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567F46366AE9C8A9EEBAA12829DB3E417A49543F" xr6:coauthVersionLast="47" xr6:coauthVersionMax="47" xr10:uidLastSave="{AE771C33-8402-47E3-9D12-6F5C406D3FB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F105" i="3"/>
  <c r="E112" i="3" s="1"/>
  <c r="E105" i="3"/>
  <c r="D105" i="3"/>
  <c r="C105" i="3"/>
  <c r="E104" i="3"/>
  <c r="D104" i="3"/>
  <c r="C104" i="3"/>
  <c r="F104" i="3" s="1"/>
  <c r="E103" i="3"/>
  <c r="D103" i="3"/>
  <c r="C103" i="3"/>
  <c r="F103" i="3" s="1"/>
  <c r="F86" i="3"/>
  <c r="D94" i="3" s="1"/>
  <c r="E86" i="3"/>
  <c r="D86" i="3"/>
  <c r="C86" i="3"/>
  <c r="E85" i="3"/>
  <c r="F85" i="3" s="1"/>
  <c r="D85" i="3"/>
  <c r="C85" i="3"/>
  <c r="E84" i="3"/>
  <c r="D84" i="3"/>
  <c r="C84" i="3"/>
  <c r="F84" i="3" s="1"/>
  <c r="E83" i="3"/>
  <c r="F83" i="3" s="1"/>
  <c r="D83" i="3"/>
  <c r="C83" i="3"/>
  <c r="U13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F16" i="3"/>
  <c r="R167" i="3" s="1"/>
  <c r="E16" i="3"/>
  <c r="D16" i="3"/>
  <c r="C16" i="3"/>
  <c r="Q136" i="3" s="1"/>
  <c r="C9" i="3"/>
  <c r="D9" i="3" s="1"/>
  <c r="D8" i="3"/>
  <c r="C8" i="3"/>
  <c r="C7" i="3" s="1"/>
  <c r="D7" i="3" s="1"/>
  <c r="X166" i="3" l="1"/>
  <c r="X161" i="3"/>
  <c r="X156" i="3"/>
  <c r="X151" i="3"/>
  <c r="X146" i="3"/>
  <c r="X141" i="3"/>
  <c r="E92" i="3"/>
  <c r="D92" i="3"/>
  <c r="X165" i="3"/>
  <c r="X160" i="3"/>
  <c r="X155" i="3"/>
  <c r="X150" i="3"/>
  <c r="X145" i="3"/>
  <c r="X140" i="3"/>
  <c r="X164" i="3"/>
  <c r="X159" i="3"/>
  <c r="X154" i="3"/>
  <c r="X149" i="3"/>
  <c r="X144" i="3"/>
  <c r="X139" i="3"/>
  <c r="C92" i="3"/>
  <c r="X168" i="3"/>
  <c r="X163" i="3"/>
  <c r="X158" i="3"/>
  <c r="X153" i="3"/>
  <c r="X148" i="3"/>
  <c r="X143" i="3"/>
  <c r="X138" i="3"/>
  <c r="X167" i="3"/>
  <c r="X162" i="3"/>
  <c r="X157" i="3"/>
  <c r="X152" i="3"/>
  <c r="X147" i="3"/>
  <c r="X142" i="3"/>
  <c r="E34" i="3"/>
  <c r="D34" i="3"/>
  <c r="C34" i="3"/>
  <c r="E56" i="3"/>
  <c r="D56" i="3"/>
  <c r="C56" i="3"/>
  <c r="E35" i="3"/>
  <c r="D35" i="3"/>
  <c r="C35" i="3"/>
  <c r="D53" i="3"/>
  <c r="C53" i="3"/>
  <c r="E53" i="3"/>
  <c r="D57" i="3"/>
  <c r="E57" i="3"/>
  <c r="C57" i="3"/>
  <c r="D72" i="3"/>
  <c r="E72" i="3"/>
  <c r="C72" i="3"/>
  <c r="E58" i="3"/>
  <c r="D58" i="3"/>
  <c r="C58" i="3"/>
  <c r="E54" i="3"/>
  <c r="D54" i="3"/>
  <c r="C54"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V168" i="3"/>
  <c r="V163" i="3"/>
  <c r="V158" i="3"/>
  <c r="V153" i="3"/>
  <c r="V148" i="3"/>
  <c r="V143" i="3"/>
  <c r="V138" i="3"/>
  <c r="D111" i="3"/>
  <c r="E111" i="3"/>
  <c r="C111" i="3"/>
  <c r="E113" i="3"/>
  <c r="D113" i="3"/>
  <c r="C113" i="3"/>
  <c r="E93" i="3"/>
  <c r="D93" i="3"/>
  <c r="C93" i="3"/>
  <c r="E110" i="3"/>
  <c r="D110" i="3"/>
  <c r="C110" i="3"/>
  <c r="E73" i="3"/>
  <c r="D73" i="3"/>
  <c r="C73" i="3"/>
  <c r="D55" i="3"/>
  <c r="E55" i="3"/>
  <c r="C55" i="3"/>
  <c r="G125" i="3"/>
  <c r="E94" i="3"/>
  <c r="W136" i="3"/>
  <c r="R138" i="3"/>
  <c r="R143" i="3"/>
  <c r="R148" i="3"/>
  <c r="R153" i="3"/>
  <c r="R158" i="3"/>
  <c r="R163" i="3"/>
  <c r="R168" i="3"/>
  <c r="C112" i="3"/>
  <c r="D112" i="3"/>
  <c r="R139" i="3"/>
  <c r="R144" i="3"/>
  <c r="R149" i="3"/>
  <c r="R154" i="3"/>
  <c r="R159" i="3"/>
  <c r="R164" i="3"/>
  <c r="C20" i="3"/>
  <c r="D20" i="3"/>
  <c r="F82" i="3"/>
  <c r="R140" i="3"/>
  <c r="R145" i="3"/>
  <c r="R150" i="3"/>
  <c r="R155" i="3"/>
  <c r="R160" i="3"/>
  <c r="R165" i="3"/>
  <c r="R141" i="3"/>
  <c r="R146" i="3"/>
  <c r="R151" i="3"/>
  <c r="R156" i="3"/>
  <c r="R161" i="3"/>
  <c r="R166" i="3"/>
  <c r="E20" i="3"/>
  <c r="R142" i="3"/>
  <c r="R147" i="3"/>
  <c r="R152" i="3"/>
  <c r="R157" i="3"/>
  <c r="R162" i="3"/>
  <c r="C94" i="3"/>
  <c r="T167" i="3" l="1"/>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T168" i="3"/>
  <c r="T163" i="3"/>
  <c r="T158" i="3"/>
  <c r="T153" i="3"/>
  <c r="T148" i="3"/>
  <c r="T143" i="3"/>
  <c r="T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Use Dedicated Least Privileged Account for MariaDB Daemon/Service</t>
        </r>
      </text>
    </comment>
    <comment ref="K19" authorId="0" shapeId="0" xr:uid="{00000000-0006-0000-0400-000011000000}">
      <text>
        <r>
          <rPr>
            <sz val="11"/>
            <rFont val="Calibri"/>
          </rPr>
          <t>Secure Backup Credentials</t>
        </r>
      </text>
    </comment>
    <comment ref="L19" authorId="0" shapeId="0" xr:uid="{00000000-0006-0000-0400-000003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P19" authorId="0" shapeId="0" xr:uid="{00000000-0006-0000-0400-000007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Q19" authorId="0" shapeId="0" xr:uid="{00000000-0006-0000-0400-000008000000}">
      <text>
        <r>
          <rPr>
            <sz val="11"/>
            <rFont val="Calibri"/>
          </rPr>
          <t>Ensure SSL Key Files Have Appropriate Permissions</t>
        </r>
      </text>
    </comment>
    <comment ref="R19" authorId="0" shapeId="0" xr:uid="{00000000-0006-0000-0400-000009000000}">
      <text>
        <r>
          <rPr>
            <sz val="11"/>
            <rFont val="Calibri"/>
          </rPr>
          <t>Ensure Plugin Directory Has Appropriate Permissions</t>
        </r>
      </text>
    </comment>
    <comment ref="S19" authorId="0" shapeId="0" xr:uid="{00000000-0006-0000-0400-00000A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T19" authorId="0" shapeId="0" xr:uid="{00000000-0006-0000-0400-00000B000000}">
      <text>
        <r>
          <rPr>
            <sz val="11"/>
            <rFont val="Calibri"/>
          </rPr>
          <t>Ensure File Key Management Encryption Plugin files have appropriate permissions</t>
        </r>
      </text>
    </comment>
    <comment ref="U19" authorId="0" shapeId="0" xr:uid="{00000000-0006-0000-0400-00000C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V19" authorId="0" shapeId="0" xr:uid="{00000000-0006-0000-0400-00000D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W19" authorId="0" shapeId="0" xr:uid="{00000000-0006-0000-0400-00000E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X19" authorId="0" shapeId="0" xr:uid="{00000000-0006-0000-0400-00000F000000}">
      <text>
        <r>
          <rPr>
            <sz val="11"/>
            <rFont val="Calibri"/>
          </rPr>
          <t>Ensure DML/DDL Grants are Limited to Specific Databases and Users</t>
        </r>
      </text>
    </comment>
    <comment ref="Y19" authorId="0" shapeId="0" xr:uid="{00000000-0006-0000-0400-000010000000}">
      <text>
        <r>
          <rPr>
            <sz val="11"/>
            <rFont val="Calibri"/>
          </rPr>
          <t>Ensure No Users Have Wildcard Hostnames</t>
        </r>
      </text>
    </comment>
    <comment ref="J21" authorId="0" shapeId="0" xr:uid="{00000000-0006-0000-0400-000012000000}">
      <text>
        <r>
          <rPr>
            <sz val="11"/>
            <rFont val="Calibri"/>
          </rPr>
          <t>Disable MariaDB Command History</t>
        </r>
      </text>
    </comment>
    <comment ref="J26" authorId="0" shapeId="0" xr:uid="{00000000-0006-0000-0400-000013000000}">
      <text>
        <r>
          <rPr>
            <sz val="11"/>
            <rFont val="Calibri"/>
          </rPr>
          <t>Do Not Specify Passwords in the Command Line</t>
        </r>
      </text>
    </comment>
    <comment ref="K26" authorId="0" shapeId="0" xr:uid="{00000000-0006-0000-0400-000014000000}">
      <text>
        <r>
          <rPr>
            <sz val="11"/>
            <rFont val="Calibri"/>
          </rPr>
          <t>Limit Accepted Transport Layer Security (TLS) Versions</t>
        </r>
      </text>
    </comment>
    <comment ref="L26" authorId="0" shapeId="0" xr:uid="{00000000-0006-0000-0400-000015000000}">
      <text>
        <r>
          <rPr>
            <sz val="11"/>
            <rFont val="Calibri"/>
          </rPr>
          <t>Require Client-Side Certificates (X.509)</t>
        </r>
      </text>
    </comment>
    <comment ref="M26" authorId="0" shapeId="0" xr:uid="{00000000-0006-0000-0400-000016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N26" authorId="0" shapeId="0" xr:uid="{00000000-0006-0000-0400-000017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26" authorId="0" shapeId="0" xr:uid="{00000000-0006-0000-0400-000018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P26" authorId="0" shapeId="0" xr:uid="{00000000-0006-0000-0400-000019000000}">
      <text>
        <r>
          <rPr>
            <sz val="11"/>
            <rFont val="Calibri"/>
          </rPr>
          <t>Ensure Replication Traffic is Secured</t>
        </r>
      </text>
    </comment>
    <comment ref="J27" authorId="0" shapeId="0" xr:uid="{00000000-0006-0000-0400-00001A000000}">
      <text>
        <r>
          <rPr>
            <sz val="11"/>
            <rFont val="Calibri"/>
          </rPr>
          <t>Verify That the MYSQL_PWD Environment Variable is Not in Use</t>
        </r>
      </text>
    </comment>
    <comment ref="K27" authorId="0" shapeId="0" xr:uid="{00000000-0006-0000-0400-00001B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C000000}">
      <text>
        <r>
          <rPr>
            <sz val="11"/>
            <rFont val="Calibri"/>
          </rPr>
          <t>Enable data-at-rest encryption in MariaDB</t>
        </r>
      </text>
    </comment>
    <comment ref="M27" authorId="0" shapeId="0" xr:uid="{00000000-0006-0000-0400-00001D000000}">
      <text>
        <r>
          <rPr>
            <sz val="11"/>
            <rFont val="Calibri"/>
          </rPr>
          <t>Ensure Binary and Relay Logs are Encrypted</t>
        </r>
      </text>
    </comment>
    <comment ref="N27" authorId="0" shapeId="0" xr:uid="{00000000-0006-0000-0400-00001E000000}">
      <text>
        <r>
          <rPr>
            <sz val="11"/>
            <rFont val="Calibri"/>
          </rPr>
          <t>Disable use of the mysql_old_password plugin</t>
        </r>
      </text>
    </comment>
    <comment ref="O27" authorId="0" shapeId="0" xr:uid="{00000000-0006-0000-0400-00001F000000}">
      <text>
        <r>
          <rPr>
            <sz val="11"/>
            <rFont val="Calibri"/>
          </rPr>
          <t>Ensure Passwords are Not Stored in the Global Configuration</t>
        </r>
      </text>
    </comment>
    <comment ref="J28" authorId="0" shapeId="0" xr:uid="{00000000-0006-0000-0400-000020000000}">
      <text>
        <r>
          <rPr>
            <sz val="11"/>
            <rFont val="Calibri"/>
          </rPr>
          <t>Place Databases on Non-System Partitions</t>
        </r>
      </text>
    </comment>
    <comment ref="K28" authorId="0" shapeId="0" xr:uid="{00000000-0006-0000-0400-000021000000}">
      <text>
        <r>
          <rPr>
            <sz val="11"/>
            <rFont val="Calibri"/>
          </rPr>
          <t>Ensure MariaDB is Run Under a Sandbox Environment</t>
        </r>
      </text>
    </comment>
    <comment ref="L28" authorId="0" shapeId="0" xr:uid="{00000000-0006-0000-0400-000022000000}">
      <text>
        <r>
          <rPr>
            <sz val="11"/>
            <rFont val="Calibri"/>
          </rPr>
          <t>Dedicate the Machine Running MariaDB</t>
        </r>
      </text>
    </comment>
    <comment ref="J39" authorId="0" shapeId="0" xr:uid="{00000000-0006-0000-0400-000023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J45" authorId="0" shapeId="0" xr:uid="{00000000-0006-0000-0400-000024000000}">
      <text>
        <r>
          <rPr>
            <sz val="11"/>
            <rFont val="Calibri"/>
          </rPr>
          <t>Do Not Reuse Usernames</t>
        </r>
      </text>
    </comment>
    <comment ref="K45" authorId="0" shapeId="0" xr:uid="{00000000-0006-0000-0400-000025000000}">
      <text>
        <r>
          <rPr>
            <sz val="11"/>
            <rFont val="Calibri"/>
          </rPr>
          <t>Ensure No Anonymous Accounts Exist</t>
        </r>
      </text>
    </comment>
    <comment ref="J46" authorId="0" shapeId="0" xr:uid="{00000000-0006-0000-0400-000026000000}">
      <text>
        <r>
          <rPr>
            <sz val="11"/>
            <rFont val="Calibri"/>
          </rPr>
          <t>Ensure strong authentication is utilized for all accounts</t>
        </r>
      </text>
    </comment>
    <comment ref="K46" authorId="0" shapeId="0" xr:uid="{00000000-0006-0000-0400-000027000000}">
      <text>
        <r>
          <rPr>
            <sz val="11"/>
            <rFont val="Calibri"/>
          </rPr>
          <t>Ensure Password Complexity Policies are in Place</t>
        </r>
      </text>
    </comment>
    <comment ref="J47" authorId="0" shapeId="0" xr:uid="{00000000-0006-0000-0400-000028000000}">
      <text>
        <r>
          <rPr>
            <sz val="11"/>
            <rFont val="Calibri"/>
          </rPr>
          <t>Lock Out Accounts if Not Currently in Use</t>
        </r>
      </text>
    </comment>
    <comment ref="J48" authorId="0" shapeId="0" xr:uid="{00000000-0006-0000-0400-000029000000}">
      <text>
        <r>
          <rPr>
            <sz val="11"/>
            <rFont val="Calibri"/>
          </rPr>
          <t>Ensure Interactive Login is Disabled</t>
        </r>
      </text>
    </comment>
    <comment ref="K48" authorId="0" shapeId="0" xr:uid="{00000000-0006-0000-0400-00002A000000}">
      <text>
        <r>
          <rPr>
            <sz val="11"/>
            <rFont val="Calibri"/>
          </rPr>
          <t>Ensure Only Administrative Users Have Full Database Access</t>
        </r>
      </text>
    </comment>
    <comment ref="L48" authorId="0" shapeId="0" xr:uid="{00000000-0006-0000-0400-00002B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2C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2D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2E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2F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30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1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2000000}">
      <text>
        <r>
          <rPr>
            <sz val="11"/>
            <rFont val="Calibri"/>
          </rPr>
          <t>Ensure Socket Peer-Credential Authentication is Used Appropriately</t>
        </r>
      </text>
    </comment>
    <comment ref="J70" authorId="0" shapeId="0" xr:uid="{00000000-0006-0000-0400-000033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K70" authorId="0" shapeId="0" xr:uid="{00000000-0006-0000-0400-000034000000}">
      <text>
        <r>
          <rPr>
            <sz val="11"/>
            <rFont val="Calibri"/>
          </rPr>
          <t>Ensure Audit Logging Is Enabled</t>
        </r>
      </text>
    </comment>
    <comment ref="L70" authorId="0" shapeId="0" xr:uid="{00000000-0006-0000-0400-000035000000}">
      <text>
        <r>
          <rPr>
            <sz val="11"/>
            <rFont val="Calibri"/>
          </rPr>
          <t>Ensure the Audit Plugin Can</t>
        </r>
        <r>
          <rPr>
            <sz val="11"/>
            <color rgb="FF000000"/>
            <rFont val="Calibri"/>
          </rPr>
          <t>'</t>
        </r>
        <r>
          <rPr>
            <sz val="11"/>
            <color rgb="FF000000"/>
            <rFont val="Calibri"/>
          </rPr>
          <t>t be Unloaded</t>
        </r>
      </text>
    </comment>
    <comment ref="J71" authorId="0" shapeId="0" xr:uid="{00000000-0006-0000-0400-000036000000}">
      <text>
        <r>
          <rPr>
            <sz val="11"/>
            <rFont val="Calibri"/>
          </rPr>
          <t>Ensure Log Files are Stored on a Non-System Partition</t>
        </r>
      </text>
    </comment>
    <comment ref="J73" authorId="0" shapeId="0" xr:uid="{00000000-0006-0000-0400-000037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J98" authorId="0" shapeId="0" xr:uid="{00000000-0006-0000-0400-000038000000}">
      <text>
        <r>
          <rPr>
            <sz val="11"/>
            <rFont val="Calibri"/>
          </rPr>
          <t>Disaster Recovery (DR) Plan</t>
        </r>
      </text>
    </comment>
    <comment ref="J99" authorId="0" shapeId="0" xr:uid="{00000000-0006-0000-0400-000039000000}">
      <text>
        <r>
          <rPr>
            <sz val="11"/>
            <rFont val="Calibri"/>
          </rPr>
          <t>Backup Policy in Place</t>
        </r>
      </text>
    </comment>
    <comment ref="K99" authorId="0" shapeId="0" xr:uid="{00000000-0006-0000-0400-00003A000000}">
      <text>
        <r>
          <rPr>
            <sz val="11"/>
            <rFont val="Calibri"/>
          </rPr>
          <t>Point-in-Time Recovery</t>
        </r>
      </text>
    </comment>
    <comment ref="L99" authorId="0" shapeId="0" xr:uid="{00000000-0006-0000-0400-00003B000000}">
      <text>
        <r>
          <rPr>
            <sz val="11"/>
            <rFont val="Calibri"/>
          </rPr>
          <t>Backup of Configuration and Related Files</t>
        </r>
      </text>
    </comment>
    <comment ref="J100" authorId="0" shapeId="0" xr:uid="{00000000-0006-0000-0400-00003C000000}">
      <text>
        <r>
          <rPr>
            <sz val="11"/>
            <rFont val="Calibri"/>
          </rPr>
          <t>Secure Backup Credentials</t>
        </r>
      </text>
    </comment>
    <comment ref="K100" authorId="0" shapeId="0" xr:uid="{00000000-0006-0000-0400-00003D000000}">
      <text>
        <r>
          <rPr>
            <sz val="11"/>
            <rFont val="Calibri"/>
          </rPr>
          <t>The Backups Should be Properly Secured</t>
        </r>
      </text>
    </comment>
    <comment ref="J102" authorId="0" shapeId="0" xr:uid="{00000000-0006-0000-0400-00003E000000}">
      <text>
        <r>
          <rPr>
            <sz val="11"/>
            <rFont val="Calibri"/>
          </rPr>
          <t>Verify Backups are Good</t>
        </r>
      </text>
    </comment>
    <comment ref="J121" authorId="0" shapeId="0" xr:uid="{00000000-0006-0000-0400-00003F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K121" authorId="0" shapeId="0" xr:uid="{00000000-0006-0000-0400-000040000000}">
      <text>
        <r>
          <rPr>
            <sz val="11"/>
            <rFont val="Calibri"/>
          </rPr>
          <t>Ensure mutual TLS is enabled</t>
        </r>
      </text>
    </comment>
    <comment ref="J152" authorId="0" shapeId="0" xr:uid="{00000000-0006-0000-0400-000041000000}">
      <text>
        <r>
          <rPr>
            <sz val="11"/>
            <rFont val="Calibri"/>
          </rPr>
          <t>Ensure MariaDB is Bound to an IP Address</t>
        </r>
      </text>
    </comment>
    <comment ref="K152" authorId="0" shapeId="0" xr:uid="{00000000-0006-0000-0400-000042000000}">
      <text>
        <r>
          <rPr>
            <sz val="11"/>
            <rFont val="Calibri"/>
          </rPr>
          <t>Ensure Example or Test Databases are Not Installed on Production Servers</t>
        </r>
      </text>
    </comment>
    <comment ref="L152" authorId="0" shapeId="0" xr:uid="{00000000-0006-0000-0400-000043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4000000}">
      <text>
        <r>
          <rPr>
            <sz val="11"/>
            <rFont val="Calibri"/>
          </rPr>
          <t>Ensure Symbolic Links are Disabled</t>
        </r>
      </text>
    </comment>
    <comment ref="N152" authorId="0" shapeId="0" xr:uid="{00000000-0006-0000-0400-000045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6000000}">
      <text>
        <r>
          <rPr>
            <sz val="11"/>
            <rFont val="Calibri"/>
          </rPr>
          <t>Securely Define Stored Procedures and Functions DEFINER and INVOKER</t>
        </r>
      </text>
    </comment>
    <comment ref="J153" authorId="0" shapeId="0" xr:uid="{00000000-0006-0000-0400-000047000000}">
      <text>
        <r>
          <rPr>
            <sz val="11"/>
            <rFont val="Calibri"/>
          </rPr>
          <t>Limit Accepted Transport Layer Security (TLS) Versions</t>
        </r>
      </text>
    </comment>
    <comment ref="K153" authorId="0" shapeId="0" xr:uid="{00000000-0006-0000-0400-000048000000}">
      <text>
        <r>
          <rPr>
            <sz val="11"/>
            <rFont val="Calibri"/>
          </rPr>
          <t>Ensure Only Approved Ciphers are Used</t>
        </r>
      </text>
    </comment>
    <comment ref="L153" authorId="0" shapeId="0" xr:uid="{00000000-0006-0000-0400-000049000000}">
      <text>
        <r>
          <rPr>
            <sz val="11"/>
            <rFont val="Calibri"/>
          </rPr>
          <t>Ensure only approved ciphers are used for Replication</t>
        </r>
      </text>
    </comment>
  </commentList>
</comments>
</file>

<file path=xl/sharedStrings.xml><?xml version="1.0" encoding="utf-8"?>
<sst xmlns="http://schemas.openxmlformats.org/spreadsheetml/2006/main" count="2927" uniqueCount="1342">
  <si>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</si>
  <si>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</si>
  <si>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</si>
  <si>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</si>
  <si>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</si>
  <si>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</si>
  <si>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</si>
  <si>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</si>
  <si>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</si>
  <si>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</si>
  <si>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</si>
  <si>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</si>
  <si>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</si>
  <si>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</si>
  <si>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</si>
  <si>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</si>
  <si>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</si>
  <si>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</si>
  <si>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</si>
  <si>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</si>
  <si>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</si>
  <si>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</si>
  <si>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</si>
  <si>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</si>
  <si>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</si>
  <si>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</si>
  <si>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MariaDB data.</t>
    </r>
    <r>
      <rPr>
        <sz val="11"/>
        <color rgb="FF000000"/>
        <rFont val="Calibri"/>
      </rPr>
      <t xml:space="preserve">
</t>
    </r>
    <r>
      <rPr>
        <sz val="11"/>
        <color rgb="FF000000"/>
        <rFont val="Calibri"/>
      </rPr>
      <t xml:space="preserve">-  Stop </t>
    </r>
    <r>
      <rPr>
        <b/>
        <sz val="11"/>
        <color rgb="FF000000"/>
        <rFont val="Calibri"/>
      </rPr>
      <t>mariadbd</t>
    </r>
    <r>
      <rPr>
        <sz val="11"/>
        <color rgb="FF000000"/>
        <rFont val="Calibri"/>
      </rPr>
      <t xml:space="preserve"> using a command like:</t>
    </r>
    <r>
      <rPr>
        <b/>
        <sz val="11"/>
        <color rgb="FF000000"/>
        <rFont val="Calibri"/>
      </rPr>
      <t xml:space="preserve"> service mariadb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MariaDB configuration file.</t>
    </r>
    <r>
      <rPr>
        <sz val="11"/>
        <color rgb="FF000000"/>
        <rFont val="Calibri"/>
      </rPr>
      <t xml:space="preserve">
</t>
    </r>
    <r>
      <rPr>
        <sz val="11"/>
        <color rgb="FF000000"/>
        <rFont val="Calibri"/>
      </rPr>
      <t xml:space="preserve">-  Start </t>
    </r>
    <r>
      <rPr>
        <b/>
        <sz val="11"/>
        <color rgb="FF000000"/>
        <rFont val="Calibri"/>
      </rPr>
      <t>mariadbd</t>
    </r>
    <r>
      <rPr>
        <sz val="11"/>
        <color rgb="FF000000"/>
        <rFont val="Calibri"/>
      </rPr>
      <t xml:space="preserve"> using a command like:</t>
    </r>
    <r>
      <rPr>
        <sz val="11"/>
        <color rgb="FF000000"/>
        <rFont val="Calibri"/>
      </rPr>
      <t xml:space="preserve">
</t>
    </r>
    <r>
      <rPr>
        <sz val="11"/>
        <color rgb="FF006096"/>
        <rFont val="Roboto Condensed"/>
      </rPr>
      <t>service mariadb 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/etc/apparmor.d/usr.sbin.mariadbd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</si>
  <si>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</si>
  <si>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</si>
  <si>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MariaDBdatabase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</si>
  <si>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</si>
  <si>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</si>
  <si>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MariaDB Daemon/Service</t>
    </r>
  </si>
  <si>
    <t>Automated</t>
  </si>
  <si>
    <r>
      <rPr>
        <sz val="11"/>
        <color rgb="FF000000"/>
        <rFont val="Calibri"/>
      </rPr>
      <t>Create a user which is only used for running MariaDB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"MariaDB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</si>
  <si>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</si>
  <si>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MariaDB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MariaDB user or to check the sudoers file.</t>
    </r>
  </si>
  <si>
    <t>1.3</t>
  </si>
  <si>
    <r>
      <rPr>
        <sz val="11"/>
        <rFont val="Calibri"/>
      </rPr>
      <t>Disable MariaDB Command History</t>
    </r>
  </si>
  <si>
    <t>Level 2</t>
  </si>
  <si>
    <r>
      <rPr>
        <sz val="11"/>
        <color rgb="FF000000"/>
        <rFont val="Calibri"/>
      </rPr>
      <t>For MariaDB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</si>
  <si>
    <r>
      <rPr>
        <sz val="11"/>
        <color rgb="FF000000"/>
        <rFont val="Calibri"/>
      </rPr>
      <t xml:space="preserve">On Unix, the mysql client writes a record of executed statements to a history file. By default, this file is named </t>
    </r>
    <r>
      <rPr>
        <b/>
        <sz val="11"/>
        <color rgb="FF000000"/>
        <rFont val="Calibri"/>
      </rPr>
      <t>.mysql_history</t>
    </r>
    <r>
      <rPr>
        <sz val="11"/>
        <color rgb="FF000000"/>
        <rFont val="Calibri"/>
      </rPr>
      <t xml:space="preserve"> and is created in your home directory. To specify a different file, set the value of the MYSQL_HISTFILE environment variable.</t>
    </r>
    <r>
      <rPr>
        <sz val="11"/>
        <color rgb="FF000000"/>
        <rFont val="Calibri"/>
      </rPr>
      <t xml:space="preserve">
</t>
    </r>
    <r>
      <rPr>
        <sz val="11"/>
        <color rgb="FF000000"/>
        <rFont val="Calibri"/>
      </rPr>
      <t>The .mysql_history file should be protected with a restrictive access mode because sensitive information might be written to it, such as the text of SQL statements that contain passwords.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</si>
  <si>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</si>
  <si>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MariaDB command history file is located in </t>
    </r>
    <r>
      <rPr>
        <b/>
        <sz val="11"/>
        <color rgb="FF000000"/>
        <rFont val="Calibri"/>
      </rPr>
      <t>/root/.mysql_history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</si>
  <si>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</si>
  <si>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</si>
  <si>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consider2)	Different authentication methods (e.g., X509 certificate verification)</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</si>
  <si>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MariaDB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</si>
  <si>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</si>
  <si>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</si>
  <si>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</si>
  <si>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</si>
  <si>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</si>
  <si>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MariaDB user may have interactive access to the operating system, which means that the MariaDB user could login to the host as any other user would.</t>
    </r>
  </si>
  <si>
    <r>
      <rPr>
        <sz val="11"/>
        <color rgb="FF000000"/>
        <rFont val="Calibri"/>
      </rPr>
      <t>This setting will prevent the MariaDB administrator from interactively logging into the operating system using the MariaDB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</si>
  <si>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</si>
  <si>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</si>
  <si>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</si>
  <si>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</si>
  <si>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</si>
  <si>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</si>
  <si>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</si>
  <si>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MariaDB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</si>
  <si>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MariaDB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MariaDB</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MariaDB to run under systemd:</t>
    </r>
    <r>
      <rPr>
        <sz val="11"/>
        <color rgb="FF000000"/>
        <rFont val="Calibri"/>
      </rPr>
      <t xml:space="preserve">
</t>
    </r>
    <r>
      <rPr>
        <sz val="11"/>
        <color rgb="FF000000"/>
        <rFont val="Calibri"/>
      </rPr>
      <t>- If MariaDB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ownership of the base directory:</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Description=MariaDB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MariaDB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MariaDB server:</t>
    </r>
    <r>
      <rPr>
        <sz val="11"/>
        <color rgb="FF000000"/>
        <rFont val="Calibri"/>
      </rPr>
      <t xml:space="preserve">
</t>
    </r>
    <r>
      <rPr>
        <sz val="11"/>
        <color rgb="FF006096"/>
        <rFont val="Roboto Condensed"/>
      </rPr>
      <t>$ sudo systemctl start &lt;mariadb&gt;.service</t>
    </r>
    <r>
      <rPr>
        <sz val="11"/>
        <color rgb="FF006096"/>
        <rFont val="Roboto Condensed"/>
      </rPr>
      <t xml:space="preserve">
</t>
    </r>
    <r>
      <rPr>
        <sz val="11"/>
        <color rgb="FF000000"/>
        <rFont val="Calibri"/>
      </rPr>
      <t xml:space="preserve">
</t>
    </r>
    <r>
      <rPr>
        <sz val="11"/>
        <color rgb="FF000000"/>
        <rFont val="Calibri"/>
      </rPr>
      <t>- If you would like MariaDB to automatically run at startup execute this command:</t>
    </r>
    <r>
      <rPr>
        <sz val="11"/>
        <color rgb="FF000000"/>
        <rFont val="Calibri"/>
      </rPr>
      <t xml:space="preserve">
</t>
    </r>
    <r>
      <rPr>
        <sz val="11"/>
        <color rgb="FF006096"/>
        <rFont val="Roboto Condensed"/>
      </rPr>
      <t>$ sudo systemctl enable &lt;mariadb&gt;.service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MariaDB in a Docker container.  During setup, follow the special notes below.</t>
    </r>
    <r>
      <rPr>
        <sz val="11"/>
        <color rgb="FF000000"/>
        <rFont val="Calibri"/>
      </rPr>
      <t xml:space="preserve">
</t>
    </r>
    <r>
      <rPr>
        <sz val="11"/>
        <color rgb="FF000000"/>
        <rFont val="Calibri"/>
      </rPr>
      <t>- Do not set MARIADB_ALLOW_EMPTY_ROOT_PASSWORD or MYSQL_ALLOW_EMPTY_PASSWORD to a non-empty value.</t>
    </r>
    <r>
      <rPr>
        <sz val="11"/>
        <color rgb="FF000000"/>
        <rFont val="Calibri"/>
      </rPr>
      <t xml:space="preserve">
</t>
    </r>
    <r>
      <rPr>
        <sz val="11"/>
        <color rgb="FF000000"/>
        <rFont val="Calibri"/>
      </rPr>
      <t>- Ensure that passwords are not set as values of any environment variables being passed to the Docker container.  For example, do not orchestrate your container by passing MARIADB_ROOT_PASSWORD=&lt;your mariadb root password&gt; as an environment attribute.  Instead, securely set MARIADB_ROOT_PASSWORD within your environment, then simply tell Docker to pass MARIADB_ROOT_PASSWORD (without setting the value) to the container.</t>
    </r>
  </si>
  <si>
    <r>
      <rPr>
        <sz val="11"/>
        <color rgb="FF000000"/>
        <rFont val="Calibri"/>
      </rPr>
      <t>Use of the chroot() system call at startup, Systemd with settings to achieve isolation, or docker will put MariaDB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</si>
  <si>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</si>
  <si>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MariaDB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&lt;mariadb&gt;.service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MariaDB is not managed by  systemd.</t>
    </r>
    <r>
      <rPr>
        <sz val="11"/>
        <color rgb="FF000000"/>
        <rFont val="Calibri"/>
      </rPr>
      <t xml:space="preserve">
</t>
    </r>
    <r>
      <rPr>
        <sz val="11"/>
        <color rgb="FF000000"/>
        <rFont val="Calibri"/>
      </rPr>
      <t>- Perform the following to determine if Docker is installed and a MariaDB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 xml:space="preserve">
</t>
    </r>
    <r>
      <rPr>
        <sz val="11"/>
        <color rgb="FF000000"/>
        <rFont val="Calibri"/>
      </rPr>
      <t>If a message stating the version of docker which is installed proceed to the next steps, otherwise no further action is needed as docker must be installed</t>
    </r>
    <r>
      <rPr>
        <sz val="11"/>
        <color rgb="FF000000"/>
        <rFont val="Calibri"/>
      </rPr>
      <t xml:space="preserve">
</t>
    </r>
    <r>
      <rPr>
        <sz val="11"/>
        <color rgb="FF000000"/>
        <rFont val="Calibri"/>
      </rPr>
      <t>for MariaDB to be run in docker.</t>
    </r>
    <r>
      <rPr>
        <sz val="11"/>
        <color rgb="FF000000"/>
        <rFont val="Calibri"/>
      </rPr>
      <t xml:space="preserve">
</t>
    </r>
    <r>
      <rPr>
        <sz val="11"/>
        <color rgb="FF000000"/>
        <rFont val="Calibri"/>
      </rPr>
      <t>-  To check if a MariaDB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mariadb              latest    5c284e5e8296   2 weeks ago   384MB</t>
    </r>
    <r>
      <rPr>
        <sz val="11"/>
        <color rgb="FF006096"/>
        <rFont val="Roboto Condensed"/>
      </rPr>
      <t xml:space="preserve">
</t>
    </r>
    <r>
      <rPr>
        <sz val="11"/>
        <color rgb="FF000000"/>
        <rFont val="Calibri"/>
      </rPr>
      <t xml:space="preserve">
</t>
    </r>
    <r>
      <rPr>
        <sz val="11"/>
        <color rgb="FF000000"/>
        <rFont val="Calibri"/>
      </rPr>
      <t>If a MariaDB image is listed proceed to the next steps, otherwise, no further action is needed as a MariaDB image is required for MariaDB to be run indocker.</t>
    </r>
    <r>
      <rPr>
        <sz val="11"/>
        <color rgb="FF000000"/>
        <rFont val="Calibri"/>
      </rPr>
      <t xml:space="preserve">
</t>
    </r>
    <r>
      <rPr>
        <sz val="11"/>
        <color rgb="FF000000"/>
        <rFont val="Calibri"/>
      </rPr>
      <t>-  Check if a MariaDB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525f7777a0e8   mariadb:latest   "docker-entrypoint.s…"   2 minutes ago   Up 2 minutes   3306/tcp   mariadb-server</t>
    </r>
    <r>
      <rPr>
        <sz val="11"/>
        <color rgb="FF006096"/>
        <rFont val="Roboto Condensed"/>
      </rPr>
      <t xml:space="preserve">
</t>
    </r>
    <r>
      <rPr>
        <sz val="11"/>
        <color rgb="FF000000"/>
        <rFont val="Calibri"/>
      </rPr>
      <t xml:space="preserve">
</t>
    </r>
    <r>
      <rPr>
        <sz val="11"/>
        <color rgb="FF000000"/>
        <rFont val="Calibri"/>
      </rPr>
      <t>If a mariadb container is listed then MariaDB is running in docker and this is a pass.</t>
    </r>
    <r>
      <rPr>
        <sz val="11"/>
        <color rgb="FF000000"/>
        <rFont val="Calibri"/>
      </rPr>
      <t xml:space="preserve">
</t>
    </r>
    <r>
      <rPr>
        <sz val="11"/>
        <color rgb="FF000000"/>
        <rFont val="Calibri"/>
      </rPr>
      <t xml:space="preserve">If MariaDB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</si>
  <si>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</si>
  <si>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</si>
  <si>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</si>
  <si>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</si>
  <si>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</si>
  <si>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</si>
  <si>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</si>
  <si>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</si>
  <si>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</si>
  <si>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</si>
  <si>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</si>
  <si>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</si>
  <si>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</si>
  <si>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</si>
  <si>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</si>
  <si>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</si>
  <si>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</si>
  <si>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The Backups Should be Properly Secured</t>
    </r>
  </si>
  <si>
    <r>
      <rPr>
        <sz val="11"/>
        <color rgb="FF000000"/>
        <rFont val="Calibri"/>
      </rPr>
      <t>Implement encryption, properly restrict filesystem permissions, protect and backup encryption keys.</t>
    </r>
    <r>
      <rPr>
        <sz val="11"/>
        <color rgb="FF000000"/>
        <rFont val="Calibri"/>
      </rPr>
      <t xml:space="preserve">
</t>
    </r>
    <r>
      <rPr>
        <sz val="11"/>
        <color rgb="FF006096"/>
        <rFont val="Roboto Condensed"/>
      </rPr>
      <t>$ mariabackup --defaults-file=/home/dbadmin/my.cnf --backup --stream=xbstream \</t>
    </r>
    <r>
      <rPr>
        <sz val="11"/>
        <color rgb="FF006096"/>
        <rFont val="Roboto Condensed"/>
      </rPr>
      <t xml:space="preserve">
</t>
    </r>
    <r>
      <rPr>
        <sz val="11"/>
        <color rgb="FF006096"/>
        <rFont val="Roboto Condensed"/>
      </rPr>
      <t xml:space="preserve">  | openssl  enc -aes-256-cbc -k mypass &gt; backup.xb.enc</t>
    </r>
    <r>
      <rPr>
        <sz val="11"/>
        <color rgb="FF006096"/>
        <rFont val="Roboto Condensed"/>
      </rPr>
      <t xml:space="preserve">
</t>
    </r>
    <r>
      <rPr>
        <sz val="11"/>
        <color rgb="FF000000"/>
        <rFont val="Calibri"/>
      </rPr>
      <t xml:space="preserve">
</t>
    </r>
    <r>
      <rPr>
        <sz val="11"/>
        <color rgb="FF000000"/>
        <rFont val="Calibri"/>
      </rPr>
      <t>The example above creates an AES-encrypted backup, protected with the password "mypass" and stores it in a file "backup.xb.enc":</t>
    </r>
  </si>
  <si>
    <r>
      <rPr>
        <sz val="11"/>
        <color rgb="FF000000"/>
        <rFont val="Calibri"/>
      </rPr>
      <t>The backup files will contain all data in the databases. Filesystem permissions and/or encryption should be used to prevent unauthorized users from gaining access to the backups.</t>
    </r>
  </si>
  <si>
    <r>
      <rPr>
        <sz val="11"/>
        <color rgb="FF000000"/>
        <rFont val="Calibri"/>
      </rPr>
      <t>Check who has access to the backup files.</t>
    </r>
    <r>
      <rPr>
        <sz val="11"/>
        <color rgb="FF000000"/>
        <rFont val="Calibri"/>
      </rPr>
      <t xml:space="preserve">
</t>
    </r>
    <r>
      <rPr>
        <sz val="11"/>
        <color rgb="FF000000"/>
        <rFont val="Calibri"/>
      </rPr>
      <t xml:space="preserve">- Are the files world-readable (e.g., </t>
    </r>
    <r>
      <rPr>
        <b/>
        <sz val="11"/>
        <color rgb="FF000000"/>
        <rFont val="Calibri"/>
      </rPr>
      <t>rw-r--r-</t>
    </r>
    <r>
      <rPr>
        <sz val="11"/>
        <color rgb="FF000000"/>
        <rFont val="Calibri"/>
      </rPr>
      <t>)</t>
    </r>
    <r>
      <rPr>
        <sz val="11"/>
        <color rgb="FF000000"/>
        <rFont val="Calibri"/>
      </rPr>
      <t xml:space="preserve">
</t>
    </r>
    <r>
      <rPr>
        <sz val="11"/>
        <color rgb="FF000000"/>
        <rFont val="Calibri"/>
      </rPr>
      <t>- Are they stored in a world readable directory?</t>
    </r>
    <r>
      <rPr>
        <sz val="11"/>
        <color rgb="FF000000"/>
        <rFont val="Calibri"/>
      </rPr>
      <t xml:space="preserve">
</t>
    </r>
    <r>
      <rPr>
        <sz val="11"/>
        <color rgb="FF000000"/>
        <rFont val="Calibri"/>
      </rPr>
      <t>- Is the group MySQL and/or backup specific?</t>
    </r>
    <r>
      <rPr>
        <sz val="11"/>
        <color rgb="FF000000"/>
        <rFont val="Calibri"/>
      </rPr>
      <t xml:space="preserve">
</t>
    </r>
    <r>
      <rPr>
        <sz val="11"/>
        <color rgb="FF000000"/>
        <rFont val="Calibri"/>
      </rPr>
      <t>- If not: the file and directory must not be group readable</t>
    </r>
    <r>
      <rPr>
        <sz val="11"/>
        <color rgb="FF000000"/>
        <rFont val="Calibri"/>
      </rPr>
      <t xml:space="preserve">
</t>
    </r>
    <r>
      <rPr>
        <sz val="11"/>
        <color rgb="FF000000"/>
        <rFont val="Calibri"/>
      </rPr>
      <t>- Are the backups stored offsite?</t>
    </r>
    <r>
      <rPr>
        <sz val="11"/>
        <color rgb="FF000000"/>
        <rFont val="Calibri"/>
      </rPr>
      <t xml:space="preserve">
</t>
    </r>
    <r>
      <rPr>
        <sz val="11"/>
        <color rgb="FF000000"/>
        <rFont val="Calibri"/>
      </rPr>
      <t>- Who has access to the backups?</t>
    </r>
    <r>
      <rPr>
        <sz val="11"/>
        <color rgb="FF000000"/>
        <rFont val="Calibri"/>
      </rPr>
      <t xml:space="preserve">
</t>
    </r>
    <r>
      <rPr>
        <sz val="11"/>
        <color rgb="FF000000"/>
        <rFont val="Calibri"/>
      </rPr>
      <t>- Are the backups encrypted?</t>
    </r>
    <r>
      <rPr>
        <sz val="11"/>
        <color rgb="FF000000"/>
        <rFont val="Calibri"/>
      </rPr>
      <t xml:space="preserve">
</t>
    </r>
    <r>
      <rPr>
        <sz val="11"/>
        <color rgb="FF000000"/>
        <rFont val="Calibri"/>
      </rPr>
      <t>- Where is the encryption key stored?</t>
    </r>
    <r>
      <rPr>
        <sz val="11"/>
        <color rgb="FF000000"/>
        <rFont val="Calibri"/>
      </rPr>
      <t xml:space="preserve">
</t>
    </r>
    <r>
      <rPr>
        <sz val="11"/>
        <color rgb="FF000000"/>
        <rFont val="Calibri"/>
      </rPr>
      <t>- Does the encryption key consist of a guessable password?</t>
    </r>
  </si>
  <si>
    <t>2.1.5</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</si>
  <si>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</si>
  <si>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</si>
  <si>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</si>
  <si>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</si>
  <si>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--binlog-expire-logs-seconds</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information_schema.global_variables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</si>
  <si>
    <r>
      <rPr>
        <b/>
        <sz val="11"/>
        <color rgb="FF000000"/>
        <rFont val="Calibri"/>
      </rPr>
      <t>0</t>
    </r>
  </si>
  <si>
    <t>2.1.6</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</si>
  <si>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</si>
  <si>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</si>
  <si>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MariaDB Galera Cluster (group replication), MariaDB Replication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</si>
  <si>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</si>
  <si>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2.1.7</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</si>
  <si>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</si>
  <si>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</si>
  <si>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</si>
  <si>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mariadb.cnf</t>
    </r>
    <r>
      <rPr>
        <sz val="11"/>
        <color rgb="FF000000"/>
        <rFont val="Calibri"/>
      </rPr>
      <t xml:space="preserve"> and included files)</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</si>
  <si>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Installation and Planning</t>
  </si>
  <si>
    <t>2.2</t>
  </si>
  <si>
    <r>
      <rPr>
        <sz val="11"/>
        <rFont val="Calibri"/>
      </rPr>
      <t>Dedicate the Machine Running MariaDB</t>
    </r>
  </si>
  <si>
    <r>
      <rPr>
        <sz val="11"/>
        <color rgb="FF000000"/>
        <rFont val="Calibri"/>
      </rPr>
      <t>Remove excess applications or services and/or remove unnecessary roles from the underlying operating system.</t>
    </r>
  </si>
  <si>
    <r>
      <rPr>
        <sz val="11"/>
        <color rgb="FF000000"/>
        <rFont val="Calibri"/>
      </rPr>
      <t>It is recommended that MariaDB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</si>
  <si>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</si>
  <si>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MariaDB server software are installed.</t>
    </r>
  </si>
  <si>
    <t>2.3</t>
  </si>
  <si>
    <r>
      <rPr>
        <sz val="11"/>
        <rFont val="Calibri"/>
      </rPr>
      <t>Do Not Specify Passwords in the Command Line</t>
    </r>
  </si>
  <si>
    <r>
      <rPr>
        <sz val="11"/>
        <color rgb="FF000000"/>
        <rFont val="Calibri"/>
      </rPr>
      <t>MariaDB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.mariadb.cnf</t>
    </r>
    <r>
      <rPr>
        <sz val="11"/>
        <color rgb="FF000000"/>
        <rFont val="Calibri"/>
      </rPr>
      <t xml:space="preserve"> file, or store authentication information in encrypted format in </t>
    </r>
    <r>
      <rPr>
        <b/>
        <sz val="11"/>
        <color rgb="FF000000"/>
        <rFont val="Calibri"/>
      </rPr>
      <t>.mylogin.cnf</t>
    </r>
    <r>
      <rPr>
        <sz val="11"/>
        <color rgb="FF000000"/>
        <rFont val="Calibri"/>
      </rPr>
      <t>.</t>
    </r>
  </si>
  <si>
    <r>
      <rPr>
        <sz val="11"/>
        <color rgb="FF000000"/>
        <rFont val="Calibri"/>
      </rPr>
      <t xml:space="preserve">When a command is executed on the command line, for example </t>
    </r>
    <r>
      <rPr>
        <b/>
        <sz val="11"/>
        <color rgb="FF000000"/>
        <rFont val="Calibri"/>
      </rPr>
      <t>mariadb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</si>
  <si>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.mariadb.cnf</t>
    </r>
    <r>
      <rPr>
        <sz val="11"/>
        <color rgb="FF000000"/>
        <rFont val="Calibri"/>
      </rPr>
      <t xml:space="preserve"> is restricted yet accessible by the user.</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Additionally, not all scripts/applications may be able to use </t>
    </r>
    <r>
      <rPr>
        <b/>
        <sz val="11"/>
        <color rgb="FF000000"/>
        <rFont val="Calibri"/>
      </rPr>
      <t>.mariadb.cnf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</si>
  <si>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</si>
  <si>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2.4</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</si>
  <si>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</si>
  <si>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</si>
  <si>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</si>
  <si>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</si>
  <si>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2.5</t>
  </si>
  <si>
    <r>
      <rPr>
        <sz val="11"/>
        <rFont val="Calibri"/>
      </rPr>
      <t>Ensure Non-Default, Unique Cryptographic Material is in Use</t>
    </r>
  </si>
  <si>
    <r>
      <rPr>
        <sz val="11"/>
        <color rgb="FF000000"/>
        <rFont val="Calibri"/>
      </rPr>
      <t>Generate new certificates, keys, and other cryptographic material as needed for each affected MariaDB instance.</t>
    </r>
  </si>
  <si>
    <r>
      <rPr>
        <sz val="11"/>
        <color rgb="FF000000"/>
        <rFont val="Calibri"/>
      </rPr>
      <t>The cryptographic material used by MariaDB, such as digital certificates and encryption keys, should be used only for MariaDB and only for one instance. Default cryptographic material should not be used since it is not unique to the instance.</t>
    </r>
  </si>
  <si>
    <r>
      <rPr>
        <sz val="11"/>
        <color rgb="FF000000"/>
        <rFont val="Calibri"/>
      </rPr>
      <t>Review all cryptographic material.  If it is default, used for other MariaDB instances and/or for purposes other than MariaDB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/CN=MariaDB_Server_10.6.8_Auto_Generated_Server_Certificate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MariaDB auto-generated.</t>
    </r>
  </si>
  <si>
    <t>2.6</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</si>
  <si>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</si>
  <si>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</si>
  <si>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</si>
  <si>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information_schema.global_variables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WITH password_expiration_info AS (</t>
    </r>
    <r>
      <rPr>
        <sz val="11"/>
        <color rgb="FF006096"/>
        <rFont val="Roboto Condensed"/>
      </rPr>
      <t xml:space="preserve">
</t>
    </r>
    <r>
      <rPr>
        <sz val="11"/>
        <color rgb="FF006096"/>
        <rFont val="Roboto Condensed"/>
      </rPr>
      <t xml:space="preserve">   SELECT User, Host,</t>
    </r>
    <r>
      <rPr>
        <sz val="11"/>
        <color rgb="FF006096"/>
        <rFont val="Roboto Condensed"/>
      </rPr>
      <t xml:space="preserve">
</t>
    </r>
    <r>
      <rPr>
        <sz val="11"/>
        <color rgb="FF006096"/>
        <rFont val="Roboto Condensed"/>
      </rPr>
      <t xml:space="preserve">      IF(</t>
    </r>
    <r>
      <rPr>
        <sz val="11"/>
        <color rgb="FF006096"/>
        <rFont val="Roboto Condensed"/>
      </rPr>
      <t xml:space="preserve">
</t>
    </r>
    <r>
      <rPr>
        <sz val="11"/>
        <color rgb="FF006096"/>
        <rFont val="Roboto Condensed"/>
      </rPr>
      <t xml:space="preserve">         IFNULL(JSON_EXTRACT(Priv, '$.password_lifetime'), -1) = -1,</t>
    </r>
    <r>
      <rPr>
        <sz val="11"/>
        <color rgb="FF006096"/>
        <rFont val="Roboto Condensed"/>
      </rPr>
      <t xml:space="preserve">
</t>
    </r>
    <r>
      <rPr>
        <sz val="11"/>
        <color rgb="FF006096"/>
        <rFont val="Roboto Condensed"/>
      </rPr>
      <t xml:space="preserve">         @@global.default_password_lifetime,</t>
    </r>
    <r>
      <rPr>
        <sz val="11"/>
        <color rgb="FF006096"/>
        <rFont val="Roboto Condensed"/>
      </rPr>
      <t xml:space="preserve">
</t>
    </r>
    <r>
      <rPr>
        <sz val="11"/>
        <color rgb="FF006096"/>
        <rFont val="Roboto Condensed"/>
      </rPr>
      <t xml:space="preserve">         JSON_EXTRACT(Priv, '$.password_lifetime')</t>
    </r>
    <r>
      <rPr>
        <sz val="11"/>
        <color rgb="FF006096"/>
        <rFont val="Roboto Condensed"/>
      </rPr>
      <t xml:space="preserve">
</t>
    </r>
    <r>
      <rPr>
        <sz val="11"/>
        <color rgb="FF006096"/>
        <rFont val="Roboto Condensed"/>
      </rPr>
      <t xml:space="preserve">      ) AS password_lifetime,</t>
    </r>
    <r>
      <rPr>
        <sz val="11"/>
        <color rgb="FF006096"/>
        <rFont val="Roboto Condensed"/>
      </rPr>
      <t xml:space="preserve">
</t>
    </r>
    <r>
      <rPr>
        <sz val="11"/>
        <color rgb="FF006096"/>
        <rFont val="Roboto Condensed"/>
      </rPr>
      <t xml:space="preserve">      JSON_EXTRACT(Priv, '$.password_last_changed') AS password_last_changed</t>
    </r>
    <r>
      <rPr>
        <sz val="11"/>
        <color rgb="FF006096"/>
        <rFont val="Roboto Condensed"/>
      </rPr>
      <t xml:space="preserve">
</t>
    </r>
    <r>
      <rPr>
        <sz val="11"/>
        <color rgb="FF006096"/>
        <rFont val="Roboto Condensed"/>
      </rPr>
      <t xml:space="preserve">   FROM mysql.global_priv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FROM_UNIXTIME(</t>
    </r>
    <r>
      <rPr>
        <sz val="11"/>
        <color rgb="FF006096"/>
        <rFont val="Roboto Condensed"/>
      </rPr>
      <t xml:space="preserve">
</t>
    </r>
    <r>
      <rPr>
        <sz val="11"/>
        <color rgb="FF006096"/>
        <rFont val="Roboto Condensed"/>
      </rPr>
      <t xml:space="preserve">      pei.password_last_changed +</t>
    </r>
    <r>
      <rPr>
        <sz val="11"/>
        <color rgb="FF006096"/>
        <rFont val="Roboto Condensed"/>
      </rPr>
      <t xml:space="preserve">
</t>
    </r>
    <r>
      <rPr>
        <sz val="11"/>
        <color rgb="FF006096"/>
        <rFont val="Roboto Condensed"/>
      </rPr>
      <t xml:space="preserve">      (pei.password_lifetime * 60 * 60 * 24)</t>
    </r>
    <r>
      <rPr>
        <sz val="11"/>
        <color rgb="FF006096"/>
        <rFont val="Roboto Condensed"/>
      </rPr>
      <t xml:space="preserve">
</t>
    </r>
    <r>
      <rPr>
        <sz val="11"/>
        <color rgb="FF006096"/>
        <rFont val="Roboto Condensed"/>
      </rPr>
      <t xml:space="preserve">   )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AND pei.password_last_changed IS NOT NULL</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0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OR pei.password_last_changed IS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</si>
  <si>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t>2.7</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</si>
  <si>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</si>
  <si>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</si>
  <si>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</si>
  <si>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CONCAT(user, '@', host, ' =&gt; ', JSON_DETAILED(priv)) FROM mysql.global_priv ;</t>
    </r>
    <r>
      <rPr>
        <sz val="11"/>
        <color rgb="FF006096"/>
        <rFont val="Roboto Condensed"/>
      </rPr>
      <t xml:space="preserve">
</t>
    </r>
    <r>
      <rPr>
        <sz val="11"/>
        <color rgb="FF000000"/>
        <rFont val="Calibri"/>
      </rPr>
      <t xml:space="preserve">
</t>
    </r>
    <r>
      <rPr>
        <sz val="11"/>
        <color rgb="FF000000"/>
        <rFont val="Calibri"/>
      </rPr>
      <t xml:space="preserve">Accounts not in use and MariaDB Reserved accounts should show as </t>
    </r>
    <r>
      <rPr>
        <b/>
        <sz val="11"/>
        <color rgb="FF000000"/>
        <rFont val="Calibri"/>
      </rPr>
      <t>account_locked:true</t>
    </r>
  </si>
  <si>
    <r>
      <rPr>
        <sz val="11"/>
        <color rgb="FF000000"/>
        <rFont val="Calibri"/>
      </rPr>
      <t>Accounts are unlocked by default.</t>
    </r>
  </si>
  <si>
    <t>2.8</t>
  </si>
  <si>
    <r>
      <rPr>
        <sz val="11"/>
        <rFont val="Calibri"/>
      </rPr>
      <t>Ensure Socket Peer-Credential Authentication is Used Appropriately</t>
    </r>
  </si>
  <si>
    <r>
      <rPr>
        <sz val="11"/>
        <color rgb="FF000000"/>
        <rFont val="Calibri"/>
      </rPr>
      <t xml:space="preserve">If the plugin is active and you need to disable it in your environment, add the following option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unix_socket=OFF</t>
    </r>
    <r>
      <rPr>
        <sz val="11"/>
        <color rgb="FF006096"/>
        <rFont val="Roboto Condensed"/>
      </rPr>
      <t xml:space="preserve">
</t>
    </r>
    <r>
      <rPr>
        <sz val="11"/>
        <color rgb="FF000000"/>
        <rFont val="Calibri"/>
      </rPr>
      <t xml:space="preserve">
</t>
    </r>
    <r>
      <rPr>
        <sz val="11"/>
        <color rgb="FF000000"/>
        <rFont val="Calibri"/>
      </rPr>
      <t xml:space="preserve">If the plugin is disabled but you seek to use it, ensure the following option is set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unix_socket=ON</t>
    </r>
    <r>
      <rPr>
        <sz val="11"/>
        <color rgb="FF006096"/>
        <rFont val="Roboto Condensed"/>
      </rPr>
      <t xml:space="preserve">
</t>
    </r>
    <r>
      <rPr>
        <sz val="11"/>
        <color rgb="FF000000"/>
        <rFont val="Calibri"/>
      </rPr>
      <t xml:space="preserve">
</t>
    </r>
    <r>
      <rPr>
        <sz val="11"/>
        <color rgb="FF000000"/>
        <rFont val="Calibri"/>
      </rPr>
      <t xml:space="preserve">To enable an OS user to login to MariaDB using </t>
    </r>
    <r>
      <rPr>
        <b/>
        <sz val="11"/>
        <color rgb="FF000000"/>
        <rFont val="Calibri"/>
      </rPr>
      <t>unix_socket</t>
    </r>
    <r>
      <rPr>
        <sz val="11"/>
        <color rgb="FF000000"/>
        <rFont val="Calibri"/>
      </rPr>
      <t>, include 'unix_socket' as an authentication plugin in your IDENTIFIED VIA clause of CREATE USER commands. For example, run:</t>
    </r>
    <r>
      <rPr>
        <sz val="11"/>
        <color rgb="FF000000"/>
        <rFont val="Calibri"/>
      </rPr>
      <t xml:space="preserve">
</t>
    </r>
    <r>
      <rPr>
        <sz val="11"/>
        <color rgb="FF006096"/>
        <rFont val="Roboto Condensed"/>
      </rPr>
      <t>CREATE USER '&lt;user&gt;'@'localhost' IDENTIFIED VIA unix_socket;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</si>
  <si>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unix_socket</t>
    </r>
    <r>
      <rPr>
        <sz val="11"/>
        <color rgb="FF000000"/>
        <rFont val="Calibri"/>
      </rPr>
      <t xml:space="preserve"> authentication plugin authenticates clients that connect to the MariaDB server from the local host through the Unix socket file. Users authenticated using </t>
    </r>
    <r>
      <rPr>
        <b/>
        <sz val="11"/>
        <color rgb="FF000000"/>
        <rFont val="Calibri"/>
      </rPr>
      <t>unix_socket</t>
    </r>
    <r>
      <rPr>
        <sz val="11"/>
        <color rgb="FF000000"/>
        <rFont val="Calibri"/>
      </rPr>
      <t xml:space="preserve"> need not specify a password when connecting to the server. However, users authenticated by the </t>
    </r>
    <r>
      <rPr>
        <b/>
        <sz val="11"/>
        <color rgb="FF000000"/>
        <rFont val="Calibri"/>
      </rPr>
      <t>unix_socket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</si>
  <si>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unix_socket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</si>
  <si>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determine if the unix_socket plugin is enabled, run:</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 'unix_socket';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PLUGIN_STATUS</t>
    </r>
    <r>
      <rPr>
        <sz val="11"/>
        <color rgb="FF000000"/>
        <rFont val="Calibri"/>
      </rPr>
      <t xml:space="preserve"> is </t>
    </r>
    <r>
      <rPr>
        <b/>
        <sz val="11"/>
        <color rgb="FF000000"/>
        <rFont val="Calibri"/>
      </rPr>
      <t>ACTIVE</t>
    </r>
    <r>
      <rPr>
        <sz val="11"/>
        <color rgb="FF000000"/>
        <rFont val="Calibri"/>
      </rPr>
      <t xml:space="preserve"> and the organization does not allow use of this feature, this is a fail.</t>
    </r>
    <r>
      <rPr>
        <sz val="11"/>
        <color rgb="FF000000"/>
        <rFont val="Calibri"/>
      </rPr>
      <t xml:space="preserve">
</t>
    </r>
    <r>
      <rPr>
        <sz val="11"/>
        <color rgb="FF000000"/>
        <rFont val="Calibri"/>
      </rPr>
      <t>To determine users who can use unix_socket, run:</t>
    </r>
    <r>
      <rPr>
        <sz val="11"/>
        <color rgb="FF000000"/>
        <rFont val="Calibri"/>
      </rPr>
      <t xml:space="preserve">
</t>
    </r>
    <r>
      <rPr>
        <sz val="11"/>
        <color rgb="FF006096"/>
        <rFont val="Roboto Condensed"/>
      </rPr>
      <t>SELECT CONCAT(user, '@', host, ' =&gt; ', JSON_DETAILED(priv)) FROM mysql.global_priv where JSON_CONTAINS(priv, '{"plugin":"unix_socket"}', '$.auth_or');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</si>
  <si>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r>
      <rPr>
        <sz val="11"/>
        <color rgb="FF000000"/>
        <rFont val="Calibri"/>
      </rPr>
      <t>The unix_socket plugin is ON by default.</t>
    </r>
  </si>
  <si>
    <t>2.9</t>
  </si>
  <si>
    <r>
      <rPr>
        <sz val="11"/>
        <rFont val="Calibri"/>
      </rPr>
      <t>Ensure MariaDB is Bound to an IP Address</t>
    </r>
  </si>
  <si>
    <r>
      <rPr>
        <sz val="11"/>
        <color rgb="FF000000"/>
        <rFont val="Calibri"/>
      </rPr>
      <t xml:space="preserve">For example, to have the MariaDB server only accept connections on a specific IPv4 address, add an entry similar to this under the </t>
    </r>
    <r>
      <rPr>
        <b/>
        <sz val="11"/>
        <color rgb="FF000000"/>
        <rFont val="Calibri"/>
      </rPr>
      <t>[mysqld]</t>
    </r>
    <r>
      <rPr>
        <sz val="11"/>
        <color rgb="FF000000"/>
        <rFont val="Calibri"/>
      </rPr>
      <t xml:space="preserve"> option group in MariaDB configuration files:</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This setting typically appears in /etc/mysql/mariadb.conf.d/50-server.cnf.In the case above, clients can connect to the server using </t>
    </r>
    <r>
      <rPr>
        <b/>
        <sz val="11"/>
        <color rgb="FF000000"/>
        <rFont val="Calibri"/>
      </rPr>
      <t>--host=192.0.2.24</t>
    </r>
    <r>
      <rPr>
        <sz val="11"/>
        <color rgb="FF000000"/>
        <rFont val="Calibri"/>
      </rPr>
      <t>. Connections on other server host addresses are not permitted.</t>
    </r>
  </si>
  <si>
    <r>
      <rPr>
        <sz val="11"/>
        <color rgb="FF000000"/>
        <rFont val="Calibri"/>
      </rPr>
      <t xml:space="preserve">By default, the MariaDB server accepts TCP/IP connections from MariaDB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a specific IPv4 or IPv6 address so that the server only accepts TCP/IP connections on that address.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</si>
  <si>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VARIABLE_VALUE</t>
    </r>
    <r>
      <rPr>
        <sz val="11"/>
        <color rgb="FF000000"/>
        <rFont val="Calibri"/>
      </rPr>
      <t xml:space="preserve"> that is empty, is "*", or is "::" implies a fail.</t>
    </r>
  </si>
  <si>
    <r>
      <rPr>
        <sz val="11"/>
        <color rgb="FF000000"/>
        <rFont val="Calibri"/>
      </rPr>
      <t>Not set. On some linux variants (Ubuntu, Debian), bind_address is set to 127.0.0.1.</t>
    </r>
  </si>
  <si>
    <t>2.10</t>
  </si>
  <si>
    <r>
      <rPr>
        <sz val="11"/>
        <rFont val="Calibri"/>
      </rPr>
      <t>Limit Accepted Transport Layer Security (TLS) Versions</t>
    </r>
  </si>
  <si>
    <r>
      <rPr>
        <sz val="11"/>
        <color rgb="FF000000"/>
        <rFont val="Calibri"/>
      </rPr>
      <t xml:space="preserve">Set the version(s) of TLS you wish to accept by setting the </t>
    </r>
    <r>
      <rPr>
        <b/>
        <sz val="11"/>
        <color rgb="FF000000"/>
        <rFont val="Calibri"/>
      </rPr>
      <t>tls_version</t>
    </r>
    <r>
      <rPr>
        <sz val="11"/>
        <color rgb="FF000000"/>
        <rFont val="Calibri"/>
      </rPr>
      <t xml:space="preserve"> option to a comma-separated (no whitespace) string in MariaDB configuration files.</t>
    </r>
    <r>
      <rPr>
        <sz val="11"/>
        <color rgb="FF000000"/>
        <rFont val="Calibri"/>
      </rPr>
      <t xml:space="preserve">
</t>
    </r>
    <r>
      <rPr>
        <sz val="11"/>
        <color rgb="FF000000"/>
        <rFont val="Calibri"/>
      </rPr>
      <t xml:space="preserve">For example, to only accept TLS 1.2 or 1.3 connections, set </t>
    </r>
    <r>
      <rPr>
        <b/>
        <sz val="11"/>
        <color rgb="FF000000"/>
        <rFont val="Calibri"/>
      </rPr>
      <t>tls_version</t>
    </r>
    <r>
      <rPr>
        <sz val="11"/>
        <color rgb="FF000000"/>
        <rFont val="Calibri"/>
      </rPr>
      <t xml:space="preserve"> likeso:</t>
    </r>
    <r>
      <rPr>
        <sz val="11"/>
        <color rgb="FF000000"/>
        <rFont val="Calibri"/>
      </rPr>
      <t xml:space="preserve">
</t>
    </r>
    <r>
      <rPr>
        <sz val="11"/>
        <color rgb="FF006096"/>
        <rFont val="Roboto Condensed"/>
      </rPr>
      <t>tls_version=TLSv1.2,TLSv1.3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</si>
  <si>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MariaDB supports multiple versions of TLS. The higher the version the stronger the security and/or better the performance.</t>
    </r>
  </si>
  <si>
    <r>
      <rPr>
        <sz val="11"/>
        <color rgb="FF000000"/>
        <rFont val="Calibri"/>
      </rPr>
      <t>Connections attempting to use an unsupported version of TLS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</si>
  <si>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MariaDB negotiates to the highest version of TLS. If connections are using older TLS versions, those clients will need to be upgraded to newer MariaDB Connectors or community drivers that support newer versions of TLS.</t>
    </r>
  </si>
  <si>
    <r>
      <rPr>
        <sz val="11"/>
        <color rgb="FF000000"/>
        <rFont val="Calibri"/>
      </rPr>
      <t>TLSv1.1,TLSv1.2,TLSv1.3</t>
    </r>
  </si>
  <si>
    <t>2.11</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</si>
  <si>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</si>
  <si>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</si>
  <si>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</si>
  <si>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 'root', 'mariadb.sys');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client-side certificate details must be provided to connect.</t>
    </r>
  </si>
  <si>
    <t>2.12</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</si>
  <si>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</si>
  <si>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to one or more approved cipher suites in your MariaDB configuration file, then restart MariaDB.</t>
    </r>
    <r>
      <rPr>
        <sz val="11"/>
        <color rgb="FF000000"/>
        <rFont val="Calibri"/>
      </rPr>
      <t xml:space="preserve">
</t>
    </r>
    <r>
      <rPr>
        <sz val="11"/>
        <color rgb="FF000000"/>
        <rFont val="Calibri"/>
      </rPr>
      <t>For example, set:</t>
    </r>
    <r>
      <rPr>
        <sz val="11"/>
        <color rgb="FF000000"/>
        <rFont val="Calibri"/>
      </rPr>
      <t xml:space="preserve">
</t>
    </r>
    <r>
      <rPr>
        <sz val="11"/>
        <color rgb="FF006096"/>
        <rFont val="Roboto Condensed"/>
      </rPr>
      <t>ssl_cipher='ECDHE-ECDSA-AES128-GCM-SHA256'</t>
    </r>
    <r>
      <rPr>
        <sz val="11"/>
        <color rgb="FF006096"/>
        <rFont val="Roboto Condensed"/>
      </rPr>
      <t xml:space="preserve">
</t>
    </r>
  </si>
  <si>
    <r>
      <rPr>
        <sz val="11"/>
        <color rgb="FF000000"/>
        <rFont val="Calibri"/>
      </rPr>
      <t>MariaDB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</si>
  <si>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</si>
  <si>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'ssl_cipher';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VARIABLE_VALUE</t>
    </r>
    <r>
      <rPr>
        <sz val="11"/>
        <color rgb="FF000000"/>
        <rFont val="Calibri"/>
      </rPr>
      <t xml:space="preserve"> is empty, or includes unapproved ciphers, this is a fail.</t>
    </r>
  </si>
  <si>
    <r>
      <rPr>
        <sz val="11"/>
        <color rgb="FF000000"/>
        <rFont val="Calibri"/>
      </rPr>
      <t>None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</si>
  <si>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</si>
  <si>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</si>
  <si>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</si>
  <si>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</si>
  <si>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MariaDB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</si>
  <si>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</si>
  <si>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</si>
  <si>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</si>
  <si>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</si>
  <si>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</si>
  <si>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</si>
  <si>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</si>
  <si>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</si>
  <si>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</si>
  <si>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</si>
  <si>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MariaDB,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</si>
  <si>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</si>
  <si>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/var/log/mysql/mariadb.err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</si>
  <si>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</si>
  <si>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</si>
  <si>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</si>
  <si>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MariaDB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</si>
  <si>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MariaDB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MariaDB,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</si>
  <si>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</si>
  <si>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</si>
  <si>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</si>
  <si>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</si>
  <si>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</si>
  <si>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</si>
  <si>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</si>
  <si>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</si>
  <si>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</si>
  <si>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</si>
  <si>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MariaDB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MariaDBL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</si>
  <si>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</si>
  <si>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</si>
  <si>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</si>
  <si>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</si>
  <si>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</si>
  <si>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</si>
  <si>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</si>
  <si>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MariaDB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MariaDB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</si>
  <si>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MariaDB is restarted or can cause MariaDB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MariaDB.</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</si>
  <si>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 xml:space="preserve"> MariaDB [(none)]&gt; SELECT * FROM information_schema.global_variables</t>
    </r>
    <r>
      <rPr>
        <sz val="11"/>
        <color rgb="FF006096"/>
        <rFont val="Roboto Condensed"/>
      </rPr>
      <t xml:space="preserve">
</t>
    </r>
    <r>
      <rPr>
        <sz val="11"/>
        <color rgb="FF006096"/>
        <rFont val="Roboto Condensed"/>
      </rPr>
      <t xml:space="preserve"> WHERE REGEXP_INSTR(VARIABLE_NAME,'^.*ssl_(ca|capath|cert|crl|crlpath|key)$') AND VARIABLE_VALUE &lt;&gt; '';</t>
    </r>
    <r>
      <rPr>
        <sz val="11"/>
        <color rgb="FF006096"/>
        <rFont val="Roboto Condensed"/>
      </rPr>
      <t xml:space="preserve">
</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</si>
  <si>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</si>
  <si>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</si>
  <si>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MariaDB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</si>
  <si>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MariaDB plugins. Plugins are storage engines or user defined functions (UDFs).</t>
    </r>
  </si>
  <si>
    <r>
      <rPr>
        <sz val="11"/>
        <color rgb="FF000000"/>
        <rFont val="Calibri"/>
      </rPr>
      <t>Users other than the MariaDB user will no longer be able to update and add/remove plugins unless they're able to switch to the MariaDB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</si>
  <si>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</si>
  <si>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3.9</t>
  </si>
  <si>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</si>
  <si>
    <r>
      <rPr>
        <sz val="11"/>
        <color rgb="FF000000"/>
        <rFont val="Calibri"/>
      </rPr>
      <t xml:space="preserve">Execute the following commands for the </t>
    </r>
    <r>
      <rPr>
        <b/>
        <sz val="11"/>
        <color rgb="FF000000"/>
        <rFont val="Calibri"/>
      </rPr>
      <t>server_audit_file_path</t>
    </r>
    <r>
      <rPr>
        <sz val="11"/>
        <color rgb="FF000000"/>
        <rFont val="Calibri"/>
      </rPr>
      <t xml:space="preserve"> discovered in the audit procedure:</t>
    </r>
    <r>
      <rPr>
        <sz val="11"/>
        <color rgb="FF000000"/>
        <rFont val="Calibri"/>
      </rPr>
      <t xml:space="preserve">
</t>
    </r>
    <r>
      <rPr>
        <sz val="11"/>
        <color rgb="FF006096"/>
        <rFont val="Roboto Condensed"/>
      </rPr>
      <t>chmod 660 &lt;server_audit_file_path&gt;</t>
    </r>
    <r>
      <rPr>
        <sz val="11"/>
        <color rgb="FF006096"/>
        <rFont val="Roboto Condensed"/>
      </rPr>
      <t xml:space="preserve">
</t>
    </r>
    <r>
      <rPr>
        <sz val="11"/>
        <color rgb="FF006096"/>
        <rFont val="Roboto Condensed"/>
      </rPr>
      <t>chown mysql:mysql &lt;server_audit_file_path&gt;</t>
    </r>
    <r>
      <rPr>
        <sz val="11"/>
        <color rgb="FF006096"/>
        <rFont val="Roboto Condensed"/>
      </rPr>
      <t xml:space="preserve">
</t>
    </r>
  </si>
  <si>
    <r>
      <rPr>
        <sz val="11"/>
        <color rgb="FF000000"/>
        <rFont val="Calibri"/>
      </rPr>
      <t>MariaDB can operate using a variety of log files, each used for different purposes. These are the binary log, error log, slow query log, relay log, audit log and general log. Because these are files on the host operating system, they are subject to the permissions and ownership structure provided by the host and may be accessible by users other than the mysql user.</t>
    </r>
  </si>
  <si>
    <r>
      <rPr>
        <sz val="11"/>
        <color rgb="FF000000"/>
        <rFont val="Calibri"/>
      </rPr>
      <t>Changing the permissions and ownership of the audit log file may have an impact on who can access and edit the audit log. Such changes can affect monitoring tools which maybe using a log file adapter or scripted alternatives. Also, the audit log may be used for alerting by infrastructure teams which can affect real-time audit capability.</t>
    </r>
  </si>
  <si>
    <r>
      <rPr>
        <sz val="11"/>
        <color rgb="FF000000"/>
        <rFont val="Calibri"/>
      </rPr>
      <t xml:space="preserve">To assess this recommendation, execute the following SQL statement to discover the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show global variables where variable_name='server_audit_file_path';</t>
    </r>
    <r>
      <rPr>
        <sz val="11"/>
        <color rgb="FF006096"/>
        <rFont val="Roboto Condensed"/>
      </rPr>
      <t xml:space="preserve">
</t>
    </r>
    <r>
      <rPr>
        <sz val="11"/>
        <color rgb="FF000000"/>
        <rFont val="Calibri"/>
      </rPr>
      <t xml:space="preserve">
</t>
    </r>
    <r>
      <rPr>
        <sz val="11"/>
        <color rgb="FF000000"/>
        <rFont val="Calibri"/>
      </rPr>
      <t>If no value is returned, auditing is not installed, and this is a fail.</t>
    </r>
    <r>
      <rPr>
        <sz val="11"/>
        <color rgb="FF000000"/>
        <rFont val="Calibri"/>
      </rPr>
      <t xml:space="preserve">
</t>
    </r>
    <r>
      <rPr>
        <b/>
        <sz val="11"/>
        <color rgb="FF000000"/>
        <rFont val="Calibri"/>
      </rPr>
      <t>Note:</t>
    </r>
    <r>
      <rPr>
        <sz val="11"/>
        <color rgb="FF000000"/>
        <rFont val="Calibri"/>
      </rPr>
      <t xml:space="preserve"> If you see the audit file name but no path, the default path will be the path assigned to the </t>
    </r>
    <r>
      <rPr>
        <b/>
        <sz val="11"/>
        <color rgb="FF000000"/>
        <rFont val="Calibri"/>
      </rPr>
      <t>datadir</t>
    </r>
    <r>
      <rPr>
        <sz val="11"/>
        <color rgb="FF000000"/>
        <rFont val="Calibri"/>
      </rPr>
      <t xml:space="preserve"> variable.</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ls -l &lt;server_audit_file_path&gt; | egrep "^-([rw-]{2}-){2}---[ \t]*[0-9][ \t]*mysql[ \t]*mysql.*$"</t>
    </r>
    <r>
      <rPr>
        <sz val="11"/>
        <color rgb="FF006096"/>
        <rFont val="Roboto Condensed"/>
      </rPr>
      <t xml:space="preserve">
</t>
    </r>
    <r>
      <rPr>
        <sz val="11"/>
        <color rgb="FF000000"/>
        <rFont val="Calibri"/>
      </rPr>
      <t xml:space="preserve">
</t>
    </r>
    <r>
      <rPr>
        <sz val="11"/>
        <color rgb="FF000000"/>
        <rFont val="Calibri"/>
      </rPr>
      <t>No results implies a fail.</t>
    </r>
  </si>
  <si>
    <t>3.10</t>
  </si>
  <si>
    <r>
      <rPr>
        <sz val="11"/>
        <rFont val="Calibri"/>
      </rPr>
      <t>Ensure File Key Management Encryption Plugin files have appropriate permissions</t>
    </r>
  </si>
  <si>
    <r>
      <rPr>
        <sz val="11"/>
        <color rgb="FF000000"/>
        <rFont val="Calibri"/>
      </rPr>
      <t>If the File Key Management plugin is not configured, first implement recommendation 4.10 from this benchmark.</t>
    </r>
    <r>
      <rPr>
        <sz val="11"/>
        <color rgb="FF000000"/>
        <rFont val="Calibri"/>
      </rPr>
      <t xml:space="preserve">
</t>
    </r>
    <r>
      <rPr>
        <sz val="11"/>
        <color rgb="FF000000"/>
        <rFont val="Calibri"/>
      </rPr>
      <t>Execute the following command for each file location requiring corrected permissions:</t>
    </r>
    <r>
      <rPr>
        <sz val="11"/>
        <color rgb="FF000000"/>
        <rFont val="Calibri"/>
      </rPr>
      <t xml:space="preserve">
</t>
    </r>
    <r>
      <rPr>
        <sz val="11"/>
        <color rgb="FF006096"/>
        <rFont val="Roboto Condensed"/>
      </rPr>
      <t>chmod 750 &lt;file&gt;</t>
    </r>
    <r>
      <rPr>
        <sz val="11"/>
        <color rgb="FF006096"/>
        <rFont val="Roboto Condensed"/>
      </rPr>
      <t xml:space="preserve">
</t>
    </r>
    <r>
      <rPr>
        <sz val="11"/>
        <color rgb="FF006096"/>
        <rFont val="Roboto Condensed"/>
      </rPr>
      <t>chown mysql:mysql &lt;file&gt;</t>
    </r>
    <r>
      <rPr>
        <sz val="11"/>
        <color rgb="FF006096"/>
        <rFont val="Roboto Condensed"/>
      </rPr>
      <t xml:space="preserve">
</t>
    </r>
  </si>
  <si>
    <r>
      <rPr>
        <sz val="11"/>
        <color rgb="FF000000"/>
        <rFont val="Calibri"/>
      </rPr>
      <t>Certain Key Management Encryption plugins must store sensitive information in files for later retrieval.  Such files should have proper permissions.</t>
    </r>
  </si>
  <si>
    <r>
      <rPr>
        <sz val="11"/>
        <color rgb="FF000000"/>
        <rFont val="Calibri"/>
      </rPr>
      <t>Perform the following steps applicable to the plugin in use to assess this recommendation:</t>
    </r>
    <r>
      <rPr>
        <sz val="11"/>
        <color rgb="FF000000"/>
        <rFont val="Calibri"/>
      </rPr>
      <t xml:space="preserve">
</t>
    </r>
    <r>
      <rPr>
        <sz val="11"/>
        <color rgb="FF000000"/>
        <rFont val="Calibri"/>
      </rPr>
      <t>File Key Management Plugin</t>
    </r>
    <r>
      <rPr>
        <sz val="11"/>
        <color rgb="FF000000"/>
        <rFont val="Calibri"/>
      </rPr>
      <t xml:space="preserve">
</t>
    </r>
    <r>
      <rPr>
        <sz val="11"/>
        <color rgb="FF000000"/>
        <rFont val="Calibri"/>
      </rPr>
      <t xml:space="preserve">- Find the </t>
    </r>
    <r>
      <rPr>
        <b/>
        <sz val="11"/>
        <color rgb="FF000000"/>
        <rFont val="Calibri"/>
      </rPr>
      <t>file_key_management_filename</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'(?&lt;=file_key_management_filename=).+$'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file_key_management_filename</t>
    </r>
    <r>
      <rPr>
        <sz val="11"/>
        <color rgb="FF000000"/>
        <rFont val="Calibri"/>
      </rPr>
      <t xml:space="preserve">
</t>
    </r>
    <r>
      <rPr>
        <sz val="11"/>
        <color rgb="FF000000"/>
        <rFont val="Calibri"/>
      </rPr>
      <t xml:space="preserve">- Find the </t>
    </r>
    <r>
      <rPr>
        <b/>
        <sz val="11"/>
        <color rgb="FF000000"/>
        <rFont val="Calibri"/>
      </rPr>
      <t>file_key_management_filekey</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'(?&lt;=file_key_management_filekey=).+$'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file_key_management_filekey</t>
    </r>
    <r>
      <rPr>
        <sz val="11"/>
        <color rgb="FF000000"/>
        <rFont val="Calibri"/>
      </rPr>
      <t xml:space="preserve">
</t>
    </r>
    <r>
      <rPr>
        <sz val="11"/>
        <color rgb="FF000000"/>
        <rFont val="Calibri"/>
      </rPr>
      <t>Additionally, if the File Key Management Encryption plugin is not configured (if there are no such files from steps 1 and 3 above), this is a fail.</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</si>
  <si>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</si>
  <si>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</si>
  <si>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</si>
  <si>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</si>
  <si>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MariaDB server are released to resolve bugs, mitigate vulnerabilities, and provide new features. It is recommended that MariaDB installations are up to date with the latest security updates.</t>
    </r>
  </si>
  <si>
    <r>
      <rPr>
        <sz val="11"/>
        <color rgb="FF000000"/>
        <rFont val="Calibri"/>
      </rPr>
      <t>To update the MariaDB server a restart is required.</t>
    </r>
  </si>
  <si>
    <r>
      <rPr>
        <sz val="11"/>
        <color rgb="FF000000"/>
        <rFont val="Calibri"/>
      </rPr>
      <t>Execute the following SQL statement to identify the MariaDB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MariaDB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</si>
  <si>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</si>
  <si>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</si>
  <si>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</si>
  <si>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MariaDB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</si>
  <si>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</si>
  <si>
    <r>
      <rPr>
        <sz val="11"/>
        <color rgb="FF000000"/>
        <rFont val="Calibri"/>
      </rPr>
      <t>By default, MariaDB 10.6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</si>
  <si>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</si>
  <si>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</si>
  <si>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MariaDB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</si>
  <si>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</si>
  <si>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MariaDB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</si>
  <si>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</si>
  <si>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</si>
  <si>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</si>
  <si>
    <r>
      <rPr>
        <sz val="11"/>
        <color rgb="FF000000"/>
        <rFont val="Calibri"/>
      </rPr>
      <t>Upgrade all MariaDB clients and connectors to 10.2.0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mariadb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mariadb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[mariadbd]</t>
    </r>
    <r>
      <rPr>
        <sz val="11"/>
        <color rgb="FF000000"/>
        <rFont val="Calibri"/>
      </rPr>
      <t xml:space="preserve"> section of the MySQL configuration file and restart the MariaDB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</si>
  <si>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MariaDB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</si>
  <si>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</si>
  <si>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MariaDB clients and connectors.For example:</t>
    </r>
    <r>
      <rPr>
        <sz val="11"/>
        <color rgb="FF000000"/>
        <rFont val="Calibri"/>
      </rPr>
      <t xml:space="preserve">
</t>
    </r>
    <r>
      <rPr>
        <sz val="11"/>
        <color rgb="FF006096"/>
        <rFont val="Roboto Condensed"/>
      </rPr>
      <t>$ mariadb --version</t>
    </r>
    <r>
      <rPr>
        <sz val="11"/>
        <color rgb="FF006096"/>
        <rFont val="Roboto Condensed"/>
      </rPr>
      <t xml:space="preserve">
</t>
    </r>
    <r>
      <rPr>
        <sz val="11"/>
        <color rgb="FF000000"/>
        <rFont val="Calibri"/>
      </rPr>
      <t xml:space="preserve">
</t>
    </r>
    <r>
      <rPr>
        <sz val="11"/>
        <color rgb="FF000000"/>
        <rFont val="Calibri"/>
      </rPr>
      <t>The version should be 10.2.0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10.2.0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10.2.0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</si>
  <si>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</si>
  <si>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</si>
  <si>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</si>
  <si>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r>
      <rPr>
        <sz val="11"/>
        <color rgb="FF000000"/>
        <rFont val="Calibri"/>
      </rPr>
      <t xml:space="preserve">
</t>
    </r>
    <r>
      <rPr>
        <sz val="11"/>
        <color rgb="FF000000"/>
        <rFont val="Calibri"/>
      </rPr>
      <t xml:space="preserve">- If there are any occurrences of </t>
    </r>
    <r>
      <rPr>
        <b/>
        <sz val="11"/>
        <color rgb="FF000000"/>
        <rFont val="Calibri"/>
      </rPr>
      <t>skip_grant_tables</t>
    </r>
    <r>
      <rPr>
        <sz val="11"/>
        <color rgb="FF000000"/>
        <rFont val="Calibri"/>
      </rPr>
      <t xml:space="preserve">, also set that to </t>
    </r>
    <r>
      <rPr>
        <b/>
        <sz val="11"/>
        <color rgb="FF000000"/>
        <rFont val="Calibri"/>
      </rPr>
      <t>FALSE</t>
    </r>
    <r>
      <rPr>
        <sz val="11"/>
        <color rgb="FF000000"/>
        <rFont val="Calibri"/>
      </rPr>
      <t xml:space="preserve"> or remove it.</t>
    </r>
  </si>
  <si>
    <r>
      <rPr>
        <sz val="11"/>
        <color rgb="FF000000"/>
        <rFont val="Calibri"/>
      </rPr>
      <t xml:space="preserve">This option causes </t>
    </r>
    <r>
      <rPr>
        <b/>
        <sz val="11"/>
        <color rgb="FF000000"/>
        <rFont val="Calibri"/>
      </rPr>
      <t>mariadbd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</si>
  <si>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search for skip-grant-tables and skip_grant_tables</t>
    </r>
    <r>
      <rPr>
        <sz val="11"/>
        <color rgb="FF000000"/>
        <rFont val="Calibri"/>
      </rPr>
      <t xml:space="preserve">
</t>
    </r>
    <r>
      <rPr>
        <sz val="11"/>
        <color rgb="FF000000"/>
        <rFont val="Calibri"/>
      </rPr>
      <t xml:space="preserve">- Ensure all occurrences of </t>
    </r>
    <r>
      <rPr>
        <b/>
        <sz val="11"/>
        <color rgb="FF000000"/>
        <rFont val="Calibri"/>
      </rPr>
      <t>skip-grant-tables</t>
    </r>
    <r>
      <rPr>
        <sz val="11"/>
        <color rgb="FF000000"/>
        <rFont val="Calibri"/>
      </rPr>
      <t xml:space="preserve"> or </t>
    </r>
    <r>
      <rPr>
        <b/>
        <sz val="11"/>
        <color rgb="FF000000"/>
        <rFont val="Calibri"/>
      </rPr>
      <t>skip_grant_tables</t>
    </r>
    <r>
      <rPr>
        <sz val="11"/>
        <color rgb="FF000000"/>
        <rFont val="Calibri"/>
      </rPr>
      <t xml:space="preserve"> are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</si>
  <si>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</si>
  <si>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</si>
  <si>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mariadbd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</si>
  <si>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MariaDB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</si>
  <si>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</si>
  <si>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</si>
  <si>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</si>
  <si>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0000"/>
        <rFont val="Calibri"/>
      </rPr>
      <t xml:space="preserve">If you need this feature add the following line to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</si>
  <si>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MariaDB.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</si>
  <si>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</si>
  <si>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</si>
  <si>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</si>
  <si>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4.8</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</si>
  <si>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</si>
  <si>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</si>
  <si>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MariaDB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</si>
  <si>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MariaDB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</si>
  <si>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</si>
  <si>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STRICT_TRANS_TABLES,ERROR_FOR_DIVISION_BY_ZERO,NO_AUTO_CREATE_USER,NO_ENGINE_SUBSTITUTION</t>
    </r>
  </si>
  <si>
    <t>4.9</t>
  </si>
  <si>
    <r>
      <rPr>
        <sz val="11"/>
        <rFont val="Calibri"/>
      </rPr>
      <t>Enable data-at-rest encryption in MariaDB</t>
    </r>
  </si>
  <si>
    <r>
      <rPr>
        <sz val="11"/>
        <color rgb="FF000000"/>
        <rFont val="Calibri"/>
      </rPr>
      <t>MariaDB's data-at-rest encryption requires the use of a key management and encryption plugin.</t>
    </r>
    <r>
      <rPr>
        <sz val="11"/>
        <color rgb="FF000000"/>
        <rFont val="Calibri"/>
      </rPr>
      <t xml:space="preserve">
</t>
    </r>
    <r>
      <rPr>
        <sz val="11"/>
        <color rgb="FF000000"/>
        <rFont val="Calibri"/>
      </rPr>
      <t>Create the key file:</t>
    </r>
    <r>
      <rPr>
        <sz val="11"/>
        <color rgb="FF000000"/>
        <rFont val="Calibri"/>
      </rPr>
      <t xml:space="preserve">
</t>
    </r>
    <r>
      <rPr>
        <sz val="11"/>
        <color rgb="FF006096"/>
        <rFont val="Roboto Condensed"/>
      </rPr>
      <t>$ sudo mkdir -p /etc/mysql/encryption &amp;&amp; (echo -n "1;" ; openssl rand -hex 32 ) | sudo tee -a  /etc/mysql/encryption/keyfile</t>
    </r>
    <r>
      <rPr>
        <sz val="11"/>
        <color rgb="FF006096"/>
        <rFont val="Roboto Condensed"/>
      </rPr>
      <t xml:space="preserve">
</t>
    </r>
    <r>
      <rPr>
        <sz val="11"/>
        <color rgb="FF000000"/>
        <rFont val="Calibri"/>
      </rPr>
      <t xml:space="preserve">
</t>
    </r>
    <r>
      <rPr>
        <sz val="11"/>
        <color rgb="FF000000"/>
        <rFont val="Calibri"/>
      </rPr>
      <t>Generate a random encryption password:</t>
    </r>
    <r>
      <rPr>
        <sz val="11"/>
        <color rgb="FF000000"/>
        <rFont val="Calibri"/>
      </rPr>
      <t xml:space="preserve">
</t>
    </r>
    <r>
      <rPr>
        <sz val="11"/>
        <color rgb="FF006096"/>
        <rFont val="Roboto Condensed"/>
      </rPr>
      <t>$ sudo openssl rand -hex 128 | sudo tee -a /etc/mysql/encryption/keyfile.key</t>
    </r>
    <r>
      <rPr>
        <sz val="11"/>
        <color rgb="FF006096"/>
        <rFont val="Roboto Condensed"/>
      </rPr>
      <t xml:space="preserve">
</t>
    </r>
    <r>
      <rPr>
        <sz val="11"/>
        <color rgb="FF000000"/>
        <rFont val="Calibri"/>
      </rPr>
      <t xml:space="preserve">
</t>
    </r>
    <r>
      <rPr>
        <sz val="11"/>
        <color rgb="FF000000"/>
        <rFont val="Calibri"/>
      </rPr>
      <t>Encrypt the key file:</t>
    </r>
    <r>
      <rPr>
        <sz val="11"/>
        <color rgb="FF000000"/>
        <rFont val="Calibri"/>
      </rPr>
      <t xml:space="preserve">
</t>
    </r>
    <r>
      <rPr>
        <sz val="11"/>
        <color rgb="FF006096"/>
        <rFont val="Roboto Condensed"/>
      </rPr>
      <t>$ sudo openssl enc -aes-256-cbc -md sha1 \</t>
    </r>
    <r>
      <rPr>
        <sz val="11"/>
        <color rgb="FF006096"/>
        <rFont val="Roboto Condensed"/>
      </rPr>
      <t xml:space="preserve">
</t>
    </r>
    <r>
      <rPr>
        <sz val="11"/>
        <color rgb="FF006096"/>
        <rFont val="Roboto Condensed"/>
      </rPr>
      <t xml:space="preserve">   -pass file:/etc/mysql/encryption/keyfile.key \</t>
    </r>
    <r>
      <rPr>
        <sz val="11"/>
        <color rgb="FF006096"/>
        <rFont val="Roboto Condensed"/>
      </rPr>
      <t xml:space="preserve">
</t>
    </r>
    <r>
      <rPr>
        <sz val="11"/>
        <color rgb="FF006096"/>
        <rFont val="Roboto Condensed"/>
      </rPr>
      <t xml:space="preserve">   -in /etc/mysql/encryption/keyfile \</t>
    </r>
    <r>
      <rPr>
        <sz val="11"/>
        <color rgb="FF006096"/>
        <rFont val="Roboto Condensed"/>
      </rPr>
      <t xml:space="preserve">
</t>
    </r>
    <r>
      <rPr>
        <sz val="11"/>
        <color rgb="FF006096"/>
        <rFont val="Roboto Condensed"/>
      </rPr>
      <t xml:space="preserve">   -out /etc/mysql/encryption/keyfile.enc</t>
    </r>
    <r>
      <rPr>
        <sz val="11"/>
        <color rgb="FF006096"/>
        <rFont val="Roboto Condensed"/>
      </rPr>
      <t xml:space="preserve">
</t>
    </r>
    <r>
      <rPr>
        <sz val="11"/>
        <color rgb="FF000000"/>
        <rFont val="Calibri"/>
      </rPr>
      <t xml:space="preserve">
</t>
    </r>
    <r>
      <rPr>
        <sz val="11"/>
        <color rgb="FF000000"/>
        <rFont val="Calibri"/>
      </rPr>
      <t>Delete the unencrypted key file:</t>
    </r>
    <r>
      <rPr>
        <sz val="11"/>
        <color rgb="FF000000"/>
        <rFont val="Calibri"/>
      </rPr>
      <t xml:space="preserve">
</t>
    </r>
    <r>
      <rPr>
        <sz val="11"/>
        <color rgb="FF006096"/>
        <rFont val="Roboto Condensed"/>
      </rPr>
      <t>$ sudo rm /etc/mysql/encryption/keyfile</t>
    </r>
    <r>
      <rPr>
        <sz val="11"/>
        <color rgb="FF006096"/>
        <rFont val="Roboto Condensed"/>
      </rPr>
      <t xml:space="preserve">
</t>
    </r>
    <r>
      <rPr>
        <sz val="11"/>
        <color rgb="FF000000"/>
        <rFont val="Calibri"/>
      </rPr>
      <t xml:space="preserve">
</t>
    </r>
    <r>
      <rPr>
        <sz val="11"/>
        <color rgb="FF000000"/>
        <rFont val="Calibri"/>
      </rPr>
      <t>Set permissions and ownership on the keyfile and key:</t>
    </r>
    <r>
      <rPr>
        <sz val="11"/>
        <color rgb="FF000000"/>
        <rFont val="Calibri"/>
      </rPr>
      <t xml:space="preserve">
</t>
    </r>
    <r>
      <rPr>
        <sz val="11"/>
        <color rgb="FF006096"/>
        <rFont val="Roboto Condensed"/>
      </rPr>
      <t>$ sudo chown mysql:mysql -R /etc/mysql/encryption</t>
    </r>
    <r>
      <rPr>
        <sz val="11"/>
        <color rgb="FF006096"/>
        <rFont val="Roboto Condensed"/>
      </rPr>
      <t xml:space="preserve">
</t>
    </r>
    <r>
      <rPr>
        <sz val="11"/>
        <color rgb="FF006096"/>
        <rFont val="Roboto Condensed"/>
      </rPr>
      <t>$ sudo chmod 640 /etc/mysql/encryption/keyfile*</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mariadb.cnf</t>
    </r>
    <r>
      <rPr>
        <sz val="11"/>
        <color rgb="FF000000"/>
        <rFont val="Calibri"/>
      </rPr>
      <t xml:space="preserve"> to resemble the following block, optionally uncommenting </t>
    </r>
    <r>
      <rPr>
        <b/>
        <sz val="11"/>
        <color rgb="FF000000"/>
        <rFont val="Calibri"/>
      </rPr>
      <t>file_key_management_encryption_algorithm = AES_CTR</t>
    </r>
    <r>
      <rPr>
        <sz val="11"/>
        <color rgb="FF000000"/>
        <rFont val="Calibri"/>
      </rPr>
      <t>:</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plugin_load_add = file_key_management</t>
    </r>
    <r>
      <rPr>
        <sz val="11"/>
        <color rgb="FF006096"/>
        <rFont val="Roboto Condensed"/>
      </rPr>
      <t xml:space="preserve">
</t>
    </r>
    <r>
      <rPr>
        <sz val="11"/>
        <color rgb="FF006096"/>
        <rFont val="Roboto Condensed"/>
      </rPr>
      <t>file_key_management_filename = /etc/mysql/encryption/keyfile.enc</t>
    </r>
    <r>
      <rPr>
        <sz val="11"/>
        <color rgb="FF006096"/>
        <rFont val="Roboto Condensed"/>
      </rPr>
      <t xml:space="preserve">
</t>
    </r>
    <r>
      <rPr>
        <sz val="11"/>
        <color rgb="FF006096"/>
        <rFont val="Roboto Condensed"/>
      </rPr>
      <t>file_key_management_filekey = FILE:/etc/mysql/encryption/keyfile.key</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 = ON</t>
    </r>
    <r>
      <rPr>
        <sz val="11"/>
        <color rgb="FF006096"/>
        <rFont val="Roboto Condensed"/>
      </rPr>
      <t xml:space="preserve">
</t>
    </r>
    <r>
      <rPr>
        <sz val="11"/>
        <color rgb="FF006096"/>
        <rFont val="Roboto Condensed"/>
      </rPr>
      <t># Redo Log Encryption</t>
    </r>
    <r>
      <rPr>
        <sz val="11"/>
        <color rgb="FF006096"/>
        <rFont val="Roboto Condensed"/>
      </rPr>
      <t xml:space="preserve">
</t>
    </r>
    <r>
      <rPr>
        <sz val="11"/>
        <color rgb="FF006096"/>
        <rFont val="Roboto Condensed"/>
      </rPr>
      <t>innodb_encrypt_log = ON</t>
    </r>
    <r>
      <rPr>
        <sz val="11"/>
        <color rgb="FF006096"/>
        <rFont val="Roboto Condensed"/>
      </rPr>
      <t xml:space="preserve">
</t>
    </r>
    <r>
      <rPr>
        <sz val="11"/>
        <color rgb="FF006096"/>
        <rFont val="Roboto Condensed"/>
      </rPr>
      <t># Encrypting Temporary Files</t>
    </r>
    <r>
      <rPr>
        <sz val="11"/>
        <color rgb="FF006096"/>
        <rFont val="Roboto Condensed"/>
      </rPr>
      <t xml:space="preserve">
</t>
    </r>
    <r>
      <rPr>
        <sz val="11"/>
        <color rgb="FF006096"/>
        <rFont val="Roboto Condensed"/>
      </rPr>
      <t>encrypt_tmp_files = ON</t>
    </r>
    <r>
      <rPr>
        <sz val="11"/>
        <color rgb="FF006096"/>
        <rFont val="Roboto Condensed"/>
      </rPr>
      <t xml:space="preserve">
</t>
    </r>
    <r>
      <rPr>
        <sz val="11"/>
        <color rgb="FF006096"/>
        <rFont val="Roboto Condensed"/>
      </rPr>
      <t># Encrypt Temporary Tables</t>
    </r>
    <r>
      <rPr>
        <sz val="11"/>
        <color rgb="FF006096"/>
        <rFont val="Roboto Condensed"/>
      </rPr>
      <t xml:space="preserve">
</t>
    </r>
    <r>
      <rPr>
        <sz val="11"/>
        <color rgb="FF006096"/>
        <rFont val="Roboto Condensed"/>
      </rPr>
      <t>innodb_encrypt_temporary_tables = ON</t>
    </r>
    <r>
      <rPr>
        <sz val="11"/>
        <color rgb="FF006096"/>
        <rFont val="Roboto Condensed"/>
      </rPr>
      <t xml:space="preserve">
</t>
    </r>
    <r>
      <rPr>
        <sz val="11"/>
        <color rgb="FF006096"/>
        <rFont val="Roboto Condensed"/>
      </rPr>
      <t># You can configure InnoDB encryption to automatically have all new InnoDB tables automatically encrypted, or specify encrypt per table.</t>
    </r>
    <r>
      <rPr>
        <sz val="11"/>
        <color rgb="FF006096"/>
        <rFont val="Roboto Condensed"/>
      </rPr>
      <t xml:space="preserve">
</t>
    </r>
    <r>
      <rPr>
        <sz val="11"/>
        <color rgb="FF006096"/>
        <rFont val="Roboto Condensed"/>
      </rPr>
      <t>innodb_encrypt_tables = ON</t>
    </r>
    <r>
      <rPr>
        <sz val="11"/>
        <color rgb="FF006096"/>
        <rFont val="Roboto Condensed"/>
      </rPr>
      <t xml:space="preserve">
</t>
    </r>
    <r>
      <rPr>
        <sz val="11"/>
        <color rgb="FF006096"/>
        <rFont val="Roboto Condensed"/>
      </rPr>
      <t># Uncomment the line below if utilizing MariaDB built with OpenSSL</t>
    </r>
    <r>
      <rPr>
        <sz val="11"/>
        <color rgb="FF006096"/>
        <rFont val="Roboto Condensed"/>
      </rPr>
      <t xml:space="preserve">
</t>
    </r>
    <r>
      <rPr>
        <sz val="11"/>
        <color rgb="FF006096"/>
        <rFont val="Roboto Condensed"/>
      </rPr>
      <t xml:space="preserve"># file_key_management_encryption_algorithm = AES_CTR </t>
    </r>
    <r>
      <rPr>
        <sz val="11"/>
        <color rgb="FF006096"/>
        <rFont val="Roboto Condensed"/>
      </rPr>
      <t xml:space="preserve">
</t>
    </r>
    <r>
      <rPr>
        <sz val="11"/>
        <color rgb="FF000000"/>
        <rFont val="Calibri"/>
      </rPr>
      <t xml:space="preserve">
</t>
    </r>
    <r>
      <rPr>
        <sz val="11"/>
        <color rgb="FF000000"/>
        <rFont val="Calibri"/>
      </rPr>
      <t xml:space="preserve">If needed, see References for information about </t>
    </r>
    <r>
      <rPr>
        <b/>
        <sz val="11"/>
        <color rgb="FF000000"/>
        <rFont val="Calibri"/>
      </rPr>
      <t>file_key_management_encryption_algorithm</t>
    </r>
    <r>
      <rPr>
        <sz val="11"/>
        <color rgb="FF000000"/>
        <rFont val="Calibri"/>
      </rPr>
      <t xml:space="preserve"> and OpenSSL usage.</t>
    </r>
    <r>
      <rPr>
        <sz val="11"/>
        <color rgb="FF000000"/>
        <rFont val="Calibri"/>
      </rPr>
      <t xml:space="preserve">
</t>
    </r>
    <r>
      <rPr>
        <sz val="11"/>
        <color rgb="FF000000"/>
        <rFont val="Calibri"/>
      </rPr>
      <t>Restart MariaDB:</t>
    </r>
    <r>
      <rPr>
        <sz val="11"/>
        <color rgb="FF000000"/>
        <rFont val="Calibri"/>
      </rPr>
      <t xml:space="preserve">
</t>
    </r>
    <r>
      <rPr>
        <sz val="11"/>
        <color rgb="FF006096"/>
        <rFont val="Roboto Condensed"/>
      </rPr>
      <t>$ sudo systemctl restart mariadb.service</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ALTER TABLE tab1</t>
    </r>
    <r>
      <rPr>
        <sz val="11"/>
        <color rgb="FF006096"/>
        <rFont val="Roboto Condensed"/>
      </rPr>
      <t xml:space="preserve">
</t>
    </r>
    <r>
      <rPr>
        <sz val="11"/>
        <color rgb="FF006096"/>
        <rFont val="Roboto Condensed"/>
      </rPr>
      <t xml:space="preserve">   ENCRYPTED=YES ENCRYPTION_KEY_ID=1;</t>
    </r>
    <r>
      <rPr>
        <sz val="11"/>
        <color rgb="FF006096"/>
        <rFont val="Roboto Condensed"/>
      </rPr>
      <t xml:space="preserve">
</t>
    </r>
    <r>
      <rPr>
        <sz val="11"/>
        <color rgb="FF000000"/>
        <rFont val="Calibri"/>
      </rPr>
      <t xml:space="preserve">
</t>
    </r>
    <r>
      <rPr>
        <sz val="11"/>
        <color rgb="FF000000"/>
        <rFont val="Calibri"/>
      </rPr>
      <t>Revisit recommendation 3.10 after completing remediation.</t>
    </r>
  </si>
  <si>
    <r>
      <rPr>
        <sz val="11"/>
        <color rgb="FF000000"/>
        <rFont val="Calibri"/>
      </rPr>
      <t>Data-at-rest encryption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</si>
  <si>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SELECT VARIABLE_NAME, VARIABLE_VALUE FROM information_schema.global_variables where  variable_name like '%ENCRYPT%' ;</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indicates at-rest encryption is not enabled.</t>
    </r>
    <r>
      <rPr>
        <sz val="11"/>
        <color rgb="FF000000"/>
        <rFont val="Calibri"/>
      </rPr>
      <t xml:space="preserve">
</t>
    </r>
    <r>
      <rPr>
        <sz val="11"/>
        <color rgb="FF000000"/>
        <rFont val="Calibri"/>
      </rPr>
      <t>To check which tablespaces are encrypted</t>
    </r>
    <r>
      <rPr>
        <sz val="11"/>
        <color rgb="FF000000"/>
        <rFont val="Calibri"/>
      </rPr>
      <t xml:space="preserve">
</t>
    </r>
    <r>
      <rPr>
        <sz val="11"/>
        <color rgb="FF006096"/>
        <rFont val="Roboto Condensed"/>
      </rPr>
      <t>SELECT SPACE,NAME FROM INFORMATION_SCHEMA.INNODB_TABLESPACES_ENCRYPTION;</t>
    </r>
    <r>
      <rPr>
        <sz val="11"/>
        <color rgb="FF006096"/>
        <rFont val="Roboto Condensed"/>
      </rPr>
      <t xml:space="preserve">
</t>
    </r>
    <r>
      <rPr>
        <sz val="11"/>
        <color rgb="FF000000"/>
        <rFont val="Calibri"/>
      </rPr>
      <t xml:space="preserve">
</t>
    </r>
    <r>
      <rPr>
        <sz val="11"/>
        <color rgb="FF000000"/>
        <rFont val="Calibri"/>
      </rPr>
      <t>If no data is returned or if your database has tables that are not included in this response, this is a fail.</t>
    </r>
    <r>
      <rPr>
        <sz val="11"/>
        <color rgb="FF000000"/>
        <rFont val="Calibri"/>
      </rPr>
      <t xml:space="preserve">
</t>
    </r>
    <r>
      <rPr>
        <sz val="11"/>
        <color rgb="FF000000"/>
        <rFont val="Calibri"/>
      </rPr>
      <t>Backup data should be encrypted at rest as well.</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mariabackup --user=root --backup --stream=xbstream  | openssl  enc -aes-256-cbc -k mypass &gt; backup.xb.enc</t>
    </r>
    <r>
      <rPr>
        <sz val="11"/>
        <color rgb="FF006096"/>
        <rFont val="Roboto Condensed"/>
      </rPr>
      <t xml:space="preserve">
</t>
    </r>
    <r>
      <rPr>
        <sz val="11"/>
        <color rgb="FF000000"/>
        <rFont val="Calibri"/>
      </rPr>
      <t xml:space="preserve">
</t>
    </r>
    <r>
      <rPr>
        <sz val="11"/>
        <color rgb="FF000000"/>
        <rFont val="Calibri"/>
      </rPr>
      <t>If no encryption tool is included in the backup command, this is a fail.</t>
    </r>
  </si>
  <si>
    <r>
      <rPr>
        <sz val="11"/>
        <color rgb="FF000000"/>
        <rFont val="Calibri"/>
      </rPr>
      <t>At rest encryption is off by default.</t>
    </r>
    <r>
      <rPr>
        <sz val="11"/>
        <color rgb="FF000000"/>
        <rFont val="Calibri"/>
      </rPr>
      <t xml:space="preserve">
</t>
    </r>
    <r>
      <rPr>
        <sz val="11"/>
        <color rgb="FF000000"/>
        <rFont val="Calibri"/>
      </rPr>
      <t>When innodb_encrypt_tables is set to ON, InnoDB tables are automatically encrypted by default.</t>
    </r>
    <r>
      <rPr>
        <sz val="11"/>
        <color rgb="FF000000"/>
        <rFont val="Calibri"/>
      </rPr>
      <t xml:space="preserve">
</t>
    </r>
    <r>
      <rPr>
        <b/>
        <sz val="11"/>
        <color rgb="FF000000"/>
        <rFont val="Calibri"/>
      </rPr>
      <t>mariadb.cnf</t>
    </r>
    <r>
      <rPr>
        <sz val="11"/>
        <color rgb="FF000000"/>
        <rFont val="Calibri"/>
      </rPr>
      <t>.</t>
    </r>
    <r>
      <rPr>
        <sz val="11"/>
        <color rgb="FF000000"/>
        <rFont val="Calibri"/>
      </rPr>
      <t xml:space="preserve">
</t>
    </r>
    <r>
      <rPr>
        <sz val="11"/>
        <color rgb="FF006096"/>
        <rFont val="Roboto Condensed"/>
      </rPr>
      <t>innodb_encrypt_tables=ON</t>
    </r>
    <r>
      <rPr>
        <sz val="11"/>
        <color rgb="FF006096"/>
        <rFont val="Roboto Condensed"/>
      </rPr>
      <t xml:space="preserve">
</t>
    </r>
  </si>
  <si>
    <t>MariaDB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</si>
  <si>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</si>
  <si>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</si>
  <si>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</si>
  <si>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MariaDB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</si>
  <si>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MariaDB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</si>
  <si>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</si>
  <si>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</si>
  <si>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</si>
  <si>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MariaDB server (this includes world-readable files).</t>
    </r>
    <r>
      <rPr>
        <sz val="11"/>
        <color rgb="FF000000"/>
        <rFont val="Calibri"/>
      </rPr>
      <t xml:space="preserve">
</t>
    </r>
    <r>
      <rPr>
        <sz val="11"/>
        <color rgb="FF000000"/>
        <rFont val="Calibri"/>
      </rPr>
      <t>- Write files to the local file system where the MariaDB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</si>
  <si>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</si>
  <si>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</si>
  <si>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</si>
  <si>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</si>
  <si>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</si>
  <si>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</si>
  <si>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</si>
  <si>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</si>
  <si>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</si>
  <si>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</si>
  <si>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MariaDB, </t>
    </r>
    <r>
      <rPr>
        <b/>
        <sz val="11"/>
        <color rgb="FF000000"/>
        <rFont val="Calibri"/>
      </rPr>
      <t>SUPER</t>
    </r>
    <r>
      <rPr>
        <sz val="11"/>
        <color rgb="FF000000"/>
        <rFont val="Calibri"/>
      </rPr>
      <t xml:space="preserve"> is deprecated and will be removed in a future version of MariaDB.</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MariaDB, </t>
    </r>
    <r>
      <rPr>
        <b/>
        <sz val="11"/>
        <color rgb="FF000000"/>
        <rFont val="Calibri"/>
      </rPr>
      <t>SUPER</t>
    </r>
    <r>
      <rPr>
        <sz val="11"/>
        <color rgb="FF000000"/>
        <rFont val="Calibri"/>
      </rPr>
      <t xml:space="preserve"> is deprecated and will be removed in a future version of MariaDB.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</si>
  <si>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</si>
  <si>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</si>
  <si>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</si>
  <si>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</si>
  <si>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</si>
  <si>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MariaDB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</si>
  <si>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</si>
  <si>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</si>
  <si>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</si>
  <si>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</si>
  <si>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</si>
  <si>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</si>
  <si>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</si>
  <si>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</si>
  <si>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</si>
  <si>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</si>
  <si>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</si>
  <si>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</si>
  <si>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</si>
  <si>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</si>
  <si>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</si>
  <si>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</si>
  <si>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</si>
  <si>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</si>
  <si>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</si>
  <si>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</si>
  <si>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</si>
  <si>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</si>
  <si>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</si>
  <si>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</si>
  <si>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</si>
  <si>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</si>
  <si>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</si>
  <si>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</si>
  <si>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</si>
  <si>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</si>
  <si>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log_error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</si>
  <si>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mariadbd</t>
    </r>
    <r>
      <rPr>
        <sz val="11"/>
        <color rgb="FF000000"/>
        <rFont val="Calibri"/>
      </rPr>
      <t xml:space="preserve"> starting and stopping, when a table needs to be checked or repaired, and, depending on the host operating system, stack traces when </t>
    </r>
    <r>
      <rPr>
        <b/>
        <sz val="11"/>
        <color rgb="FF000000"/>
        <rFont val="Calibri"/>
      </rPr>
      <t>mariadbd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</si>
  <si>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</si>
  <si>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</si>
  <si>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</si>
  <si>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</si>
  <si>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log_bin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</si>
  <si>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MariaDB log files can be set in the MariaDB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</si>
  <si>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</si>
  <si>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</si>
  <si>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</si>
  <si>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log_warnings = 2</t>
    </r>
    <r>
      <rPr>
        <sz val="11"/>
        <color rgb="FF006096"/>
        <rFont val="Roboto Condensed"/>
      </rPr>
      <t xml:space="preserve">
</t>
    </r>
  </si>
  <si>
    <r>
      <rPr>
        <sz val="11"/>
        <color rgb="FF000000"/>
        <rFont val="Calibri"/>
      </rPr>
      <t xml:space="preserve">The </t>
    </r>
    <r>
      <rPr>
        <b/>
        <sz val="11"/>
        <color rgb="FF000000"/>
        <rFont val="Calibri"/>
      </rPr>
      <t>log_warnings</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MariaDB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</si>
  <si>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'log_warnings';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</si>
  <si>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</si>
  <si>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</si>
  <si>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Ensure Audit Logging Is Enabled</t>
    </r>
  </si>
  <si>
    <r>
      <rPr>
        <sz val="11"/>
        <color rgb="FF000000"/>
        <rFont val="Calibri"/>
      </rPr>
      <t>Although the plugin's shared library is distributed with MariaDB, the plugin is not actually installed by default.Add the following to MariaDB’s config file.</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#MariaDB plugin</t>
    </r>
    <r>
      <rPr>
        <sz val="11"/>
        <color rgb="FF006096"/>
        <rFont val="Roboto Condensed"/>
      </rPr>
      <t xml:space="preserve">
</t>
    </r>
    <r>
      <rPr>
        <sz val="11"/>
        <color rgb="FF006096"/>
        <rFont val="Roboto Condensed"/>
      </rPr>
      <t>plugin_load_add = server_audit</t>
    </r>
    <r>
      <rPr>
        <sz val="11"/>
        <color rgb="FF006096"/>
        <rFont val="Roboto Condensed"/>
      </rPr>
      <t xml:space="preserve">
</t>
    </r>
    <r>
      <rPr>
        <sz val="11"/>
        <color rgb="FF006096"/>
        <rFont val="Roboto Condensed"/>
      </rPr>
      <t>server_audit_logging=ON</t>
    </r>
    <r>
      <rPr>
        <sz val="11"/>
        <color rgb="FF006096"/>
        <rFont val="Roboto Condensed"/>
      </rPr>
      <t xml:space="preserve">
</t>
    </r>
    <r>
      <rPr>
        <sz val="11"/>
        <color rgb="FF006096"/>
        <rFont val="Roboto Condensed"/>
      </rPr>
      <t>server_audit_events=CONNECT</t>
    </r>
    <r>
      <rPr>
        <sz val="11"/>
        <color rgb="FF006096"/>
        <rFont val="Roboto Condensed"/>
      </rPr>
      <t xml:space="preserve">
</t>
    </r>
    <r>
      <rPr>
        <sz val="11"/>
        <color rgb="FF000000"/>
        <rFont val="Calibri"/>
      </rPr>
      <t xml:space="preserve">
</t>
    </r>
    <r>
      <rPr>
        <sz val="11"/>
        <color rgb="FF000000"/>
        <rFont val="Calibri"/>
      </rPr>
      <t>Reboot the instance.</t>
    </r>
  </si>
  <si>
    <r>
      <rPr>
        <sz val="11"/>
        <color rgb="FF000000"/>
        <rFont val="Calibri"/>
      </rPr>
      <t>Enabling audit logging is an important consideration for a production environment, and MariaDB plugin exist to help with this. Enable audit logging for</t>
    </r>
    <r>
      <rPr>
        <sz val="11"/>
        <color rgb="FF000000"/>
        <rFont val="Calibri"/>
      </rPr>
      <t xml:space="preserve">
</t>
    </r>
    <r>
      <rPr>
        <sz val="11"/>
        <color rgb="FF000000"/>
        <rFont val="Calibri"/>
      </rPr>
      <t>- Connect events</t>
    </r>
    <r>
      <rPr>
        <sz val="11"/>
        <color rgb="FF000000"/>
        <rFont val="Calibri"/>
      </rPr>
      <t xml:space="preserve">
</t>
    </r>
    <r>
      <rPr>
        <sz val="11"/>
        <color rgb="FF000000"/>
        <rFont val="Calibri"/>
      </rPr>
      <t>- Query and Table events (optional)</t>
    </r>
  </si>
  <si>
    <r>
      <rPr>
        <sz val="11"/>
        <color rgb="FF000000"/>
        <rFont val="Calibri"/>
      </rPr>
      <t>Verify that MariaDB Audit is installed and configured to enable logging for connect events and (optionally) query and table events.</t>
    </r>
    <r>
      <rPr>
        <sz val="11"/>
        <color rgb="FF000000"/>
        <rFont val="Calibri"/>
      </rPr>
      <t xml:space="preserve">
</t>
    </r>
    <r>
      <rPr>
        <sz val="11"/>
        <color rgb="FF006096"/>
        <rFont val="Roboto Condensed"/>
      </rPr>
      <t>SHOW VARIABLES LIKE '%audit%' ;</t>
    </r>
    <r>
      <rPr>
        <sz val="11"/>
        <color rgb="FF006096"/>
        <rFont val="Roboto Condensed"/>
      </rPr>
      <t xml:space="preserve">
</t>
    </r>
  </si>
  <si>
    <t>6.5</t>
  </si>
  <si>
    <r>
      <rPr>
        <sz val="11"/>
        <rFont val="Calibri"/>
      </rPr>
      <t>Ensure the Audit Plugin Can</t>
    </r>
    <r>
      <rPr>
        <sz val="11"/>
        <color rgb="FF000000"/>
        <rFont val="Calibri"/>
      </rPr>
      <t>'</t>
    </r>
    <r>
      <rPr>
        <sz val="11"/>
        <color rgb="FF000000"/>
        <rFont val="Calibri"/>
      </rPr>
      <t>t be Unloaded</t>
    </r>
  </si>
  <si>
    <r>
      <rPr>
        <sz val="11"/>
        <color rgb="FF000000"/>
        <rFont val="Calibri"/>
      </rPr>
      <t>To remediate this setting, follow these steps:</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server_audit=FORCE_PLUS_PERMANENT</t>
    </r>
    <r>
      <rPr>
        <sz val="11"/>
        <color rgb="FF006096"/>
        <rFont val="Roboto Condensed"/>
      </rPr>
      <t xml:space="preserve">
</t>
    </r>
  </si>
  <si>
    <r>
      <rPr>
        <sz val="11"/>
        <color rgb="FF000000"/>
        <rFont val="Calibri"/>
      </rPr>
      <t xml:space="preserve">Set </t>
    </r>
    <r>
      <rPr>
        <b/>
        <sz val="11"/>
        <color rgb="FF000000"/>
        <rFont val="Calibri"/>
      </rPr>
      <t>server_audit</t>
    </r>
    <r>
      <rPr>
        <sz val="11"/>
        <color rgb="FF000000"/>
        <rFont val="Calibri"/>
      </rPr>
      <t xml:space="preserve"> to </t>
    </r>
    <r>
      <rPr>
        <b/>
        <sz val="11"/>
        <color rgb="FF000000"/>
        <rFont val="Calibri"/>
      </rPr>
      <t>FORCE_PLUS_PERMANENT</t>
    </r>
  </si>
  <si>
    <r>
      <rPr>
        <sz val="11"/>
        <color rgb="FF000000"/>
        <rFont val="Calibri"/>
      </rPr>
      <t>If someone can unload the plugin it would be possible to perform actions on the database without audit events being logged to the audit log. If the audit log plugin can be unloaded the audit log can be temporarily or permanently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</si>
  <si>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LOAD_OPTION FROM information_schema.plugins WHERE PLUGIN_NAME='SERVER_AUDIT';</t>
    </r>
    <r>
      <rPr>
        <sz val="11"/>
        <color rgb="FF006096"/>
        <rFont val="Roboto Condensed"/>
      </rPr>
      <t xml:space="preserve">
</t>
    </r>
    <r>
      <rPr>
        <sz val="11"/>
        <color rgb="FF000000"/>
        <rFont val="Calibri"/>
      </rPr>
      <t xml:space="preserve">
</t>
    </r>
    <r>
      <rPr>
        <sz val="11"/>
        <color rgb="FF000000"/>
        <rFont val="Calibri"/>
      </rPr>
      <t xml:space="preserve">The result must be </t>
    </r>
    <r>
      <rPr>
        <b/>
        <sz val="11"/>
        <color rgb="FF000000"/>
        <rFont val="Calibri"/>
      </rPr>
      <t>FORCE_PLUS_PERMANENT</t>
    </r>
  </si>
  <si>
    <t>6.6</t>
  </si>
  <si>
    <r>
      <rPr>
        <sz val="11"/>
        <rFont val="Calibri"/>
      </rPr>
      <t>Ensure Binary and Relay Logs are Encrypted</t>
    </r>
  </si>
  <si>
    <r>
      <rPr>
        <sz val="11"/>
        <color rgb="FF000000"/>
        <rFont val="Calibri"/>
      </rPr>
      <t>Encryption of binary logs is configured by the encrypt_binlog system variable.</t>
    </r>
    <r>
      <rPr>
        <sz val="11"/>
        <color rgb="FF000000"/>
        <rFont val="Calibri"/>
      </rPr>
      <t xml:space="preserve">
</t>
    </r>
    <r>
      <rPr>
        <sz val="11"/>
        <color rgb="FF000000"/>
        <rFont val="Calibri"/>
      </rPr>
      <t>To remediate misconfiguration, add encrypt_binlog and restart MariaDB.</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encrypt_binlog=ON</t>
    </r>
    <r>
      <rPr>
        <sz val="11"/>
        <color rgb="FF006096"/>
        <rFont val="Roboto Condensed"/>
      </rPr>
      <t xml:space="preserve">
</t>
    </r>
  </si>
  <si>
    <r>
      <rPr>
        <sz val="11"/>
        <color rgb="FF000000"/>
        <rFont val="Calibri"/>
      </rPr>
      <t xml:space="preserve">The </t>
    </r>
    <r>
      <rPr>
        <b/>
        <sz val="11"/>
        <color rgb="FF000000"/>
        <rFont val="Calibri"/>
      </rPr>
      <t>encrypt_binlog</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</si>
  <si>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 xml:space="preserve">SELECT VARIABLE_NAME, VARIABLE_VALUE, 'BINLOG - At Rest Encryption' as Note </t>
    </r>
    <r>
      <rPr>
        <sz val="11"/>
        <color rgb="FF006096"/>
        <rFont val="Roboto Condensed"/>
      </rPr>
      <t xml:space="preserve">
</t>
    </r>
    <r>
      <rPr>
        <sz val="11"/>
        <color rgb="FF006096"/>
        <rFont val="Roboto Condensed"/>
      </rPr>
      <t>FROM information_schema.global_variables where variable_name like '%ENCRYPT_LOG%';</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</si>
  <si>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t>
    </r>
    <r>
      <rPr>
        <b/>
        <sz val="11"/>
        <color rgb="FF000000"/>
        <rFont val="Calibri"/>
      </rPr>
      <t>Default Value: OFF</t>
    </r>
  </si>
  <si>
    <t>Authentication</t>
  </si>
  <si>
    <t>7.1</t>
  </si>
  <si>
    <r>
      <rPr>
        <sz val="11"/>
        <rFont val="Calibri"/>
      </rPr>
      <t>Disable use of the mysql_old_password plugin</t>
    </r>
  </si>
  <si>
    <r>
      <rPr>
        <sz val="11"/>
        <color rgb="FF000000"/>
        <rFont val="Calibri"/>
      </rPr>
      <t xml:space="preserve">If </t>
    </r>
    <r>
      <rPr>
        <b/>
        <sz val="11"/>
        <color rgb="FF000000"/>
        <rFont val="Calibri"/>
      </rPr>
      <t>old_passwords</t>
    </r>
    <r>
      <rPr>
        <sz val="11"/>
        <color rgb="FF000000"/>
        <rFont val="Calibri"/>
      </rPr>
      <t xml:space="preserve"> was </t>
    </r>
    <r>
      <rPr>
        <b/>
        <sz val="11"/>
        <color rgb="FF000000"/>
        <rFont val="Calibri"/>
      </rPr>
      <t>ON</t>
    </r>
    <r>
      <rPr>
        <sz val="11"/>
        <color rgb="FF000000"/>
        <rFont val="Calibri"/>
      </rPr>
      <t xml:space="preserve">, add the following line to the </t>
    </r>
    <r>
      <rPr>
        <b/>
        <sz val="11"/>
        <color rgb="FF000000"/>
        <rFont val="Calibri"/>
      </rPr>
      <t>[mariadbd]</t>
    </r>
    <r>
      <rPr>
        <sz val="11"/>
        <color rgb="FF000000"/>
        <rFont val="Calibri"/>
      </rPr>
      <t xml:space="preserve"> section in </t>
    </r>
    <r>
      <rPr>
        <b/>
        <sz val="11"/>
        <color rgb="FF000000"/>
        <rFont val="Calibri"/>
      </rPr>
      <t>mariadb.cnf</t>
    </r>
    <r>
      <rPr>
        <sz val="11"/>
        <color rgb="FF000000"/>
        <rFont val="Calibri"/>
      </rPr>
      <t>:</t>
    </r>
    <r>
      <rPr>
        <sz val="11"/>
        <color rgb="FF000000"/>
        <rFont val="Calibri"/>
      </rPr>
      <t xml:space="preserve">
</t>
    </r>
    <r>
      <rPr>
        <sz val="11"/>
        <color rgb="FF006096"/>
        <rFont val="Roboto Condensed"/>
      </rPr>
      <t>old_passwords=0</t>
    </r>
    <r>
      <rPr>
        <sz val="11"/>
        <color rgb="FF006096"/>
        <rFont val="Roboto Condensed"/>
      </rPr>
      <t xml:space="preserve">
</t>
    </r>
    <r>
      <rPr>
        <sz val="11"/>
        <color rgb="FF000000"/>
        <rFont val="Calibri"/>
      </rPr>
      <t xml:space="preserve">
</t>
    </r>
    <r>
      <rPr>
        <sz val="11"/>
        <color rgb="FF000000"/>
        <rFont val="Calibri"/>
      </rPr>
      <t>If 'secure_auth</t>
    </r>
    <r>
      <rPr>
        <b/>
        <sz val="11"/>
        <color rgb="FF000000"/>
        <rFont val="Calibri"/>
      </rPr>
      <t>was</t>
    </r>
    <r>
      <rPr>
        <sz val="11"/>
        <color rgb="FF000000"/>
        <rFont val="Calibri"/>
      </rPr>
      <t>OFF</t>
    </r>
    <r>
      <rPr>
        <b/>
        <sz val="11"/>
        <color rgb="FF000000"/>
        <rFont val="Calibri"/>
      </rPr>
      <t xml:space="preserve">, add the following line to the </t>
    </r>
    <r>
      <rPr>
        <sz val="11"/>
        <color rgb="FF000000"/>
        <rFont val="Calibri"/>
      </rPr>
      <t>[mariadbd]</t>
    </r>
    <r>
      <rPr>
        <b/>
        <sz val="11"/>
        <color rgb="FF000000"/>
        <rFont val="Calibri"/>
      </rPr>
      <t>section in</t>
    </r>
    <r>
      <rPr>
        <sz val="11"/>
        <color rgb="FF000000"/>
        <rFont val="Calibri"/>
      </rPr>
      <t>mariadb.cnf`:</t>
    </r>
    <r>
      <rPr>
        <sz val="11"/>
        <color rgb="FF000000"/>
        <rFont val="Calibri"/>
      </rPr>
      <t xml:space="preserve">
</t>
    </r>
    <r>
      <rPr>
        <sz val="11"/>
        <color rgb="FF006096"/>
        <rFont val="Roboto Condensed"/>
      </rPr>
      <t>secure_auth=ON</t>
    </r>
    <r>
      <rPr>
        <sz val="11"/>
        <color rgb="FF006096"/>
        <rFont val="Roboto Condensed"/>
      </rPr>
      <t xml:space="preserve">
</t>
    </r>
    <r>
      <rPr>
        <sz val="11"/>
        <color rgb="FF000000"/>
        <rFont val="Calibri"/>
      </rPr>
      <t xml:space="preserve">
</t>
    </r>
    <r>
      <rPr>
        <sz val="11"/>
        <color rgb="FF000000"/>
        <rFont val="Calibri"/>
      </rPr>
      <t>Restart MariaDB.</t>
    </r>
  </si>
  <si>
    <r>
      <rPr>
        <sz val="11"/>
        <color rgb="FF000000"/>
        <rFont val="Calibri"/>
      </rPr>
      <t xml:space="preserve">The </t>
    </r>
    <r>
      <rPr>
        <b/>
        <sz val="11"/>
        <color rgb="FF000000"/>
        <rFont val="Calibri"/>
      </rPr>
      <t>mysql_old_password</t>
    </r>
    <r>
      <rPr>
        <sz val="11"/>
        <color rgb="FF000000"/>
        <rFont val="Calibri"/>
      </rPr>
      <t xml:space="preserve"> plugin uses a cracked password routine with several flaws. It is present but not used by default in MariaDB. Steps should be taken to ensure that passwords will not be created with this plugin and that clients will not be able to authenticate to the MariaDB server using this plugin.</t>
    </r>
    <r>
      <rPr>
        <sz val="11"/>
        <color rgb="FF000000"/>
        <rFont val="Calibri"/>
      </rPr>
      <t xml:space="preserve">
</t>
    </r>
    <r>
      <rPr>
        <sz val="11"/>
        <color rgb="FF000000"/>
        <rFont val="Calibri"/>
      </rPr>
      <t xml:space="preserve">The </t>
    </r>
    <r>
      <rPr>
        <b/>
        <sz val="11"/>
        <color rgb="FF000000"/>
        <rFont val="Calibri"/>
      </rPr>
      <t>old_passwords</t>
    </r>
    <r>
      <rPr>
        <sz val="11"/>
        <color rgb="FF000000"/>
        <rFont val="Calibri"/>
      </rPr>
      <t xml:space="preserve"> system variable controls whether MariaDB server uses the </t>
    </r>
    <r>
      <rPr>
        <b/>
        <sz val="11"/>
        <color rgb="FF000000"/>
        <rFont val="Calibri"/>
      </rPr>
      <t>mysql_old_password</t>
    </r>
    <r>
      <rPr>
        <sz val="11"/>
        <color rgb="FF000000"/>
        <rFont val="Calibri"/>
      </rPr>
      <t xml:space="preserve"> plugin (instead of the stronger </t>
    </r>
    <r>
      <rPr>
        <b/>
        <sz val="11"/>
        <color rgb="FF000000"/>
        <rFont val="Calibri"/>
      </rPr>
      <t>mysql_native_password</t>
    </r>
    <r>
      <rPr>
        <sz val="11"/>
        <color rgb="FF000000"/>
        <rFont val="Calibri"/>
      </rPr>
      <t xml:space="preserve"> plugin) when creating passwords.The </t>
    </r>
    <r>
      <rPr>
        <b/>
        <sz val="11"/>
        <color rgb="FF000000"/>
        <rFont val="Calibri"/>
      </rPr>
      <t>secure_auth</t>
    </r>
    <r>
      <rPr>
        <sz val="11"/>
        <color rgb="FF000000"/>
        <rFont val="Calibri"/>
      </rPr>
      <t xml:space="preserve"> system variable, when enabled, will block client connections that utilize the </t>
    </r>
    <r>
      <rPr>
        <b/>
        <sz val="11"/>
        <color rgb="FF000000"/>
        <rFont val="Calibri"/>
      </rPr>
      <t>mysql_old_password</t>
    </r>
    <r>
      <rPr>
        <sz val="11"/>
        <color rgb="FF000000"/>
        <rFont val="Calibri"/>
      </rPr>
      <t xml:space="preserve"> plugin.</t>
    </r>
  </si>
  <si>
    <r>
      <rPr>
        <sz val="11"/>
        <color rgb="FF000000"/>
        <rFont val="Calibri"/>
      </rPr>
      <t xml:space="preserve">To ensure new passwords are not created using the </t>
    </r>
    <r>
      <rPr>
        <b/>
        <sz val="11"/>
        <color rgb="FF000000"/>
        <rFont val="Calibri"/>
      </rPr>
      <t>mysql_old_password</t>
    </r>
    <r>
      <rPr>
        <sz val="11"/>
        <color rgb="FF000000"/>
        <rFont val="Calibri"/>
      </rPr>
      <t xml:space="preserve"> plugin, run:</t>
    </r>
    <r>
      <rPr>
        <sz val="11"/>
        <color rgb="FF000000"/>
        <rFont val="Calibri"/>
      </rPr>
      <t xml:space="preserve">
</t>
    </r>
    <r>
      <rPr>
        <sz val="11"/>
        <color rgb="FF006096"/>
        <rFont val="Roboto Condensed"/>
      </rPr>
      <t xml:space="preserve">SHOW VARIABLES WHERE Variable_name = 'old_passwords';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To ensure connections that use the </t>
    </r>
    <r>
      <rPr>
        <b/>
        <sz val="11"/>
        <color rgb="FF000000"/>
        <rFont val="Calibri"/>
      </rPr>
      <t>mysql_old_password</t>
    </r>
    <r>
      <rPr>
        <sz val="11"/>
        <color rgb="FF000000"/>
        <rFont val="Calibri"/>
      </rPr>
      <t xml:space="preserve"> plugin are blocked, run:</t>
    </r>
    <r>
      <rPr>
        <sz val="11"/>
        <color rgb="FF000000"/>
        <rFont val="Calibri"/>
      </rPr>
      <t xml:space="preserve">
</t>
    </r>
    <r>
      <rPr>
        <sz val="11"/>
        <color rgb="FF006096"/>
        <rFont val="Roboto Condensed"/>
      </rPr>
      <t xml:space="preserve">SHOW VARIABLES WHERE Variable_name = 'secure_auth';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ON</t>
    </r>
    <r>
      <rPr>
        <sz val="11"/>
        <color rgb="FF000000"/>
        <rFont val="Calibri"/>
      </rPr>
      <t>.</t>
    </r>
  </si>
  <si>
    <r>
      <rPr>
        <b/>
        <sz val="11"/>
        <color rgb="FF000000"/>
        <rFont val="Calibri"/>
      </rPr>
      <t>old_passwords</t>
    </r>
    <r>
      <rPr>
        <sz val="11"/>
        <color rgb="FF000000"/>
        <rFont val="Calibri"/>
      </rPr>
      <t xml:space="preserve"> is </t>
    </r>
    <r>
      <rPr>
        <b/>
        <sz val="11"/>
        <color rgb="FF000000"/>
        <rFont val="Calibri"/>
      </rPr>
      <t>OFF</t>
    </r>
    <r>
      <rPr>
        <sz val="11"/>
        <color rgb="FF000000"/>
        <rFont val="Calibri"/>
      </rPr>
      <t xml:space="preserve"> by default. </t>
    </r>
    <r>
      <rPr>
        <b/>
        <sz val="11"/>
        <color rgb="FF000000"/>
        <rFont val="Calibri"/>
      </rPr>
      <t>secure_auth</t>
    </r>
    <r>
      <rPr>
        <sz val="11"/>
        <color rgb="FF000000"/>
        <rFont val="Calibri"/>
      </rPr>
      <t xml:space="preserve"> is </t>
    </r>
    <r>
      <rPr>
        <b/>
        <sz val="11"/>
        <color rgb="FF000000"/>
        <rFont val="Calibri"/>
      </rPr>
      <t>ON</t>
    </r>
    <r>
      <rPr>
        <sz val="11"/>
        <color rgb="FF000000"/>
        <rFont val="Calibri"/>
      </rPr>
      <t xml:space="preserve"> by default.</t>
    </r>
  </si>
  <si>
    <t>7.2</t>
  </si>
  <si>
    <r>
      <rPr>
        <sz val="11"/>
        <rFont val="Calibri"/>
      </rPr>
      <t>Ensure Passwords are Not Stored in the Global Configuration</t>
    </r>
  </si>
  <si>
    <r>
      <rPr>
        <sz val="11"/>
        <color rgb="FF000000"/>
        <rFont val="Calibri"/>
      </rPr>
      <t xml:space="preserve">Use the user-specific options file, </t>
    </r>
    <r>
      <rPr>
        <b/>
        <sz val="11"/>
        <color rgb="FF000000"/>
        <rFont val="Calibri"/>
      </rPr>
      <t>.mariadb.cnf.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</si>
  <si>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MariaDB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mariadb.cnf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</si>
  <si>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</si>
  <si>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MariaDB configuration file (e.g.,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MariaDB configuration file and ensure </t>
    </r>
    <r>
      <rPr>
        <b/>
        <sz val="11"/>
        <color rgb="FF000000"/>
        <rFont val="Calibri"/>
      </rPr>
      <t>password</t>
    </r>
    <r>
      <rPr>
        <sz val="11"/>
        <color rgb="FF000000"/>
        <rFont val="Calibri"/>
      </rPr>
      <t xml:space="preserve"> is not employed.</t>
    </r>
  </si>
  <si>
    <t>7.3</t>
  </si>
  <si>
    <r>
      <rPr>
        <sz val="11"/>
        <rFont val="Calibri"/>
      </rPr>
      <t>Ensure strong authentication is utilized for all accounts</t>
    </r>
  </si>
  <si>
    <r>
      <rPr>
        <sz val="11"/>
        <color rgb="FF000000"/>
        <rFont val="Calibri"/>
      </rPr>
      <t xml:space="preserve">If the </t>
    </r>
    <r>
      <rPr>
        <b/>
        <sz val="11"/>
        <color rgb="FF000000"/>
        <rFont val="Calibri"/>
      </rPr>
      <t>root</t>
    </r>
    <r>
      <rPr>
        <sz val="11"/>
        <color rgb="FF000000"/>
        <rFont val="Calibri"/>
      </rPr>
      <t xml:space="preserve"> user is returned in the audit procedure results, set that account to utilize only the unix_socket plugin by running the following mariadb command:</t>
    </r>
    <r>
      <rPr>
        <sz val="11"/>
        <color rgb="FF000000"/>
        <rFont val="Calibri"/>
      </rPr>
      <t xml:space="preserve">
</t>
    </r>
    <r>
      <rPr>
        <sz val="11"/>
        <color rgb="FF006096"/>
        <rFont val="Roboto Condensed"/>
      </rPr>
      <t>alter user 'root'@'localhost' identified via 'unix_socket';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mysql</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'mysql'@'localhost' = 'invalid';</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mariadb.sys</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'mariadb.sys'@'localhost' = 'invalid';</t>
    </r>
    <r>
      <rPr>
        <sz val="11"/>
        <color rgb="FF006096"/>
        <rFont val="Roboto Condensed"/>
      </rPr>
      <t xml:space="preserve">
</t>
    </r>
    <r>
      <rPr>
        <sz val="11"/>
        <color rgb="FF000000"/>
        <rFont val="Calibri"/>
      </rPr>
      <t xml:space="preserve">
</t>
    </r>
    <r>
      <rPr>
        <sz val="11"/>
        <color rgb="FF000000"/>
        <rFont val="Calibri"/>
      </rPr>
      <t xml:space="preserve">For every other user identified by the audit procedure, use the </t>
    </r>
    <r>
      <rPr>
        <b/>
        <sz val="11"/>
        <color rgb="FF000000"/>
        <rFont val="Calibri"/>
      </rPr>
      <t>ALTER USER</t>
    </r>
    <r>
      <rPr>
        <sz val="11"/>
        <color rgb="FF000000"/>
        <rFont val="Calibri"/>
      </rPr>
      <t xml:space="preserve"> command to configure the account to utilize one of the following authentication plugins as appropriate:</t>
    </r>
    <r>
      <rPr>
        <sz val="11"/>
        <color rgb="FF000000"/>
        <rFont val="Calibri"/>
      </rPr>
      <t xml:space="preserve">
</t>
    </r>
    <r>
      <rPr>
        <sz val="11"/>
        <color rgb="FF000000"/>
        <rFont val="Calibri"/>
      </rPr>
      <t>- ed25519</t>
    </r>
    <r>
      <rPr>
        <sz val="11"/>
        <color rgb="FF000000"/>
        <rFont val="Calibri"/>
      </rPr>
      <t xml:space="preserve">
</t>
    </r>
    <r>
      <rPr>
        <sz val="11"/>
        <color rgb="FF000000"/>
        <rFont val="Calibri"/>
      </rPr>
      <t>- gssapi</t>
    </r>
    <r>
      <rPr>
        <sz val="11"/>
        <color rgb="FF000000"/>
        <rFont val="Calibri"/>
      </rPr>
      <t xml:space="preserve">
</t>
    </r>
    <r>
      <rPr>
        <sz val="11"/>
        <color rgb="FF000000"/>
        <rFont val="Calibri"/>
      </rPr>
      <t>- pam</t>
    </r>
    <r>
      <rPr>
        <sz val="11"/>
        <color rgb="FF000000"/>
        <rFont val="Calibri"/>
      </rPr>
      <t xml:space="preserve">
</t>
    </r>
    <r>
      <rPr>
        <sz val="11"/>
        <color rgb="FF000000"/>
        <rFont val="Calibri"/>
      </rPr>
      <t>- unix_socket</t>
    </r>
    <r>
      <rPr>
        <sz val="11"/>
        <color rgb="FF000000"/>
        <rFont val="Calibri"/>
      </rPr>
      <t xml:space="preserve">
</t>
    </r>
    <r>
      <rPr>
        <b/>
        <sz val="11"/>
        <color rgb="FF000000"/>
        <rFont val="Calibri"/>
      </rPr>
      <t>Notes:</t>
    </r>
    <r>
      <rPr>
        <sz val="11"/>
        <color rgb="FF000000"/>
        <rFont val="Calibri"/>
      </rPr>
      <t>Some of these plugins will require installation if not already in use. Changing a user to utilize the ed25519 plugin but without providing a password will make the account inaccessible. For service accounts, set a new password in MariaDB and where the service account is used. For human user accounts, set a temporary password and notify the user to change the password immediately.</t>
    </r>
    <r>
      <rPr>
        <sz val="11"/>
        <color rgb="FF000000"/>
        <rFont val="Calibri"/>
      </rPr>
      <t xml:space="preserve">
</t>
    </r>
    <r>
      <rPr>
        <sz val="11"/>
        <color rgb="FF000000"/>
        <rFont val="Calibri"/>
      </rPr>
      <t xml:space="preserve">If password validation plugins are already implemented, </t>
    </r>
    <r>
      <rPr>
        <b/>
        <sz val="11"/>
        <color rgb="FF000000"/>
        <rFont val="Calibri"/>
      </rPr>
      <t>strict_password_validation</t>
    </r>
    <r>
      <rPr>
        <sz val="11"/>
        <color rgb="FF000000"/>
        <rFont val="Calibri"/>
      </rPr>
      <t xml:space="preserve"> may need to be temporarily disabled to reset </t>
    </r>
    <r>
      <rPr>
        <b/>
        <sz val="11"/>
        <color rgb="FF000000"/>
        <rFont val="Calibri"/>
      </rPr>
      <t>mysql</t>
    </r>
    <r>
      <rPr>
        <sz val="11"/>
        <color rgb="FF000000"/>
        <rFont val="Calibri"/>
      </rPr>
      <t xml:space="preserve"> and </t>
    </r>
    <r>
      <rPr>
        <b/>
        <sz val="11"/>
        <color rgb="FF000000"/>
        <rFont val="Calibri"/>
      </rPr>
      <t>mariadb.sys</t>
    </r>
    <r>
      <rPr>
        <sz val="11"/>
        <color rgb="FF000000"/>
        <rFont val="Calibri"/>
      </rPr>
      <t xml:space="preserve"> accounts to use </t>
    </r>
    <r>
      <rPr>
        <b/>
        <sz val="11"/>
        <color rgb="FF000000"/>
        <rFont val="Calibri"/>
      </rPr>
      <t>invalid</t>
    </r>
    <r>
      <rPr>
        <sz val="11"/>
        <color rgb="FF000000"/>
        <rFont val="Calibri"/>
      </rPr>
      <t xml:space="preserve"> passwords.  To do so, run </t>
    </r>
    <r>
      <rPr>
        <b/>
        <sz val="11"/>
        <color rgb="FF000000"/>
        <rFont val="Calibri"/>
      </rPr>
      <t>set global strict_password_validation=0;</t>
    </r>
    <r>
      <rPr>
        <sz val="11"/>
        <color rgb="FF000000"/>
        <rFont val="Calibri"/>
      </rPr>
      <t xml:space="preserve"> before and </t>
    </r>
    <r>
      <rPr>
        <b/>
        <sz val="11"/>
        <color rgb="FF000000"/>
        <rFont val="Calibri"/>
      </rPr>
      <t>set global strict_password_validation=1;</t>
    </r>
    <r>
      <rPr>
        <sz val="11"/>
        <color rgb="FF000000"/>
        <rFont val="Calibri"/>
      </rPr>
      <t xml:space="preserve"> after the </t>
    </r>
    <r>
      <rPr>
        <b/>
        <sz val="11"/>
        <color rgb="FF000000"/>
        <rFont val="Calibri"/>
      </rPr>
      <t>set password</t>
    </r>
    <r>
      <rPr>
        <sz val="11"/>
        <color rgb="FF000000"/>
        <rFont val="Calibri"/>
      </rPr>
      <t xml:space="preserve"> commands.</t>
    </r>
  </si>
  <si>
    <r>
      <rPr>
        <sz val="11"/>
        <color rgb="FF000000"/>
        <rFont val="Calibri"/>
      </rPr>
      <t xml:space="preserve">The </t>
    </r>
    <r>
      <rPr>
        <b/>
        <sz val="11"/>
        <color rgb="FF000000"/>
        <rFont val="Calibri"/>
      </rPr>
      <t>mysql_native_password</t>
    </r>
    <r>
      <rPr>
        <sz val="11"/>
        <color rgb="FF000000"/>
        <rFont val="Calibri"/>
      </rPr>
      <t xml:space="preserve"> and </t>
    </r>
    <r>
      <rPr>
        <b/>
        <sz val="11"/>
        <color rgb="FF000000"/>
        <rFont val="Calibri"/>
      </rPr>
      <t>mysql_old_password</t>
    </r>
    <r>
      <rPr>
        <sz val="11"/>
        <color rgb="FF000000"/>
        <rFont val="Calibri"/>
      </rPr>
      <t xml:space="preserve"> plugins utilize weak cryptography and/or weak password routines.</t>
    </r>
    <r>
      <rPr>
        <sz val="11"/>
        <color rgb="FF000000"/>
        <rFont val="Calibri"/>
      </rPr>
      <t xml:space="preserve">
</t>
    </r>
    <r>
      <rPr>
        <sz val="11"/>
        <color rgb="FF000000"/>
        <rFont val="Calibri"/>
      </rPr>
      <t xml:space="preserve">In particular, the </t>
    </r>
    <r>
      <rPr>
        <b/>
        <sz val="11"/>
        <color rgb="FF000000"/>
        <rFont val="Calibri"/>
      </rPr>
      <t>mysql_old_password</t>
    </r>
    <r>
      <rPr>
        <sz val="11"/>
        <color rgb="FF000000"/>
        <rFont val="Calibri"/>
      </rPr>
      <t xml:space="preserve"> plugin utilizes cracked password routines and is subject to Pass-the-Hash attacks. The </t>
    </r>
    <r>
      <rPr>
        <b/>
        <sz val="11"/>
        <color rgb="FF000000"/>
        <rFont val="Calibri"/>
      </rPr>
      <t>mysql_native_password</t>
    </r>
    <r>
      <rPr>
        <sz val="11"/>
        <color rgb="FF000000"/>
        <rFont val="Calibri"/>
      </rPr>
      <t xml:space="preserve"> plugin relies on the Secure Hash Algorithm 1 (SHA-1) algorithm. The National Institute of Standards and Technology (NIST) recommends against use of SHA-1.</t>
    </r>
    <r>
      <rPr>
        <sz val="11"/>
        <color rgb="FF000000"/>
        <rFont val="Calibri"/>
      </rPr>
      <t xml:space="preserve">
</t>
    </r>
    <r>
      <rPr>
        <sz val="11"/>
        <color rgb="FF000000"/>
        <rFont val="Calibri"/>
      </rPr>
      <t>Additionally, these plugins allow users to set blank passwords, which allow authentication without providing a password.</t>
    </r>
    <r>
      <rPr>
        <sz val="11"/>
        <color rgb="FF000000"/>
        <rFont val="Calibri"/>
      </rPr>
      <t xml:space="preserve">
</t>
    </r>
    <r>
      <rPr>
        <sz val="11"/>
        <color rgb="FF000000"/>
        <rFont val="Calibri"/>
      </rPr>
      <t>All users should be using alternative, stronger plugins or be configured with invalid passwords. See Default Value section and References for more details on specific account configurations.</t>
    </r>
  </si>
  <si>
    <r>
      <rPr>
        <sz val="11"/>
        <color rgb="FF000000"/>
        <rFont val="Calibri"/>
      </rPr>
      <t>Using the ed25519 plugin will require installation of the plugin, and some clients may need to be configured to utilize the client_ed25519 plugin.</t>
    </r>
  </si>
  <si>
    <r>
      <rPr>
        <sz val="11"/>
        <color rgb="FF000000"/>
        <rFont val="Calibri"/>
      </rPr>
      <t>Execute the following SQL query to find any users utilizing these plugins and to find special accounts that have been configured with a password:</t>
    </r>
    <r>
      <rPr>
        <sz val="11"/>
        <color rgb="FF000000"/>
        <rFont val="Calibri"/>
      </rPr>
      <t xml:space="preserve">
</t>
    </r>
    <r>
      <rPr>
        <sz val="11"/>
        <color rgb="FF006096"/>
        <rFont val="Roboto Condensed"/>
      </rPr>
      <t xml:space="preserve">SELECT User,host </t>
    </r>
    <r>
      <rPr>
        <sz val="11"/>
        <color rgb="FF006096"/>
        <rFont val="Roboto Condensed"/>
      </rPr>
      <t xml:space="preserve">
</t>
    </r>
    <r>
      <rPr>
        <sz val="11"/>
        <color rgb="FF006096"/>
        <rFont val="Roboto Condensed"/>
      </rPr>
      <t>FROM mysql.user</t>
    </r>
    <r>
      <rPr>
        <sz val="11"/>
        <color rgb="FF006096"/>
        <rFont val="Roboto Condensed"/>
      </rPr>
      <t xml:space="preserve">
</t>
    </r>
    <r>
      <rPr>
        <sz val="11"/>
        <color rgb="FF006096"/>
        <rFont val="Roboto Condensed"/>
      </rPr>
      <t xml:space="preserve">WHERE (plugin IN('mysql_native_password', 'mysql_old_password','') </t>
    </r>
    <r>
      <rPr>
        <sz val="11"/>
        <color rgb="FF006096"/>
        <rFont val="Roboto Condensed"/>
      </rPr>
      <t xml:space="preserve">
</t>
    </r>
    <r>
      <rPr>
        <sz val="11"/>
        <color rgb="FF006096"/>
        <rFont val="Roboto Condensed"/>
      </rPr>
      <t xml:space="preserve">  AND NOT (User = 'root' AND authentication_string = 'invalid')</t>
    </r>
    <r>
      <rPr>
        <sz val="11"/>
        <color rgb="FF006096"/>
        <rFont val="Roboto Condensed"/>
      </rPr>
      <t xml:space="preserve">
</t>
    </r>
    <r>
      <rPr>
        <sz val="11"/>
        <color rgb="FF006096"/>
        <rFont val="Roboto Condensed"/>
      </rPr>
      <t xml:space="preserve">  AND NOT (User = 'mysql' and authentication_string = 'invalid'));</t>
    </r>
    <r>
      <rPr>
        <sz val="11"/>
        <color rgb="FF006096"/>
        <rFont val="Roboto Condensed"/>
      </rPr>
      <t xml:space="preserve">
</t>
    </r>
    <r>
      <rPr>
        <sz val="11"/>
        <color rgb="FF000000"/>
        <rFont val="Calibri"/>
      </rPr>
      <t xml:space="preserve">
</t>
    </r>
    <r>
      <rPr>
        <sz val="11"/>
        <color rgb="FF000000"/>
        <rFont val="Calibri"/>
      </rPr>
      <t>No rows will be returned if all accounts are using strong authentication mechanisms.</t>
    </r>
  </si>
  <si>
    <r>
      <rPr>
        <b/>
        <sz val="11"/>
        <color rgb="FF000000"/>
        <rFont val="Calibri"/>
      </rPr>
      <t>root</t>
    </r>
    <r>
      <rPr>
        <sz val="11"/>
        <color rgb="FF000000"/>
        <rFont val="Calibri"/>
      </rPr>
      <t xml:space="preserve"> is configured to use the </t>
    </r>
    <r>
      <rPr>
        <b/>
        <sz val="11"/>
        <color rgb="FF000000"/>
        <rFont val="Calibri"/>
      </rPr>
      <t>unix_socket</t>
    </r>
    <r>
      <rPr>
        <sz val="11"/>
        <color rgb="FF000000"/>
        <rFont val="Calibri"/>
      </rPr>
      <t xml:space="preserve"> plugin but to fallback to the </t>
    </r>
    <r>
      <rPr>
        <b/>
        <sz val="11"/>
        <color rgb="FF000000"/>
        <rFont val="Calibri"/>
      </rPr>
      <t>mysql_native_password</t>
    </r>
    <r>
      <rPr>
        <sz val="11"/>
        <color rgb="FF000000"/>
        <rFont val="Calibri"/>
      </rPr>
      <t xml:space="preserve"> plugin.</t>
    </r>
    <r>
      <rPr>
        <b/>
        <sz val="11"/>
        <color rgb="FF000000"/>
        <rFont val="Calibri"/>
      </rPr>
      <t>root</t>
    </r>
    <r>
      <rPr>
        <sz val="11"/>
        <color rgb="FF000000"/>
        <rFont val="Calibri"/>
      </rPr>
      <t xml:space="preserve"> and </t>
    </r>
    <r>
      <rPr>
        <b/>
        <sz val="11"/>
        <color rgb="FF000000"/>
        <rFont val="Calibri"/>
      </rPr>
      <t>mysql</t>
    </r>
    <r>
      <rPr>
        <sz val="11"/>
        <color rgb="FF000000"/>
        <rFont val="Calibri"/>
      </rPr>
      <t xml:space="preserve"> users are created with an invalid password string, preventing password-based authentication.</t>
    </r>
    <r>
      <rPr>
        <b/>
        <sz val="11"/>
        <color rgb="FF000000"/>
        <rFont val="Calibri"/>
      </rPr>
      <t>mariadb.sys</t>
    </r>
    <r>
      <rPr>
        <sz val="11"/>
        <color rgb="FF000000"/>
        <rFont val="Calibri"/>
      </rPr>
      <t xml:space="preserve"> is a locked account without a password set. If the account becomes unlocked, authentication without a password can occur.By default, all new users are created using the </t>
    </r>
    <r>
      <rPr>
        <b/>
        <sz val="11"/>
        <color rgb="FF000000"/>
        <rFont val="Calibri"/>
      </rPr>
      <t>mysql_native_password</t>
    </r>
    <r>
      <rPr>
        <sz val="11"/>
        <color rgb="FF000000"/>
        <rFont val="Calibri"/>
      </rPr>
      <t xml:space="preserve"> plugin and without a password unless otherwise specified. This allows authentication without a password.</t>
    </r>
  </si>
  <si>
    <t>7.4</t>
  </si>
  <si>
    <r>
      <rPr>
        <sz val="11"/>
        <rFont val="Calibri"/>
      </rPr>
      <t>Ensure Password Complexity Policies are in Place</t>
    </r>
  </si>
  <si>
    <r>
      <rPr>
        <sz val="11"/>
        <color rgb="FF000000"/>
        <rFont val="Calibri"/>
      </rPr>
      <t>Install the password check plugins:</t>
    </r>
    <r>
      <rPr>
        <sz val="11"/>
        <color rgb="FF000000"/>
        <rFont val="Calibri"/>
      </rPr>
      <t xml:space="preserve">
</t>
    </r>
    <r>
      <rPr>
        <sz val="11"/>
        <color rgb="FF006096"/>
        <rFont val="Roboto Condensed"/>
      </rPr>
      <t>INSTALL SONAME 'simple_password_check';</t>
    </r>
    <r>
      <rPr>
        <sz val="11"/>
        <color rgb="FF006096"/>
        <rFont val="Roboto Condensed"/>
      </rPr>
      <t xml:space="preserve">
</t>
    </r>
    <r>
      <rPr>
        <sz val="11"/>
        <color rgb="FF006096"/>
        <rFont val="Roboto Condensed"/>
      </rPr>
      <t>INSTALL SONAME 'cracklib_password_check';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supporting linux distribution package may need to be installed before installing the cracklib plugin. Follow installation guidance on the Cracklib Password Check Plugin page in the References section.</t>
    </r>
    <r>
      <rPr>
        <sz val="11"/>
        <color rgb="FF000000"/>
        <rFont val="Calibri"/>
      </rPr>
      <t xml:space="preserve">
</t>
    </r>
    <r>
      <rPr>
        <sz val="11"/>
        <color rgb="FF000000"/>
        <rFont val="Calibri"/>
      </rPr>
      <t>Add the following lines to MariaDB configuration files: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simple_password_check_minimal_length = 14</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6096"/>
        <rFont val="Roboto Condensed"/>
      </rPr>
      <t>strict_password_validation = ON</t>
    </r>
    <r>
      <rPr>
        <sz val="11"/>
        <color rgb="FF006096"/>
        <rFont val="Roboto Condensed"/>
      </rPr>
      <t xml:space="preserve">
</t>
    </r>
    <r>
      <rPr>
        <sz val="11"/>
        <color rgb="FF000000"/>
        <rFont val="Calibri"/>
      </rPr>
      <t xml:space="preserve">
</t>
    </r>
    <r>
      <rPr>
        <sz val="11"/>
        <color rgb="FF000000"/>
        <rFont val="Calibri"/>
      </rPr>
      <t xml:space="preserve">Consider customizing the password dictionary to include usernames of all MariaDB users and any other risky passwords patterns noted in the Audit Procedure.Set </t>
    </r>
    <r>
      <rPr>
        <b/>
        <sz val="11"/>
        <color rgb="FF000000"/>
        <rFont val="Calibri"/>
      </rPr>
      <t>cracklib_password_check_dictionary</t>
    </r>
    <r>
      <rPr>
        <sz val="11"/>
        <color rgb="FF000000"/>
        <rFont val="Calibri"/>
      </rPr>
      <t xml:space="preserve"> if using a customized password dictionary.</t>
    </r>
  </si>
  <si>
    <r>
      <rPr>
        <sz val="11"/>
        <color rgb="FF000000"/>
        <rFont val="Calibri"/>
      </rPr>
      <t>Passwords should be configured with a minimum length of 14 characters and should be checked against dictionaries of common, known, and expected passwords.</t>
    </r>
  </si>
  <si>
    <r>
      <rPr>
        <sz val="11"/>
        <color rgb="FF000000"/>
        <rFont val="Calibri"/>
      </rPr>
      <t>Users will not be able to directly set password hashes directly (e.g. SET PASSWORD = '&lt;hash&gt;') since this bypasses password validation.</t>
    </r>
  </si>
  <si>
    <r>
      <rPr>
        <sz val="11"/>
        <color rgb="FF000000"/>
        <rFont val="Calibri"/>
      </rPr>
      <t>Review your mariadb configuration files for the following entries: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0000"/>
        <rFont val="Calibri"/>
      </rPr>
      <t xml:space="preserve">
</t>
    </r>
    <r>
      <rPr>
        <sz val="11"/>
        <color rgb="FF000000"/>
        <rFont val="Calibri"/>
      </rPr>
      <t>Ensure mariadb is currently running with the plugin enabled:</t>
    </r>
    <r>
      <rPr>
        <sz val="11"/>
        <color rgb="FF000000"/>
        <rFont val="Calibri"/>
      </rPr>
      <t xml:space="preserve">
</t>
    </r>
    <r>
      <rPr>
        <sz val="11"/>
        <color rgb="FF006096"/>
        <rFont val="Roboto Condensed"/>
      </rPr>
      <t>SHOW PLUGINS;</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simple_password_check</t>
    </r>
    <r>
      <rPr>
        <sz val="11"/>
        <color rgb="FF000000"/>
        <rFont val="Calibri"/>
      </rPr>
      <t xml:space="preserve"> and </t>
    </r>
    <r>
      <rPr>
        <b/>
        <sz val="11"/>
        <color rgb="FF000000"/>
        <rFont val="Calibri"/>
      </rPr>
      <t>cracklib_password_check</t>
    </r>
    <r>
      <rPr>
        <sz val="11"/>
        <color rgb="FF000000"/>
        <rFont val="Calibri"/>
      </rPr>
      <t xml:space="preserve"> both show </t>
    </r>
    <r>
      <rPr>
        <b/>
        <sz val="11"/>
        <color rgb="FF000000"/>
        <rFont val="Calibri"/>
      </rPr>
      <t>ACTIVE</t>
    </r>
    <r>
      <rPr>
        <sz val="11"/>
        <color rgb="FF000000"/>
        <rFont val="Calibri"/>
      </rPr>
      <t xml:space="preserve"> status.</t>
    </r>
    <r>
      <rPr>
        <sz val="11"/>
        <color rgb="FF000000"/>
        <rFont val="Calibri"/>
      </rPr>
      <t xml:space="preserve">
</t>
    </r>
    <r>
      <rPr>
        <sz val="11"/>
        <color rgb="FF000000"/>
        <rFont val="Calibri"/>
      </rPr>
      <t>Execute the following SQL statements to assess password policy settings:</t>
    </r>
    <r>
      <rPr>
        <sz val="11"/>
        <color rgb="FF000000"/>
        <rFont val="Calibri"/>
      </rPr>
      <t xml:space="preserve">
</t>
    </r>
    <r>
      <rPr>
        <sz val="11"/>
        <color rgb="FF006096"/>
        <rFont val="Roboto Condensed"/>
      </rPr>
      <t>SHOW VARIABLES LIKE '%pass%';</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simple_password_check_minimal_length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strict_password_validation</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cracklib_password_check_dictionary</t>
    </r>
    <r>
      <rPr>
        <sz val="11"/>
        <color rgb="FF000000"/>
        <rFont val="Calibri"/>
      </rPr>
      <t xml:space="preserve"> set to an appropriate dictionary file</t>
    </r>
    <r>
      <rPr>
        <sz val="11"/>
        <color rgb="FF000000"/>
        <rFont val="Calibri"/>
      </rPr>
      <t xml:space="preserve">
</t>
    </r>
    <r>
      <rPr>
        <sz val="11"/>
        <color rgb="FF000000"/>
        <rFont val="Calibri"/>
      </rPr>
      <t>The dictionary file should contain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Passwords specific to times of year (e.g. seasons, months)</t>
    </r>
    <r>
      <rPr>
        <sz val="11"/>
        <color rgb="FF000000"/>
        <rFont val="Calibri"/>
      </rPr>
      <t xml:space="preserve">
</t>
    </r>
    <r>
      <rPr>
        <sz val="11"/>
        <color rgb="FF000000"/>
        <rFont val="Calibri"/>
      </rPr>
      <t>- Passwords specific to organization interest (e.g. organization or business names, entities, or products)</t>
    </r>
    <r>
      <rPr>
        <sz val="11"/>
        <color rgb="FF000000"/>
        <rFont val="Calibri"/>
      </rPr>
      <t xml:space="preserve">
</t>
    </r>
    <r>
      <rPr>
        <sz val="11"/>
        <color rgb="FF000000"/>
        <rFont val="Calibri"/>
      </rPr>
      <t>- Passwords matching usernames</t>
    </r>
  </si>
  <si>
    <r>
      <rPr>
        <b/>
        <sz val="11"/>
        <color rgb="FF000000"/>
        <rFont val="Calibri"/>
      </rPr>
      <t>Simple Password Check Plugin</t>
    </r>
    <r>
      <rPr>
        <sz val="11"/>
        <color rgb="FF000000"/>
        <rFont val="Calibri"/>
      </rPr>
      <t xml:space="preserve"> and </t>
    </r>
    <r>
      <rPr>
        <b/>
        <sz val="11"/>
        <color rgb="FF000000"/>
        <rFont val="Calibri"/>
      </rPr>
      <t>Cracklib Password Check Plugin</t>
    </r>
    <r>
      <rPr>
        <sz val="11"/>
        <color rgb="FF000000"/>
        <rFont val="Calibri"/>
      </rPr>
      <t xml:space="preserve"> are not installed by default. </t>
    </r>
    <r>
      <rPr>
        <b/>
        <sz val="11"/>
        <color rgb="FF000000"/>
        <rFont val="Calibri"/>
      </rPr>
      <t>strict_password_validation</t>
    </r>
    <r>
      <rPr>
        <sz val="11"/>
        <color rgb="FF000000"/>
        <rFont val="Calibri"/>
      </rPr>
      <t xml:space="preserve"> is ON by default.</t>
    </r>
  </si>
  <si>
    <t>7.5</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</si>
  <si>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</si>
  <si>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</si>
  <si>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MariaDB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</si>
  <si>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</si>
  <si>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7.6</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</si>
  <si>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</si>
  <si>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mariadb-secure-installation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</si>
  <si>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MariaDB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</si>
  <si>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</si>
  <si>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</si>
  <si>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</si>
  <si>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</si>
  <si>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</si>
  <si>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Follow the procedures as documented in the MariaDB KnowledgeBase to setup TLS.</t>
    </r>
    <r>
      <rPr>
        <sz val="11"/>
        <color rgb="FF000000"/>
        <rFont val="Calibri"/>
      </rPr>
      <t xml:space="preserve">
</t>
    </r>
    <r>
      <rPr>
        <sz val="11"/>
        <color rgb="FF000000"/>
        <rFont val="Calibri"/>
      </rPr>
      <t>In your MariaDB configuration file, enable require_secure_transport:</t>
    </r>
    <r>
      <rPr>
        <sz val="11"/>
        <color rgb="FF000000"/>
        <rFont val="Calibri"/>
      </rPr>
      <t xml:space="preserve">
</t>
    </r>
    <r>
      <rPr>
        <sz val="11"/>
        <color rgb="FF006096"/>
        <rFont val="Roboto Condensed"/>
      </rPr>
      <t>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</si>
  <si>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</si>
  <si>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SSL/TLS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</si>
  <si>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'1' to guarantee insecure connections are rejected:</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YES</t>
    </r>
    <r>
      <rPr>
        <sz val="11"/>
        <color rgb="FF000000"/>
        <rFont val="Calibri"/>
      </rPr>
      <t xml:space="preserve"> to guarantee that TLS is enabled:</t>
    </r>
    <r>
      <rPr>
        <sz val="11"/>
        <color rgb="FF000000"/>
        <rFont val="Calibri"/>
      </rPr>
      <t xml:space="preserve">
</t>
    </r>
    <r>
      <rPr>
        <sz val="11"/>
        <color rgb="FF006096"/>
        <rFont val="Roboto Condensed"/>
      </rPr>
      <t xml:space="preserve">SHOW variables WHERE variable_name = 'have_ssl';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MariaDB 10.0.1 and later, </t>
    </r>
    <r>
      <rPr>
        <b/>
        <sz val="11"/>
        <color rgb="FF000000"/>
        <rFont val="Calibri"/>
      </rPr>
      <t>have_openssl</t>
    </r>
    <r>
      <rPr>
        <sz val="11"/>
        <color rgb="FF000000"/>
        <rFont val="Calibri"/>
      </rPr>
      <t xml:space="preserve"> is NOT an alias for </t>
    </r>
    <r>
      <rPr>
        <b/>
        <sz val="11"/>
        <color rgb="FF000000"/>
        <rFont val="Calibri"/>
      </rPr>
      <t>have_ssl</t>
    </r>
    <r>
      <rPr>
        <sz val="11"/>
        <color rgb="FF000000"/>
        <rFont val="Calibri"/>
      </rPr>
      <t>.  In these releases, this variable simply indicates if MariaDB is using OpenSSL instead of MariaDB's bundled TLS library.</t>
    </r>
  </si>
  <si>
    <r>
      <rPr>
        <sz val="11"/>
        <color rgb="FF000000"/>
        <rFont val="Calibri"/>
      </rPr>
      <t xml:space="preserve">require_secure_transport is disabled (OFF, 0) by default.  have_ssl defaults to </t>
    </r>
    <r>
      <rPr>
        <b/>
        <sz val="11"/>
        <color rgb="FF000000"/>
        <rFont val="Calibri"/>
      </rPr>
      <t>DISABLED</t>
    </r>
    <r>
      <rPr>
        <sz val="11"/>
        <color rgb="FF000000"/>
        <rFont val="Calibri"/>
      </rPr>
      <t>.</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</si>
  <si>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</si>
  <si>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</si>
  <si>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SSL/TLS:</t>
    </r>
    <r>
      <rPr>
        <sz val="11"/>
        <color rgb="FF000000"/>
        <rFont val="Calibri"/>
      </rPr>
      <t xml:space="preserve">
</t>
    </r>
    <r>
      <rPr>
        <sz val="11"/>
        <color rgb="FF006096"/>
        <rFont val="Roboto Condensed"/>
      </rPr>
      <t>ALTER USER 'my_user'@'app1.example.com' REQUIRE SSL;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TLS. There are additional options </t>
    </r>
    <r>
      <rPr>
        <b/>
        <sz val="11"/>
        <color rgb="FF000000"/>
        <rFont val="Calibri"/>
      </rPr>
      <t>REQUIRE X509</t>
    </r>
    <r>
      <rPr>
        <sz val="11"/>
        <color rgb="FF000000"/>
        <rFont val="Calibri"/>
      </rPr>
      <t xml:space="preserve">,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and </t>
    </r>
    <r>
      <rPr>
        <b/>
        <sz val="11"/>
        <color rgb="FF000000"/>
        <rFont val="Calibri"/>
      </rPr>
      <t>REQUIRE CIPHER</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</si>
  <si>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</si>
  <si>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</si>
  <si>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ANY</t>
    </r>
    <r>
      <rPr>
        <sz val="11"/>
        <color rgb="FF000000"/>
        <rFont val="Calibri"/>
      </rPr>
      <t xml:space="preserve">,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account must be using TLS but does not require a valid X509 certificate.</t>
    </r>
  </si>
  <si>
    <r>
      <rPr>
        <sz val="11"/>
        <color rgb="FF000000"/>
        <rFont val="Calibri"/>
      </rPr>
      <t xml:space="preserve">The </t>
    </r>
    <r>
      <rPr>
        <b/>
        <sz val="11"/>
        <color rgb="FF000000"/>
        <rFont val="Calibri"/>
      </rPr>
      <t>Value</t>
    </r>
    <r>
      <rPr>
        <sz val="11"/>
        <color rgb="FF000000"/>
        <rFont val="Calibri"/>
      </rPr>
      <t xml:space="preserve"> of ssl_type defaults to an empty string, the equivalent result of using </t>
    </r>
    <r>
      <rPr>
        <b/>
        <sz val="11"/>
        <color rgb="FF000000"/>
        <rFont val="Calibri"/>
      </rPr>
      <t>REQUIRE NONE</t>
    </r>
    <r>
      <rPr>
        <sz val="11"/>
        <color rgb="FF000000"/>
        <rFont val="Calibri"/>
      </rPr>
      <t xml:space="preserve"> with an ALTER USER statement.</t>
    </r>
  </si>
  <si>
    <t>8.3</t>
  </si>
  <si>
    <r>
      <rPr>
        <sz val="11"/>
        <rFont val="Calibri"/>
      </rPr>
      <t>Set Maximum Connection Limits for Server and per User</t>
    </r>
  </si>
  <si>
    <r>
      <rPr>
        <sz val="11"/>
        <color rgb="FF000000"/>
        <rFont val="Calibri"/>
      </rPr>
      <t>To persist changes to global settings, you must set these variables within MariaDB configuration files.</t>
    </r>
    <r>
      <rPr>
        <sz val="11"/>
        <color rgb="FF000000"/>
        <rFont val="Calibri"/>
      </rPr>
      <t xml:space="preserve">
</t>
    </r>
    <r>
      <rPr>
        <sz val="11"/>
        <color rgb="FF000000"/>
        <rFont val="Calibri"/>
      </rPr>
      <t>- To set the global default per-user connection limit, set the max_user_connections variable to a numeric value.</t>
    </r>
    <r>
      <rPr>
        <sz val="11"/>
        <color rgb="FF000000"/>
        <rFont val="Calibri"/>
      </rPr>
      <t xml:space="preserve">
</t>
    </r>
    <r>
      <rPr>
        <sz val="11"/>
        <color rgb="FF000000"/>
        <rFont val="Calibri"/>
      </rPr>
      <t>- To set the maximum number of clients the server permits to simultaneously connect, set the max_connections variable to a numeric value.</t>
    </r>
    <r>
      <rPr>
        <sz val="11"/>
        <color rgb="FF000000"/>
        <rFont val="Calibri"/>
      </rPr>
      <t xml:space="preserve">
</t>
    </r>
    <r>
      <rPr>
        <sz val="11"/>
        <color rgb="FF000000"/>
        <rFont val="Calibri"/>
      </rPr>
      <t>You may also set these variables dynamically (and only temporarily) for a running instance of MariaDB by connecting as an administrator and utilizing the commands below.</t>
    </r>
    <r>
      <rPr>
        <sz val="11"/>
        <color rgb="FF000000"/>
        <rFont val="Calibri"/>
      </rPr>
      <t xml:space="preserve">
</t>
    </r>
    <r>
      <rPr>
        <sz val="11"/>
        <color rgb="FF006096"/>
        <rFont val="Roboto Condensed"/>
      </rPr>
      <t>SET GLOBAL max_user_connections=&lt;desired numeric value&gt;;</t>
    </r>
    <r>
      <rPr>
        <sz val="11"/>
        <color rgb="FF006096"/>
        <rFont val="Roboto Condensed"/>
      </rPr>
      <t xml:space="preserve">
</t>
    </r>
    <r>
      <rPr>
        <sz val="11"/>
        <color rgb="FF006096"/>
        <rFont val="Roboto Condensed"/>
      </rPr>
      <t>SET GLOBAL max_connections=&lt;desired numeric value&gt;;</t>
    </r>
    <r>
      <rPr>
        <sz val="11"/>
        <color rgb="FF006096"/>
        <rFont val="Roboto Condensed"/>
      </rPr>
      <t xml:space="preserve">
</t>
    </r>
    <r>
      <rPr>
        <sz val="11"/>
        <color rgb="FF000000"/>
        <rFont val="Calibri"/>
      </rPr>
      <t xml:space="preserve">
</t>
    </r>
    <r>
      <rPr>
        <sz val="11"/>
        <color rgb="FF000000"/>
        <rFont val="Calibri"/>
      </rPr>
      <t xml:space="preserve">Additionally, connections limits can be set distinctly for each user using </t>
    </r>
    <r>
      <rPr>
        <b/>
        <sz val="11"/>
        <color rgb="FF000000"/>
        <rFont val="Calibri"/>
      </rPr>
      <t>CREATE</t>
    </r>
    <r>
      <rPr>
        <sz val="11"/>
        <color rgb="FF000000"/>
        <rFont val="Calibri"/>
      </rPr>
      <t xml:space="preserve"> or </t>
    </r>
    <r>
      <rPr>
        <b/>
        <sz val="11"/>
        <color rgb="FF000000"/>
        <rFont val="Calibri"/>
      </rPr>
      <t>ALTER</t>
    </r>
    <r>
      <rPr>
        <sz val="11"/>
        <color rgb="FF000000"/>
        <rFont val="Calibri"/>
      </rPr>
      <t xml:space="preserve"> commands.</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</si>
  <si>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MariaDB server can be used to reduce risk of Denial of Service (DoS) attacks performed by exhausting connection resources.</t>
    </r>
  </si>
  <si>
    <r>
      <rPr>
        <sz val="11"/>
        <color rgb="FF000000"/>
        <rFont val="Calibri"/>
      </rPr>
      <t>To check global (default) concurrent-sessions settings in the MariaDB database server,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To check user-specific settings, run the following:</t>
    </r>
    <r>
      <rPr>
        <sz val="11"/>
        <color rgb="FF000000"/>
        <rFont val="Calibri"/>
      </rPr>
      <t xml:space="preserve">
</t>
    </r>
    <r>
      <rPr>
        <sz val="11"/>
        <color rgb="FF006096"/>
        <rFont val="Roboto Condensed"/>
      </rPr>
      <t>select user, host, max_connections,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means there is no user-specific limit, that the corresponding global setting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</si>
  <si>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).By default, users are created without their own distinct connection limits.</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</si>
  <si>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</si>
  <si>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</si>
  <si>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</si>
  <si>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r>
      <rPr>
        <sz val="11"/>
        <color rgb="FF000000"/>
        <rFont val="Calibri"/>
      </rPr>
      <t xml:space="preserve">
</t>
    </r>
    <r>
      <rPr>
        <sz val="11"/>
        <color rgb="FF000000"/>
        <rFont val="Calibri"/>
      </rPr>
      <t>If using SSL/TLS, run the following commands on the REPLICA server(s):</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PRIMARY and REPLICA servers must already have SSL/TLS enabled and have each others' CA certificates in their trusted CA certificates files.</t>
    </r>
    <r>
      <rPr>
        <sz val="11"/>
        <color rgb="FF000000"/>
        <rFont val="Calibri"/>
      </rPr>
      <t xml:space="preserve">
</t>
    </r>
    <r>
      <rPr>
        <sz val="11"/>
        <color rgb="FF000000"/>
        <rFont val="Calibri"/>
      </rPr>
      <t>SSL/TLS mutual authentication procedures are provided in subsequent recommendations. For other implementation options, remediate mutual authentication issues as part of this recommendation.</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</si>
  <si>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</si>
  <si>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</si>
  <si>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r>
      <rPr>
        <sz val="11"/>
        <color rgb="FF000000"/>
        <rFont val="Calibri"/>
      </rPr>
      <t xml:space="preserve">
</t>
    </r>
    <r>
      <rPr>
        <sz val="11"/>
        <color rgb="FF000000"/>
        <rFont val="Calibri"/>
      </rPr>
      <t>If using SSL/TLS, run the following MariaDB command to ensure the REPLICA is utilizing TLS:</t>
    </r>
    <r>
      <rPr>
        <sz val="11"/>
        <color rgb="FF000000"/>
        <rFont val="Calibri"/>
      </rPr>
      <t xml:space="preserve">
</t>
    </r>
    <r>
      <rPr>
        <sz val="11"/>
        <color rgb="FF006096"/>
        <rFont val="Roboto Condensed"/>
      </rPr>
      <t xml:space="preserve"> show replica status\G;</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Master_SSL_Allowed</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SSL/TLS mutual authentication is audited in subsequent recommendations. For other implementation options, audit mutual authentication as part of this recommendation.</t>
    </r>
  </si>
  <si>
    <r>
      <rPr>
        <sz val="11"/>
        <color rgb="FF000000"/>
        <rFont val="Calibri"/>
      </rPr>
      <t>By default, replication traffic is not secured with encryption or other protections.</t>
    </r>
  </si>
  <si>
    <t>9.2</t>
  </si>
  <si>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</si>
  <si>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</si>
  <si>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 xml:space="preserve">On the MariaDB </t>
    </r>
    <r>
      <rPr>
        <b/>
        <sz val="11"/>
        <color rgb="FF000000"/>
        <rFont val="Calibri"/>
      </rPr>
      <t>REPLICA</t>
    </r>
    <r>
      <rPr>
        <sz val="11"/>
        <color rgb="FF000000"/>
        <rFont val="Calibri"/>
      </rPr>
      <t xml:space="preserve">, the setting </t>
    </r>
    <r>
      <rPr>
        <b/>
        <sz val="11"/>
        <color rgb="FF000000"/>
        <rFont val="Calibri"/>
      </rPr>
      <t>MASTER_SSL_VERIFY_SERVER_CERT</t>
    </r>
    <r>
      <rPr>
        <sz val="11"/>
        <color rgb="FF000000"/>
        <rFont val="Calibri"/>
      </rPr>
      <t xml:space="preserve"> indicates whether the </t>
    </r>
    <r>
      <rPr>
        <b/>
        <sz val="11"/>
        <color rgb="FF000000"/>
        <rFont val="Calibri"/>
      </rPr>
      <t>REPLICA</t>
    </r>
    <r>
      <rPr>
        <sz val="11"/>
        <color rgb="FF000000"/>
        <rFont val="Calibri"/>
      </rPr>
      <t xml:space="preserve"> should perform server certificate verification of the </t>
    </r>
    <r>
      <rPr>
        <b/>
        <sz val="11"/>
        <color rgb="FF000000"/>
        <rFont val="Calibri"/>
      </rPr>
      <t>PRIMARY</t>
    </r>
    <r>
      <rPr>
        <sz val="11"/>
        <color rgb="FF000000"/>
        <rFont val="Calibri"/>
      </rPr>
      <t>'s certificate.</t>
    </r>
  </si>
  <si>
    <r>
      <rPr>
        <sz val="11"/>
        <color rgb="FF000000"/>
        <rFont val="Calibri"/>
      </rPr>
      <t xml:space="preserve">When using </t>
    </r>
    <r>
      <rPr>
        <b/>
        <sz val="11"/>
        <color rgb="FF000000"/>
        <rFont val="Calibri"/>
      </rPr>
      <t>CHANGE MASTER TO</t>
    </r>
    <r>
      <rPr>
        <sz val="11"/>
        <color rgb="FF000000"/>
        <rFont val="Calibri"/>
      </rPr>
      <t>,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by running </t>
    </r>
    <r>
      <rPr>
        <b/>
        <sz val="11"/>
        <color rgb="FF000000"/>
        <rFont val="Calibri"/>
      </rPr>
      <t>STOP REPLICA</t>
    </r>
    <r>
      <rPr>
        <sz val="11"/>
        <color rgb="FF000000"/>
        <rFont val="Calibri"/>
      </rPr>
      <t xml:space="preserve"> prior to executing </t>
    </r>
    <r>
      <rPr>
        <b/>
        <sz val="11"/>
        <color rgb="FF000000"/>
        <rFont val="Calibri"/>
      </rPr>
      <t>CHANGE MASTER TO</t>
    </r>
    <r>
      <rPr>
        <sz val="11"/>
        <color rgb="FF000000"/>
        <rFont val="Calibri"/>
      </rPr>
      <t xml:space="preserve">
</t>
    </r>
    <r>
      <rPr>
        <sz val="11"/>
        <color rgb="FF000000"/>
        <rFont val="Calibri"/>
      </rPr>
      <t xml:space="preserve">- Use of </t>
    </r>
    <r>
      <rPr>
        <b/>
        <sz val="11"/>
        <color rgb="FF000000"/>
        <rFont val="Calibri"/>
      </rPr>
      <t>CHANGE MASTER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MASTER TO</t>
    </r>
    <r>
      <rPr>
        <sz val="11"/>
        <color rgb="FF000000"/>
        <rFont val="Calibri"/>
      </rPr>
      <t xml:space="preserve"> is invoked, some information is dumped to the error log (previous values for </t>
    </r>
    <r>
      <rPr>
        <b/>
        <sz val="11"/>
        <color rgb="FF000000"/>
        <rFont val="Calibri"/>
      </rPr>
      <t>MASTER_HOST</t>
    </r>
    <r>
      <rPr>
        <sz val="11"/>
        <color rgb="FF000000"/>
        <rFont val="Calibri"/>
      </rPr>
      <t xml:space="preserve">, </t>
    </r>
    <r>
      <rPr>
        <b/>
        <sz val="11"/>
        <color rgb="FF000000"/>
        <rFont val="Calibri"/>
      </rPr>
      <t>MASTER_PORT</t>
    </r>
    <r>
      <rPr>
        <sz val="11"/>
        <color rgb="FF000000"/>
        <rFont val="Calibri"/>
      </rPr>
      <t xml:space="preserve">, </t>
    </r>
    <r>
      <rPr>
        <b/>
        <sz val="11"/>
        <color rgb="FF000000"/>
        <rFont val="Calibri"/>
      </rPr>
      <t>MASTER_LOG_FILE</t>
    </r>
    <r>
      <rPr>
        <sz val="11"/>
        <color rgb="FF000000"/>
        <rFont val="Calibri"/>
      </rPr>
      <t xml:space="preserve">, and </t>
    </r>
    <r>
      <rPr>
        <b/>
        <sz val="11"/>
        <color rgb="FF000000"/>
        <rFont val="Calibri"/>
      </rPr>
      <t>MASTER_LOG_POS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MASTER TO</t>
    </r>
    <r>
      <rPr>
        <sz val="11"/>
        <color rgb="FF000000"/>
        <rFont val="Calibri"/>
      </rPr>
      <t xml:space="preserve"> will implicitly commit any ongoing transactions in the session where the </t>
    </r>
    <r>
      <rPr>
        <b/>
        <sz val="11"/>
        <color rgb="FF000000"/>
        <rFont val="Calibri"/>
      </rPr>
      <t>CHANGE MASTER TO</t>
    </r>
    <r>
      <rPr>
        <sz val="11"/>
        <color rgb="FF000000"/>
        <rFont val="Calibri"/>
      </rPr>
      <t xml:space="preserve"> was run, but not all ongoing transactions on the database.</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</si>
  <si>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assess this recommendation, issue the following statement: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Master_SSL_Verify_Server_Cert</t>
    </r>
    <r>
      <rPr>
        <sz val="11"/>
        <color rgb="FF000000"/>
        <rFont val="Calibri"/>
      </rPr>
      <t xml:space="preserve"> is </t>
    </r>
    <r>
      <rPr>
        <b/>
        <sz val="11"/>
        <color rgb="FF000000"/>
        <rFont val="Calibri"/>
      </rPr>
      <t>Yes</t>
    </r>
    <r>
      <rPr>
        <sz val="11"/>
        <color rgb="FF000000"/>
        <rFont val="Calibri"/>
      </rPr>
      <t>.</t>
    </r>
  </si>
  <si>
    <r>
      <rPr>
        <sz val="11"/>
        <color rgb="FF000000"/>
        <rFont val="Calibri"/>
      </rPr>
      <t>Disabled.</t>
    </r>
  </si>
  <si>
    <t>9.3</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</si>
  <si>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</si>
  <si>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</si>
  <si>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</si>
  <si>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returned.NOTE: Substitute your replication user's name for repl in the above query</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</si>
  <si>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9.4</t>
  </si>
  <si>
    <r>
      <rPr>
        <sz val="11"/>
        <rFont val="Calibri"/>
      </rPr>
      <t>Ensure only approved ciphers are used for Replication</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</si>
  <si>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 with </t>
    </r>
    <r>
      <rPr>
        <b/>
        <sz val="11"/>
        <color rgb="FF000000"/>
        <rFont val="Calibri"/>
      </rPr>
      <t>MASTER_SSL_CIPHER</t>
    </r>
    <r>
      <rPr>
        <sz val="11"/>
        <color rgb="FF000000"/>
        <rFont val="Calibri"/>
      </rPr>
      <t>.</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MASTER_SSL_CIPHER='ECDHE-ECDSA-AES128-GCM-SHA256';</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</si>
  <si>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MariaDB supports multiple encryption ciphers that can be used for TLS connections during replication. Ciphers can vary in strength, speed and overhead.</t>
    </r>
  </si>
  <si>
    <r>
      <rPr>
        <sz val="11"/>
        <color rgb="FF000000"/>
        <rFont val="Calibri"/>
      </rPr>
      <t xml:space="preserve">If the </t>
    </r>
    <r>
      <rPr>
        <b/>
        <sz val="11"/>
        <color rgb="FF000000"/>
        <rFont val="Calibri"/>
      </rPr>
      <t>PRIMARY</t>
    </r>
    <r>
      <rPr>
        <sz val="11"/>
        <color rgb="FF000000"/>
        <rFont val="Calibri"/>
      </rPr>
      <t xml:space="preserve"> and </t>
    </r>
    <r>
      <rPr>
        <b/>
        <sz val="11"/>
        <color rgb="FF000000"/>
        <rFont val="Calibri"/>
      </rPr>
      <t>REPLICA</t>
    </r>
    <r>
      <rPr>
        <sz val="11"/>
        <color rgb="FF000000"/>
        <rFont val="Calibri"/>
      </rPr>
      <t xml:space="preserve"> servers don't support common cipher suites, replication will fail.</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</si>
  <si>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audit this recommendation, run the following command:</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Master_SSL_Cipher</t>
    </r>
    <r>
      <rPr>
        <sz val="11"/>
        <color rgb="FF000000"/>
        <rFont val="Calibri"/>
      </rPr>
      <t xml:space="preserve"> is set to a list of approved ciphers and/or cipher suites.  If this setting is empty or includes unapproved ciphers or cipher suites, this recommendation has been failed.</t>
    </r>
  </si>
  <si>
    <r>
      <rPr>
        <sz val="11"/>
        <color rgb="FF000000"/>
        <rFont val="Calibri"/>
      </rPr>
      <t>Empty</t>
    </r>
  </si>
  <si>
    <t>9.5</t>
  </si>
  <si>
    <r>
      <rPr>
        <sz val="11"/>
        <rFont val="Calibri"/>
      </rPr>
      <t>Ensure mutual TLS is enabled</t>
    </r>
  </si>
  <si>
    <r>
      <rPr>
        <sz val="11"/>
        <color rgb="FF000000"/>
        <rFont val="Calibri"/>
      </rPr>
      <t xml:space="preserve">To remediate this setting, you must run the </t>
    </r>
    <r>
      <rPr>
        <b/>
        <sz val="11"/>
        <color rgb="FF000000"/>
        <rFont val="Calibri"/>
      </rPr>
      <t>CHANGE MASTER TO</t>
    </r>
    <r>
      <rPr>
        <sz val="11"/>
        <color rgb="FF000000"/>
        <rFont val="Calibri"/>
      </rPr>
      <t xml:space="preserve"> command on the </t>
    </r>
    <r>
      <rPr>
        <b/>
        <sz val="11"/>
        <color rgb="FF000000"/>
        <rFont val="Calibri"/>
      </rPr>
      <t>REPLICA</t>
    </r>
    <r>
      <rPr>
        <sz val="11"/>
        <color rgb="FF000000"/>
        <rFont val="Calibri"/>
      </rPr>
      <t xml:space="preserve"> with </t>
    </r>
    <r>
      <rPr>
        <b/>
        <sz val="11"/>
        <color rgb="FF000000"/>
        <rFont val="Calibri"/>
      </rPr>
      <t>MASTER_SSL_CERT</t>
    </r>
    <r>
      <rPr>
        <sz val="11"/>
        <color rgb="FF000000"/>
        <rFont val="Calibri"/>
      </rPr>
      <t xml:space="preserve"> and </t>
    </r>
    <r>
      <rPr>
        <b/>
        <sz val="11"/>
        <color rgb="FF000000"/>
        <rFont val="Calibri"/>
      </rPr>
      <t>MASTER_SSL_KEY</t>
    </r>
    <r>
      <rPr>
        <sz val="11"/>
        <color rgb="FF000000"/>
        <rFont val="Calibri"/>
      </rPr>
      <t xml:space="preserve"> set to the paths for the </t>
    </r>
    <r>
      <rPr>
        <b/>
        <sz val="11"/>
        <color rgb="FF000000"/>
        <rFont val="Calibri"/>
      </rPr>
      <t>REPLICA's</t>
    </r>
    <r>
      <rPr>
        <sz val="11"/>
        <color rgb="FF000000"/>
        <rFont val="Calibri"/>
      </rPr>
      <t xml:space="preserve"> certificate and private key files.</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MASTER_SSL_CERT='/etc/mysql/mariadb.conf.d/certificates/server-cert.pem',</t>
    </r>
    <r>
      <rPr>
        <sz val="11"/>
        <color rgb="FF006096"/>
        <rFont val="Roboto Condensed"/>
      </rPr>
      <t xml:space="preserve">
</t>
    </r>
    <r>
      <rPr>
        <sz val="11"/>
        <color rgb="FF006096"/>
        <rFont val="Roboto Condensed"/>
      </rPr>
      <t xml:space="preserve">   MASTER_SSL_KEY='/etc/mysql/mariadb.conf.d/certificates/server-key.pem';</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PRIMARY</t>
    </r>
    <r>
      <rPr>
        <sz val="11"/>
        <color rgb="FF000000"/>
        <rFont val="Calibri"/>
      </rPr>
      <t xml:space="preserve"> does not require your replication users to provide X.509 certificates, use the </t>
    </r>
    <r>
      <rPr>
        <b/>
        <sz val="11"/>
        <color rgb="FF000000"/>
        <rFont val="Calibri"/>
      </rPr>
      <t>ALTER USER</t>
    </r>
    <r>
      <rPr>
        <sz val="11"/>
        <color rgb="FF000000"/>
        <rFont val="Calibri"/>
      </rPr>
      <t xml:space="preserve"> command with </t>
    </r>
    <r>
      <rPr>
        <b/>
        <sz val="11"/>
        <color rgb="FF000000"/>
        <rFont val="Calibri"/>
      </rPr>
      <t>REQUIRE X509</t>
    </r>
    <r>
      <rPr>
        <sz val="11"/>
        <color rgb="FF000000"/>
        <rFont val="Calibri"/>
      </rPr>
      <t xml:space="preserve"> (and/or optionally </t>
    </r>
    <r>
      <rPr>
        <b/>
        <sz val="11"/>
        <color rgb="FF000000"/>
        <rFont val="Calibri"/>
      </rPr>
      <t>REQUIRE SUBJECT</t>
    </r>
    <r>
      <rPr>
        <sz val="11"/>
        <color rgb="FF000000"/>
        <rFont val="Calibri"/>
      </rPr>
      <t xml:space="preserve"> and/or </t>
    </r>
    <r>
      <rPr>
        <b/>
        <sz val="11"/>
        <color rgb="FF000000"/>
        <rFont val="Calibri"/>
      </rPr>
      <t>REQUIRE ISSUER</t>
    </r>
    <r>
      <rPr>
        <sz val="11"/>
        <color rgb="FF000000"/>
        <rFont val="Calibri"/>
      </rPr>
      <t>) for the user accounts needing remediation.</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ALTER USER &lt;replication user&gt; REQUIRE X509;</t>
    </r>
    <r>
      <rPr>
        <sz val="11"/>
        <color rgb="FF006096"/>
        <rFont val="Roboto Condensed"/>
      </rPr>
      <t xml:space="preserve">
</t>
    </r>
  </si>
  <si>
    <r>
      <rPr>
        <sz val="11"/>
        <color rgb="FF000000"/>
        <rFont val="Calibri"/>
      </rPr>
      <t>Mutual TLS (a.k.a. Two-Way TLS) enhances TLS by requiring that both parties authenticate each other when establishing a connection.  Mutual TLS adds a requirement (over TLS) that the client provide its certificate so the server can authenticate the client.</t>
    </r>
  </si>
  <si>
    <r>
      <rPr>
        <sz val="11"/>
        <color rgb="FF000000"/>
        <rFont val="Calibri"/>
      </rPr>
      <t xml:space="preserve">The </t>
    </r>
    <r>
      <rPr>
        <b/>
        <sz val="11"/>
        <color rgb="FF000000"/>
        <rFont val="Calibri"/>
      </rPr>
      <t>REPLICA</t>
    </r>
    <r>
      <rPr>
        <sz val="11"/>
        <color rgb="FF000000"/>
        <rFont val="Calibri"/>
      </rPr>
      <t xml:space="preserve"> will need to have TLS enabled to support mutual TLS.</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</si>
  <si>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 xml:space="preserve">To audit this recommendation, ensure that the </t>
    </r>
    <r>
      <rPr>
        <b/>
        <sz val="11"/>
        <color rgb="FF000000"/>
        <rFont val="Calibri"/>
      </rPr>
      <t>REPLICA</t>
    </r>
    <r>
      <rPr>
        <sz val="11"/>
        <color rgb="FF000000"/>
        <rFont val="Calibri"/>
      </rPr>
      <t xml:space="preserve"> is configured to provide a client certificate, and that the </t>
    </r>
    <r>
      <rPr>
        <b/>
        <sz val="11"/>
        <color rgb="FF000000"/>
        <rFont val="Calibri"/>
      </rPr>
      <t>PRIMARY</t>
    </r>
    <r>
      <rPr>
        <sz val="11"/>
        <color rgb="FF000000"/>
        <rFont val="Calibri"/>
      </rPr>
      <t xml:space="preserve"> requires certificates for any replication users.</t>
    </r>
    <r>
      <rPr>
        <sz val="11"/>
        <color rgb="FF000000"/>
        <rFont val="Calibri"/>
      </rPr>
      <t xml:space="preserve">
</t>
    </r>
    <r>
      <rPr>
        <sz val="11"/>
        <color rgb="FF000000"/>
        <rFont val="Calibri"/>
      </rPr>
      <t xml:space="preserve">Run the following command on the </t>
    </r>
    <r>
      <rPr>
        <b/>
        <sz val="11"/>
        <color rgb="FF000000"/>
        <rFont val="Calibri"/>
      </rPr>
      <t>REPLICA</t>
    </r>
    <r>
      <rPr>
        <sz val="11"/>
        <color rgb="FF000000"/>
        <rFont val="Calibri"/>
      </rPr>
      <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Master_SSL_Cert</t>
    </r>
    <r>
      <rPr>
        <sz val="11"/>
        <color rgb="FF000000"/>
        <rFont val="Calibri"/>
      </rPr>
      <t xml:space="preserve"> is set to the filename where the </t>
    </r>
    <r>
      <rPr>
        <b/>
        <sz val="11"/>
        <color rgb="FF000000"/>
        <rFont val="Calibri"/>
      </rPr>
      <t>REPLICA's</t>
    </r>
    <r>
      <rPr>
        <sz val="11"/>
        <color rgb="FF000000"/>
        <rFont val="Calibri"/>
      </rPr>
      <t xml:space="preserve"> certificate is stored, and verify that </t>
    </r>
    <r>
      <rPr>
        <b/>
        <sz val="11"/>
        <color rgb="FF000000"/>
        <rFont val="Calibri"/>
      </rPr>
      <t>Master_SSL_Key</t>
    </r>
    <r>
      <rPr>
        <sz val="11"/>
        <color rgb="FF000000"/>
        <rFont val="Calibri"/>
      </rPr>
      <t xml:space="preserve"> is set to the filename where the </t>
    </r>
    <r>
      <rPr>
        <b/>
        <sz val="11"/>
        <color rgb="FF000000"/>
        <rFont val="Calibri"/>
      </rPr>
      <t>REPLICA's</t>
    </r>
    <r>
      <rPr>
        <sz val="11"/>
        <color rgb="FF000000"/>
        <rFont val="Calibri"/>
      </rPr>
      <t xml:space="preserve"> corresponding private key is stored.</t>
    </r>
    <r>
      <rPr>
        <sz val="11"/>
        <color rgb="FF000000"/>
        <rFont val="Calibri"/>
      </rPr>
      <t xml:space="preserve">
</t>
    </r>
    <r>
      <rPr>
        <sz val="11"/>
        <color rgb="FF000000"/>
        <rFont val="Calibri"/>
      </rPr>
      <t xml:space="preserve">On the </t>
    </r>
    <r>
      <rPr>
        <b/>
        <sz val="11"/>
        <color rgb="FF000000"/>
        <rFont val="Calibri"/>
      </rPr>
      <t>PRIMARY</t>
    </r>
    <r>
      <rPr>
        <sz val="11"/>
        <color rgb="FF000000"/>
        <rFont val="Calibri"/>
      </rPr>
      <t>, run the following command for all replication users, replacing &lt;replication user&gt; which each such username:</t>
    </r>
    <r>
      <rPr>
        <sz val="11"/>
        <color rgb="FF000000"/>
        <rFont val="Calibri"/>
      </rPr>
      <t xml:space="preserve">
</t>
    </r>
    <r>
      <rPr>
        <sz val="11"/>
        <color rgb="FF006096"/>
        <rFont val="Roboto Condensed"/>
      </rPr>
      <t>select ssl_type from mysql.user where user='&lt;replication user&gt;';</t>
    </r>
    <r>
      <rPr>
        <sz val="11"/>
        <color rgb="FF006096"/>
        <rFont val="Roboto Condensed"/>
      </rPr>
      <t xml:space="preserve">
</t>
    </r>
    <r>
      <rPr>
        <sz val="11"/>
        <color rgb="FF000000"/>
        <rFont val="Calibri"/>
      </rPr>
      <t xml:space="preserve">
</t>
    </r>
    <r>
      <rPr>
        <sz val="11"/>
        <color rgb="FF000000"/>
        <rFont val="Calibri"/>
      </rPr>
      <t xml:space="preserve">Verify that all replication users have ssl_type </t>
    </r>
    <r>
      <rPr>
        <b/>
        <sz val="11"/>
        <color rgb="FF000000"/>
        <rFont val="Calibri"/>
      </rPr>
      <t>X509</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</si>
  <si>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</si>
  <si>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</si>
  <si>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</si>
  <si>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</si>
  <si>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</si>
  <si>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</si>
  <si>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</si>
  <si>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</si>
  <si>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</si>
  <si>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</si>
  <si>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</si>
  <si>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</si>
  <si>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</si>
  <si>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</si>
  <si>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</si>
  <si>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</si>
  <si>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</si>
  <si>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</si>
  <si>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</si>
  <si>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</si>
  <si>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</si>
  <si>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</si>
  <si>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</si>
  <si>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</si>
  <si>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</si>
  <si>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</si>
  <si>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</si>
  <si>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</si>
  <si>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</si>
  <si>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MariaDB 10.6 Benchmark (MariaDB RDBMS on Linux)</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</si>
  <si>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</si>
  <si>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</si>
  <si>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</si>
  <si>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29 March 2024     </t>
    </r>
    <r>
      <rPr>
        <b/>
        <sz val="11"/>
        <color rgb="FF000000"/>
        <rFont val="Calibri"/>
      </rPr>
      <t>Recommendation Count:</t>
    </r>
    <r>
      <rPr>
        <sz val="11"/>
        <color rgb="FF000000"/>
        <rFont val="Calibri"/>
      </rPr>
      <t xml:space="preserve"> 74</t>
    </r>
  </si>
  <si>
    <t>Development Url:</t>
  </si>
  <si>
    <t>https://workbench.cisecurity.org/benchmarks/16527</t>
  </si>
  <si>
    <t>Download Url:</t>
  </si>
  <si>
    <t>https://downloads.cisecurity.org/#/</t>
  </si>
  <si>
    <t>Guide Overview:</t>
  </si>
  <si>
    <r>
      <rPr>
        <sz val="11"/>
        <color rgb="FF000000"/>
        <rFont val="Calibri"/>
      </rPr>
      <t>This benchmark, CIS MariaDB 10.6 Benchmark, provides prescriptive guidance for establishing a secure configuration posture for MariaDB 10.6. This guide was tested against MariaDB 10.6 running on Ubuntu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</si>
  <si>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</si>
  <si>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MariaDB 10.6.</t>
    </r>
  </si>
  <si>
    <t>Profiles:</t>
  </si>
  <si>
    <r>
      <rPr>
        <b/>
        <sz val="11"/>
        <color rgb="FF240458"/>
        <rFont val="Calibri"/>
      </rPr>
      <t>Level 1 - MariaDB RDBMS on Linux</t>
    </r>
  </si>
  <si>
    <r>
      <rPr>
        <sz val="11"/>
        <color rgb="FF000000"/>
        <rFont val="Calibri"/>
      </rPr>
      <t>Items in this profile apply to MariaDB 10.6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</si>
  <si>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MariaDB RDBMS on Linux</t>
    </r>
  </si>
  <si>
    <r>
      <rPr>
        <sz val="11"/>
        <color rgb="FF000000"/>
        <rFont val="Calibri"/>
      </rPr>
      <t>This profile extends the "Level 1 - MariaDB RDBMS on Linux" profile. Items in this profile apply to MariaDB 10.6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</si>
  <si>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</si>
  <si>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</si>
  <si>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</si>
  <si>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</si>
  <si>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</si>
  <si>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</si>
  <si>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</si>
  <si>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</si>
  <si>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</si>
  <si>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</si>
  <si>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</si>
  <si>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</si>
  <si>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</si>
  <si>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</si>
  <si>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</si>
  <si>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</si>
  <si>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</si>
  <si>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</si>
  <si>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</si>
  <si>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</si>
  <si>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</si>
  <si>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MariaDB 10.6 Benchmark (MariaDB RDBMS on Linux)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</si>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</sst>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895-42C5-B417-32123BE3D46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895-42C5-B417-32123BE3D46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74</c:v>
                </c:pt>
              </c:numCache>
            </c:numRef>
          </c:val>
          <c:extLst>
            <c:ext xmlns:c16="http://schemas.microsoft.com/office/drawing/2014/chart" uri="{C3380CC4-5D6E-409C-BE32-E72D297353CC}">
              <c16:uniqueId val="{00000002-6895-42C5-B417-32123BE3D46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9D1-4D46-B4AA-E753E109105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9D1-4D46-B4AA-E753E109105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56</c:v>
                </c:pt>
                <c:pt idx="1">
                  <c:v>18</c:v>
                </c:pt>
              </c:numCache>
            </c:numRef>
          </c:val>
          <c:extLst>
            <c:ext xmlns:c16="http://schemas.microsoft.com/office/drawing/2014/chart" uri="{C3380CC4-5D6E-409C-BE32-E72D297353CC}">
              <c16:uniqueId val="{00000002-A9D1-4D46-B4AA-E753E109105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550-4899-B089-55B4025BE6D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550-4899-B089-55B4025BE6D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74</c:v>
                </c:pt>
              </c:numCache>
            </c:numRef>
          </c:val>
          <c:extLst>
            <c:ext xmlns:c16="http://schemas.microsoft.com/office/drawing/2014/chart" uri="{C3380CC4-5D6E-409C-BE32-E72D297353CC}">
              <c16:uniqueId val="{00000002-1550-4899-B089-55B4025BE6D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31C-402C-A746-73C632052D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31C-402C-A746-73C632052D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45</c:v>
                </c:pt>
                <c:pt idx="1">
                  <c:v>29</c:v>
                </c:pt>
              </c:numCache>
            </c:numRef>
          </c:val>
          <c:extLst>
            <c:ext xmlns:c16="http://schemas.microsoft.com/office/drawing/2014/chart" uri="{C3380CC4-5D6E-409C-BE32-E72D297353CC}">
              <c16:uniqueId val="{00000002-F31C-402C-A746-73C632052D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C70-4B4F-B300-6B9E625A1C5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C70-4B4F-B300-6B9E625A1C5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74</c:v>
                </c:pt>
              </c:numCache>
            </c:numRef>
          </c:val>
          <c:extLst>
            <c:ext xmlns:c16="http://schemas.microsoft.com/office/drawing/2014/chart" uri="{C3380CC4-5D6E-409C-BE32-E72D297353CC}">
              <c16:uniqueId val="{00000002-3C70-4B4F-B300-6B9E625A1C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469-42F0-812F-07DD54538F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469-42F0-812F-07DD54538F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74</c:v>
                </c:pt>
              </c:numCache>
            </c:numRef>
          </c:val>
          <c:extLst>
            <c:ext xmlns:c16="http://schemas.microsoft.com/office/drawing/2014/chart" uri="{C3380CC4-5D6E-409C-BE32-E72D297353CC}">
              <c16:uniqueId val="{00000002-A469-42F0-812F-07DD54538F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232-43EE-AF83-A66426A67C8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232-43EE-AF83-A66426A67C8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232-43EE-AF83-A66426A67C8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232-43EE-AF83-A66426A67C8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0BB-4850-8D0B-9637EA74A39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fvru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ghnd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g3xjm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xod2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eu2if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mbi1p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y3hd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u0ic2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5">
  <autoFilter ref="A1:Q7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52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470</v>
      </c>
    </row>
    <row r="3" spans="2:3" ht="15" customHeight="1" x14ac:dyDescent="0.35"/>
    <row r="4" spans="2:3" ht="58" x14ac:dyDescent="0.35">
      <c r="B4" s="20" t="s">
        <v>471</v>
      </c>
      <c r="C4" s="21" t="s">
        <v>472</v>
      </c>
    </row>
    <row r="5" spans="2:3" x14ac:dyDescent="0.35">
      <c r="C5" s="21" t="s">
        <v>473</v>
      </c>
    </row>
    <row r="6" spans="2:3" x14ac:dyDescent="0.35">
      <c r="C6" s="18" t="s">
        <v>474</v>
      </c>
    </row>
    <row r="7" spans="2:3" ht="10" customHeight="1" x14ac:dyDescent="0.35"/>
    <row r="8" spans="2:3" ht="232" x14ac:dyDescent="0.35">
      <c r="B8" s="22" t="s">
        <v>475</v>
      </c>
      <c r="C8" s="21" t="s">
        <v>476</v>
      </c>
    </row>
    <row r="9" spans="2:3" ht="10" customHeight="1" x14ac:dyDescent="0.35"/>
    <row r="10" spans="2:3" ht="35" customHeight="1" x14ac:dyDescent="0.35">
      <c r="B10" s="22" t="s">
        <v>477</v>
      </c>
      <c r="C10" s="21" t="s">
        <v>478</v>
      </c>
    </row>
    <row r="11" spans="2:3" ht="75" customHeight="1" x14ac:dyDescent="0.35">
      <c r="B11" s="18" t="s">
        <v>25</v>
      </c>
      <c r="C11" s="21" t="s">
        <v>479</v>
      </c>
    </row>
    <row r="12" spans="2:3" ht="47" customHeight="1" x14ac:dyDescent="0.35">
      <c r="B12" s="18" t="s">
        <v>25</v>
      </c>
      <c r="C12" s="21" t="s">
        <v>480</v>
      </c>
    </row>
    <row r="13" spans="2:3" ht="35" customHeight="1" x14ac:dyDescent="0.35">
      <c r="B13" s="18" t="s">
        <v>25</v>
      </c>
      <c r="C13" s="21" t="s">
        <v>481</v>
      </c>
    </row>
    <row r="14" spans="2:3" ht="32" customHeight="1" x14ac:dyDescent="0.35">
      <c r="B14" s="18" t="s">
        <v>25</v>
      </c>
      <c r="C14" s="21" t="s">
        <v>482</v>
      </c>
    </row>
    <row r="15" spans="2:3" ht="30" customHeight="1" x14ac:dyDescent="0.35">
      <c r="B15" s="18" t="s">
        <v>25</v>
      </c>
      <c r="C15" s="21" t="s">
        <v>483</v>
      </c>
    </row>
    <row r="16" spans="2:3" ht="10" customHeight="1" x14ac:dyDescent="0.35"/>
    <row r="17" spans="1:3" ht="145" customHeight="1" x14ac:dyDescent="0.35">
      <c r="B17" s="22" t="s">
        <v>484</v>
      </c>
      <c r="C17" s="21" t="s">
        <v>485</v>
      </c>
    </row>
    <row r="18" spans="1:3" ht="10" customHeight="1" x14ac:dyDescent="0.35"/>
    <row r="19" spans="1:3" ht="3" customHeight="1" x14ac:dyDescent="0.35">
      <c r="B19" s="23"/>
      <c r="C19" s="23"/>
    </row>
    <row r="20" spans="1:3" ht="12" customHeight="1" x14ac:dyDescent="0.35"/>
    <row r="21" spans="1:3" ht="35" customHeight="1" x14ac:dyDescent="0.35">
      <c r="A21" s="25"/>
      <c r="B21" s="26" t="s">
        <v>486</v>
      </c>
      <c r="C21" s="27" t="s">
        <v>487</v>
      </c>
    </row>
    <row r="22" spans="1:3" ht="18" customHeight="1" x14ac:dyDescent="0.35">
      <c r="A22" s="25"/>
      <c r="B22" s="25" t="s">
        <v>25</v>
      </c>
      <c r="C22" s="27" t="s">
        <v>488</v>
      </c>
    </row>
    <row r="23" spans="1:3" ht="18" customHeight="1" x14ac:dyDescent="0.35">
      <c r="A23" s="25"/>
      <c r="B23" s="25" t="s">
        <v>25</v>
      </c>
      <c r="C23" s="27" t="s">
        <v>489</v>
      </c>
    </row>
    <row r="24" spans="1:3" ht="18" customHeight="1" x14ac:dyDescent="0.35">
      <c r="A24" s="25"/>
      <c r="B24" s="25" t="s">
        <v>25</v>
      </c>
      <c r="C24" s="27" t="s">
        <v>490</v>
      </c>
    </row>
    <row r="25" spans="1:3" ht="18" customHeight="1" x14ac:dyDescent="0.35">
      <c r="A25" s="25"/>
      <c r="B25" s="25" t="s">
        <v>25</v>
      </c>
      <c r="C25" s="27" t="s">
        <v>491</v>
      </c>
    </row>
    <row r="26" spans="1:3" ht="18" customHeight="1" x14ac:dyDescent="0.35">
      <c r="A26" s="25"/>
      <c r="B26" s="25" t="s">
        <v>25</v>
      </c>
      <c r="C26" s="27" t="s">
        <v>492</v>
      </c>
    </row>
    <row r="27" spans="1:3" ht="18" customHeight="1" x14ac:dyDescent="0.35">
      <c r="A27" s="25"/>
      <c r="B27" s="25" t="s">
        <v>25</v>
      </c>
      <c r="C27" s="27" t="s">
        <v>493</v>
      </c>
    </row>
    <row r="28" spans="1:3" ht="18" customHeight="1" x14ac:dyDescent="0.35">
      <c r="A28" s="25"/>
      <c r="B28" s="25" t="s">
        <v>25</v>
      </c>
      <c r="C28" s="27" t="s">
        <v>494</v>
      </c>
    </row>
    <row r="29" spans="1:3" ht="18" customHeight="1" x14ac:dyDescent="0.35">
      <c r="A29" s="25"/>
      <c r="B29" s="25" t="s">
        <v>25</v>
      </c>
      <c r="C29" s="27" t="s">
        <v>495</v>
      </c>
    </row>
    <row r="30" spans="1:3" ht="44" customHeight="1" x14ac:dyDescent="0.35">
      <c r="A30" s="25"/>
      <c r="B30" s="25" t="s">
        <v>25</v>
      </c>
      <c r="C30" s="28" t="s">
        <v>496</v>
      </c>
    </row>
    <row r="31" spans="1:3" ht="10" customHeight="1" x14ac:dyDescent="0.35"/>
    <row r="32" spans="1:3" ht="3" customHeight="1" x14ac:dyDescent="0.35">
      <c r="B32" s="23"/>
      <c r="C32" s="23"/>
    </row>
    <row r="33" spans="2:3" ht="12" customHeight="1" x14ac:dyDescent="0.35"/>
    <row r="34" spans="2:3" ht="24" customHeight="1" x14ac:dyDescent="0.35">
      <c r="B34" s="29" t="s">
        <v>497</v>
      </c>
      <c r="C34" s="30" t="s">
        <v>498</v>
      </c>
    </row>
    <row r="35" spans="2:3" ht="18.5" x14ac:dyDescent="0.35">
      <c r="B35" s="29" t="s">
        <v>499</v>
      </c>
      <c r="C35" s="31" t="s">
        <v>500</v>
      </c>
    </row>
    <row r="36" spans="2:3" ht="27" customHeight="1" x14ac:dyDescent="0.35">
      <c r="B36" s="32" t="s">
        <v>501</v>
      </c>
      <c r="C36" s="24" t="s">
        <v>502</v>
      </c>
    </row>
    <row r="37" spans="2:3" x14ac:dyDescent="0.35">
      <c r="B37" s="29" t="s">
        <v>503</v>
      </c>
      <c r="C37" s="33" t="s">
        <v>504</v>
      </c>
    </row>
    <row r="38" spans="2:3" x14ac:dyDescent="0.35">
      <c r="B38" s="29" t="s">
        <v>505</v>
      </c>
      <c r="C38" s="33" t="s">
        <v>506</v>
      </c>
    </row>
    <row r="39" spans="2:3" ht="10" customHeight="1" x14ac:dyDescent="0.35"/>
    <row r="40" spans="2:3" ht="43.5" x14ac:dyDescent="0.35">
      <c r="B40" s="29" t="s">
        <v>507</v>
      </c>
      <c r="C40" s="34" t="s">
        <v>508</v>
      </c>
    </row>
    <row r="42" spans="2:3" ht="43.5" x14ac:dyDescent="0.35">
      <c r="B42" s="29" t="s">
        <v>509</v>
      </c>
      <c r="C42" s="21" t="s">
        <v>510</v>
      </c>
    </row>
    <row r="43" spans="2:3" ht="10" customHeight="1" x14ac:dyDescent="0.35"/>
    <row r="44" spans="2:3" x14ac:dyDescent="0.35">
      <c r="B44" s="29" t="s">
        <v>511</v>
      </c>
      <c r="C44" s="35" t="s">
        <v>512</v>
      </c>
    </row>
    <row r="45" spans="2:3" ht="72.5" x14ac:dyDescent="0.35">
      <c r="C45" s="21" t="s">
        <v>513</v>
      </c>
    </row>
    <row r="47" spans="2:3" x14ac:dyDescent="0.35">
      <c r="C47" s="35" t="s">
        <v>514</v>
      </c>
    </row>
    <row r="48" spans="2:3" ht="87" x14ac:dyDescent="0.35">
      <c r="C48" s="21" t="s">
        <v>515</v>
      </c>
    </row>
    <row r="49" spans="2:3" ht="10" customHeight="1" x14ac:dyDescent="0.35"/>
    <row r="50" spans="2:3" ht="3" customHeight="1" x14ac:dyDescent="0.35">
      <c r="B50" s="23"/>
      <c r="C50" s="23"/>
    </row>
    <row r="51" spans="2:3" ht="12" customHeight="1" x14ac:dyDescent="0.35"/>
    <row r="52" spans="2:3" ht="130.5" x14ac:dyDescent="0.35">
      <c r="B52" s="20" t="s">
        <v>516</v>
      </c>
      <c r="C52" s="21" t="s">
        <v>517</v>
      </c>
    </row>
    <row r="53" spans="2:3" ht="6" customHeight="1" x14ac:dyDescent="0.35"/>
    <row r="54" spans="2:3" ht="217.5" x14ac:dyDescent="0.35">
      <c r="C54" s="21" t="s">
        <v>518</v>
      </c>
    </row>
    <row r="55" spans="2:3" ht="6" customHeight="1" x14ac:dyDescent="0.35"/>
    <row r="56" spans="2:3" ht="43.5" x14ac:dyDescent="0.35">
      <c r="C56" s="21" t="s">
        <v>519</v>
      </c>
    </row>
    <row r="57" spans="2:3" ht="10" customHeight="1" x14ac:dyDescent="0.35"/>
    <row r="58" spans="2:3" ht="3" customHeight="1" x14ac:dyDescent="0.35">
      <c r="B58" s="23"/>
      <c r="C58" s="23"/>
    </row>
    <row r="59" spans="2:3" ht="12" customHeight="1" x14ac:dyDescent="0.35"/>
    <row r="60" spans="2:3" ht="145" x14ac:dyDescent="0.35">
      <c r="B60" s="20" t="s">
        <v>520</v>
      </c>
      <c r="C60" s="21" t="s">
        <v>521</v>
      </c>
    </row>
    <row r="61" spans="2:3" ht="6" customHeight="1" x14ac:dyDescent="0.35"/>
    <row r="62" spans="2:3" ht="203" x14ac:dyDescent="0.35">
      <c r="C62" s="21" t="s">
        <v>522</v>
      </c>
    </row>
    <row r="63" spans="2:3" ht="6" customHeight="1" x14ac:dyDescent="0.35"/>
    <row r="64" spans="2:3" ht="43.5" x14ac:dyDescent="0.35">
      <c r="C64" s="21" t="s">
        <v>523</v>
      </c>
    </row>
    <row r="65" spans="2:3" ht="10" customHeight="1" x14ac:dyDescent="0.35"/>
    <row r="66" spans="2:3" ht="3" customHeight="1" x14ac:dyDescent="0.35">
      <c r="B66" s="23"/>
      <c r="C66" s="23"/>
    </row>
    <row r="67" spans="2:3" ht="12" customHeight="1" x14ac:dyDescent="0.35"/>
    <row r="68" spans="2:3" ht="101.5" x14ac:dyDescent="0.35">
      <c r="B68" s="20" t="s">
        <v>524</v>
      </c>
      <c r="C68" s="21" t="s">
        <v>525</v>
      </c>
    </row>
    <row r="69" spans="2:3" ht="6" customHeight="1" x14ac:dyDescent="0.35"/>
    <row r="70" spans="2:3" ht="145" x14ac:dyDescent="0.35">
      <c r="C70" s="21" t="s">
        <v>526</v>
      </c>
    </row>
    <row r="71" spans="2:3" ht="6" customHeight="1" x14ac:dyDescent="0.35"/>
    <row r="72" spans="2:3" ht="43.5" x14ac:dyDescent="0.35">
      <c r="C72" s="21" t="s">
        <v>527</v>
      </c>
    </row>
    <row r="73" spans="2:3" ht="10" customHeight="1" x14ac:dyDescent="0.35"/>
    <row r="74" spans="2:3" ht="3" customHeight="1" x14ac:dyDescent="0.35">
      <c r="B74" s="23"/>
      <c r="C74" s="23"/>
    </row>
    <row r="75" spans="2:3" ht="12" customHeight="1" x14ac:dyDescent="0.35"/>
    <row r="76" spans="2:3" ht="26" customHeight="1" x14ac:dyDescent="0.35">
      <c r="B76" s="36" t="s">
        <v>528</v>
      </c>
    </row>
    <row r="77" spans="2:3" ht="8" customHeight="1" x14ac:dyDescent="0.35"/>
    <row r="78" spans="2:3" ht="20" customHeight="1" x14ac:dyDescent="0.35">
      <c r="B78" s="29" t="s">
        <v>529</v>
      </c>
      <c r="C78" s="37" t="s">
        <v>530</v>
      </c>
    </row>
    <row r="79" spans="2:3" ht="116" x14ac:dyDescent="0.35">
      <c r="C79" s="21" t="s">
        <v>531</v>
      </c>
    </row>
    <row r="80" spans="2:3" ht="10" customHeight="1" x14ac:dyDescent="0.35"/>
    <row r="83" spans="2:3" ht="32" customHeight="1" x14ac:dyDescent="0.35">
      <c r="B83" s="106" t="s">
        <v>469</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532</v>
      </c>
      <c r="C2" s="108"/>
      <c r="D2" s="108"/>
      <c r="E2" s="108"/>
      <c r="F2" s="108"/>
      <c r="G2" s="108"/>
      <c r="H2" s="108"/>
      <c r="I2" s="108"/>
    </row>
    <row r="4" spans="2:15" ht="18.5" x14ac:dyDescent="0.45">
      <c r="B4" s="39" t="s">
        <v>533</v>
      </c>
    </row>
    <row r="5" spans="2:15" x14ac:dyDescent="0.35">
      <c r="B5" s="41" t="s">
        <v>25</v>
      </c>
      <c r="C5" s="41" t="s">
        <v>534</v>
      </c>
      <c r="D5" s="41" t="s">
        <v>535</v>
      </c>
      <c r="F5" s="109" t="s">
        <v>536</v>
      </c>
      <c r="G5" s="109"/>
      <c r="H5" s="109"/>
      <c r="I5" s="110" t="s">
        <v>537</v>
      </c>
      <c r="J5" s="110"/>
      <c r="K5" s="110"/>
      <c r="L5" s="110"/>
      <c r="M5" s="110"/>
      <c r="N5" s="110"/>
      <c r="O5" s="110"/>
    </row>
    <row r="6" spans="2:15" x14ac:dyDescent="0.35">
      <c r="B6" s="47" t="s">
        <v>538</v>
      </c>
      <c r="C6" s="48">
        <v>74</v>
      </c>
      <c r="D6" s="49" t="s">
        <v>25</v>
      </c>
      <c r="F6" s="109" t="s">
        <v>539</v>
      </c>
      <c r="G6" s="109"/>
      <c r="H6" s="109"/>
      <c r="I6" s="111" t="s">
        <v>540</v>
      </c>
      <c r="J6" s="111"/>
      <c r="K6" s="111"/>
      <c r="L6" s="111"/>
      <c r="M6" s="111"/>
      <c r="N6" s="111"/>
      <c r="O6" s="111"/>
    </row>
    <row r="7" spans="2:15" x14ac:dyDescent="0.35">
      <c r="B7" s="50" t="s">
        <v>541</v>
      </c>
      <c r="C7" s="51">
        <f>C6-C8-C9</f>
        <v>74</v>
      </c>
      <c r="D7" s="52">
        <f>IF(C6&gt;0,C7/C6,0)</f>
        <v>1</v>
      </c>
      <c r="F7" s="109" t="s">
        <v>542</v>
      </c>
      <c r="G7" s="109"/>
      <c r="H7" s="109"/>
      <c r="I7" s="111" t="s">
        <v>540</v>
      </c>
      <c r="J7" s="111"/>
      <c r="K7" s="111"/>
      <c r="L7" s="111"/>
      <c r="M7" s="111"/>
      <c r="N7" s="111"/>
      <c r="O7" s="111"/>
    </row>
    <row r="8" spans="2:15" x14ac:dyDescent="0.35">
      <c r="B8" s="43" t="s">
        <v>543</v>
      </c>
      <c r="C8" s="44">
        <f>COUNTIF('Recommendations'!I:I,"Risk Accepted")</f>
        <v>0</v>
      </c>
      <c r="D8" s="45">
        <f>IF(C6&gt;0,C8/C6,0)</f>
        <v>0</v>
      </c>
      <c r="F8" s="109" t="s">
        <v>544</v>
      </c>
      <c r="G8" s="109"/>
      <c r="H8" s="109"/>
      <c r="I8" s="111" t="s">
        <v>540</v>
      </c>
      <c r="J8" s="111"/>
      <c r="K8" s="111"/>
      <c r="L8" s="111"/>
      <c r="M8" s="111"/>
      <c r="N8" s="111"/>
      <c r="O8" s="111"/>
    </row>
    <row r="9" spans="2:15" x14ac:dyDescent="0.35">
      <c r="B9" s="43" t="s">
        <v>545</v>
      </c>
      <c r="C9" s="44">
        <f>COUNTIF('Recommendations'!I:I,"N/A")</f>
        <v>0</v>
      </c>
      <c r="D9" s="45">
        <f>IF(C6&gt;0,C9/C6,0)</f>
        <v>0</v>
      </c>
      <c r="F9" s="109" t="s">
        <v>546</v>
      </c>
      <c r="G9" s="109"/>
      <c r="H9" s="109"/>
      <c r="I9" s="111" t="s">
        <v>540</v>
      </c>
      <c r="J9" s="111"/>
      <c r="K9" s="111"/>
      <c r="L9" s="111"/>
      <c r="M9" s="111"/>
      <c r="N9" s="111"/>
      <c r="O9" s="111"/>
    </row>
    <row r="12" spans="2:15" ht="18.5" x14ac:dyDescent="0.45">
      <c r="B12" s="39" t="s">
        <v>547</v>
      </c>
    </row>
    <row r="14" spans="2:15" x14ac:dyDescent="0.35">
      <c r="B14" s="53" t="s">
        <v>548</v>
      </c>
    </row>
    <row r="15" spans="2:15" x14ac:dyDescent="0.35">
      <c r="B15" s="41" t="s">
        <v>25</v>
      </c>
      <c r="C15" s="41" t="s">
        <v>549</v>
      </c>
      <c r="D15" s="41" t="s">
        <v>550</v>
      </c>
      <c r="E15" s="41" t="s">
        <v>551</v>
      </c>
      <c r="F15" s="41" t="s">
        <v>552</v>
      </c>
    </row>
    <row r="16" spans="2:15" x14ac:dyDescent="0.35">
      <c r="B16" s="43" t="s">
        <v>553</v>
      </c>
      <c r="C16" s="44">
        <f>COUNTIF('Recommendations'!P:P,"Resolved")</f>
        <v>0</v>
      </c>
      <c r="D16" s="44">
        <f>COUNTIF('Recommendations'!P:P,"Testing")</f>
        <v>0</v>
      </c>
      <c r="E16" s="44">
        <f>COUNTIF('Recommendations'!P:P,"Outstanding")</f>
        <v>74</v>
      </c>
      <c r="F16" s="44">
        <f>SUM(C16:E16)</f>
        <v>74</v>
      </c>
    </row>
    <row r="18" spans="2:6" x14ac:dyDescent="0.35">
      <c r="B18" s="53" t="s">
        <v>554</v>
      </c>
    </row>
    <row r="19" spans="2:6" x14ac:dyDescent="0.35">
      <c r="B19" s="54" t="s">
        <v>25</v>
      </c>
      <c r="C19" s="54" t="s">
        <v>549</v>
      </c>
      <c r="D19" s="54" t="s">
        <v>550</v>
      </c>
      <c r="E19" s="54" t="s">
        <v>551</v>
      </c>
      <c r="F19" s="54" t="s">
        <v>25</v>
      </c>
    </row>
    <row r="20" spans="2:6" x14ac:dyDescent="0.35">
      <c r="B20" s="43" t="s">
        <v>553</v>
      </c>
      <c r="C20" s="45">
        <f>IF(F16&gt;0, C16/F16, 0)</f>
        <v>0</v>
      </c>
      <c r="D20" s="45">
        <f>IF(F16&gt;0, D16/F16, 0)</f>
        <v>0</v>
      </c>
      <c r="E20" s="45">
        <f>IF(F16&gt;0, E16/F16, 0)</f>
        <v>1</v>
      </c>
      <c r="F20" s="46" t="s">
        <v>25</v>
      </c>
    </row>
    <row r="25" spans="2:6" ht="18.5" x14ac:dyDescent="0.45">
      <c r="B25" s="39" t="s">
        <v>555</v>
      </c>
    </row>
    <row r="27" spans="2:6" x14ac:dyDescent="0.35">
      <c r="B27" s="53" t="s">
        <v>548</v>
      </c>
    </row>
    <row r="28" spans="2:6" x14ac:dyDescent="0.35">
      <c r="B28" s="41" t="s">
        <v>4</v>
      </c>
      <c r="C28" s="41" t="s">
        <v>549</v>
      </c>
      <c r="D28" s="41" t="s">
        <v>550</v>
      </c>
      <c r="E28" s="41" t="s">
        <v>551</v>
      </c>
      <c r="F28" s="41" t="s">
        <v>552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56</v>
      </c>
      <c r="F29" s="44">
        <f>SUM(C29:E29)</f>
        <v>56</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18</v>
      </c>
      <c r="F30" s="44">
        <f>SUM(C30:E30)</f>
        <v>18</v>
      </c>
    </row>
    <row r="32" spans="2:6" x14ac:dyDescent="0.35">
      <c r="B32" s="53" t="s">
        <v>554</v>
      </c>
    </row>
    <row r="33" spans="2:6" x14ac:dyDescent="0.35">
      <c r="B33" s="54" t="s">
        <v>4</v>
      </c>
      <c r="C33" s="54" t="s">
        <v>549</v>
      </c>
      <c r="D33" s="54" t="s">
        <v>550</v>
      </c>
      <c r="E33" s="54" t="s">
        <v>551</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556</v>
      </c>
    </row>
    <row r="42" spans="2:6" x14ac:dyDescent="0.35">
      <c r="B42" s="53" t="s">
        <v>548</v>
      </c>
    </row>
    <row r="43" spans="2:6" x14ac:dyDescent="0.35">
      <c r="B43" s="41" t="s">
        <v>7</v>
      </c>
      <c r="C43" s="41" t="s">
        <v>549</v>
      </c>
      <c r="D43" s="41" t="s">
        <v>550</v>
      </c>
      <c r="E43" s="41" t="s">
        <v>551</v>
      </c>
      <c r="F43" s="41" t="s">
        <v>552</v>
      </c>
    </row>
    <row r="44" spans="2:6" x14ac:dyDescent="0.35">
      <c r="B44" s="43" t="s">
        <v>557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558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559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560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561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74</v>
      </c>
      <c r="F49" s="44">
        <f t="shared" si="0"/>
        <v>74</v>
      </c>
    </row>
    <row r="51" spans="2:6" x14ac:dyDescent="0.35">
      <c r="B51" s="53" t="s">
        <v>554</v>
      </c>
    </row>
    <row r="52" spans="2:6" x14ac:dyDescent="0.35">
      <c r="B52" s="54" t="s">
        <v>7</v>
      </c>
      <c r="C52" s="54" t="s">
        <v>549</v>
      </c>
      <c r="D52" s="54" t="s">
        <v>550</v>
      </c>
      <c r="E52" s="54" t="s">
        <v>551</v>
      </c>
      <c r="F52" s="54" t="s">
        <v>25</v>
      </c>
    </row>
    <row r="53" spans="2:6" x14ac:dyDescent="0.35">
      <c r="B53" s="43" t="s">
        <v>557</v>
      </c>
      <c r="C53" s="45">
        <f t="shared" ref="C53:C58" si="1">IF(F44&gt;0, C44/F44, 0)</f>
        <v>0</v>
      </c>
      <c r="D53" s="45">
        <f t="shared" ref="D53:D58" si="2">IF(F44&gt;0, D44/F44, 0)</f>
        <v>0</v>
      </c>
      <c r="E53" s="45">
        <f t="shared" ref="E53:E58" si="3">IF(F44&gt;0, E44/F44, 0)</f>
        <v>0</v>
      </c>
      <c r="F53" s="46" t="s">
        <v>25</v>
      </c>
    </row>
    <row r="54" spans="2:6" x14ac:dyDescent="0.35">
      <c r="B54" s="43" t="s">
        <v>558</v>
      </c>
      <c r="C54" s="45">
        <f t="shared" si="1"/>
        <v>0</v>
      </c>
      <c r="D54" s="45">
        <f t="shared" si="2"/>
        <v>0</v>
      </c>
      <c r="E54" s="45">
        <f t="shared" si="3"/>
        <v>0</v>
      </c>
      <c r="F54" s="46" t="s">
        <v>25</v>
      </c>
    </row>
    <row r="55" spans="2:6" x14ac:dyDescent="0.35">
      <c r="B55" s="43" t="s">
        <v>559</v>
      </c>
      <c r="C55" s="45">
        <f t="shared" si="1"/>
        <v>0</v>
      </c>
      <c r="D55" s="45">
        <f t="shared" si="2"/>
        <v>0</v>
      </c>
      <c r="E55" s="45">
        <f t="shared" si="3"/>
        <v>0</v>
      </c>
      <c r="F55" s="46" t="s">
        <v>25</v>
      </c>
    </row>
    <row r="56" spans="2:6" x14ac:dyDescent="0.35">
      <c r="B56" s="43" t="s">
        <v>560</v>
      </c>
      <c r="C56" s="45">
        <f t="shared" si="1"/>
        <v>0</v>
      </c>
      <c r="D56" s="45">
        <f t="shared" si="2"/>
        <v>0</v>
      </c>
      <c r="E56" s="45">
        <f t="shared" si="3"/>
        <v>0</v>
      </c>
      <c r="F56" s="46" t="s">
        <v>25</v>
      </c>
    </row>
    <row r="57" spans="2:6" x14ac:dyDescent="0.35">
      <c r="B57" s="43" t="s">
        <v>561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562</v>
      </c>
    </row>
    <row r="65" spans="2:6" x14ac:dyDescent="0.35">
      <c r="B65" s="53" t="s">
        <v>548</v>
      </c>
    </row>
    <row r="66" spans="2:6" x14ac:dyDescent="0.35">
      <c r="B66" s="41" t="s">
        <v>3</v>
      </c>
      <c r="C66" s="41" t="s">
        <v>549</v>
      </c>
      <c r="D66" s="41" t="s">
        <v>550</v>
      </c>
      <c r="E66" s="41" t="s">
        <v>551</v>
      </c>
      <c r="F66" s="41" t="s">
        <v>552</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45</v>
      </c>
      <c r="F67" s="44">
        <f>SUM(C67:E67)</f>
        <v>45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29</v>
      </c>
      <c r="F68" s="44">
        <f>SUM(C68:E68)</f>
        <v>29</v>
      </c>
    </row>
    <row r="70" spans="2:6" x14ac:dyDescent="0.35">
      <c r="B70" s="53" t="s">
        <v>554</v>
      </c>
    </row>
    <row r="71" spans="2:6" x14ac:dyDescent="0.35">
      <c r="B71" s="54" t="s">
        <v>3</v>
      </c>
      <c r="C71" s="54" t="s">
        <v>549</v>
      </c>
      <c r="D71" s="54" t="s">
        <v>550</v>
      </c>
      <c r="E71" s="54" t="s">
        <v>551</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563</v>
      </c>
    </row>
    <row r="80" spans="2:6" x14ac:dyDescent="0.35">
      <c r="B80" s="53" t="s">
        <v>548</v>
      </c>
    </row>
    <row r="81" spans="2:6" x14ac:dyDescent="0.35">
      <c r="B81" s="41" t="s">
        <v>5</v>
      </c>
      <c r="C81" s="41" t="s">
        <v>549</v>
      </c>
      <c r="D81" s="41" t="s">
        <v>550</v>
      </c>
      <c r="E81" s="41" t="s">
        <v>551</v>
      </c>
      <c r="F81" s="41" t="s">
        <v>552</v>
      </c>
    </row>
    <row r="82" spans="2:6" x14ac:dyDescent="0.35">
      <c r="B82" s="43" t="s">
        <v>564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565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566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567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74</v>
      </c>
      <c r="F86" s="44">
        <f>SUM(C86:E86)</f>
        <v>74</v>
      </c>
    </row>
    <row r="88" spans="2:6" x14ac:dyDescent="0.35">
      <c r="B88" s="53" t="s">
        <v>554</v>
      </c>
    </row>
    <row r="89" spans="2:6" x14ac:dyDescent="0.35">
      <c r="B89" s="54" t="s">
        <v>5</v>
      </c>
      <c r="C89" s="54" t="s">
        <v>549</v>
      </c>
      <c r="D89" s="54" t="s">
        <v>550</v>
      </c>
      <c r="E89" s="54" t="s">
        <v>551</v>
      </c>
      <c r="F89" s="54" t="s">
        <v>25</v>
      </c>
    </row>
    <row r="90" spans="2:6" x14ac:dyDescent="0.35">
      <c r="B90" s="43" t="s">
        <v>564</v>
      </c>
      <c r="C90" s="45">
        <f>IF(F82&gt;0, C82/F82, 0)</f>
        <v>0</v>
      </c>
      <c r="D90" s="45">
        <f>IF(F82&gt;0, D82/F82, 0)</f>
        <v>0</v>
      </c>
      <c r="E90" s="45">
        <f>IF(F82&gt;0, E82/F82, 0)</f>
        <v>0</v>
      </c>
      <c r="F90" s="46" t="s">
        <v>25</v>
      </c>
    </row>
    <row r="91" spans="2:6" x14ac:dyDescent="0.35">
      <c r="B91" s="43" t="s">
        <v>565</v>
      </c>
      <c r="C91" s="45">
        <f>IF(F83&gt;0, C83/F83, 0)</f>
        <v>0</v>
      </c>
      <c r="D91" s="45">
        <f>IF(F83&gt;0, D83/F83, 0)</f>
        <v>0</v>
      </c>
      <c r="E91" s="45">
        <f>IF(F83&gt;0, E83/F83, 0)</f>
        <v>0</v>
      </c>
      <c r="F91" s="46" t="s">
        <v>25</v>
      </c>
    </row>
    <row r="92" spans="2:6" x14ac:dyDescent="0.35">
      <c r="B92" s="43" t="s">
        <v>566</v>
      </c>
      <c r="C92" s="45">
        <f>IF(F84&gt;0, C84/F84, 0)</f>
        <v>0</v>
      </c>
      <c r="D92" s="45">
        <f>IF(F84&gt;0, D84/F84, 0)</f>
        <v>0</v>
      </c>
      <c r="E92" s="45">
        <f>IF(F84&gt;0, E84/F84, 0)</f>
        <v>0</v>
      </c>
      <c r="F92" s="46" t="s">
        <v>25</v>
      </c>
    </row>
    <row r="93" spans="2:6" x14ac:dyDescent="0.35">
      <c r="B93" s="43" t="s">
        <v>567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568</v>
      </c>
    </row>
    <row r="101" spans="2:6" x14ac:dyDescent="0.35">
      <c r="B101" s="53" t="s">
        <v>548</v>
      </c>
    </row>
    <row r="102" spans="2:6" x14ac:dyDescent="0.35">
      <c r="B102" s="41" t="s">
        <v>569</v>
      </c>
      <c r="C102" s="41" t="s">
        <v>549</v>
      </c>
      <c r="D102" s="41" t="s">
        <v>550</v>
      </c>
      <c r="E102" s="41" t="s">
        <v>551</v>
      </c>
      <c r="F102" s="41" t="s">
        <v>552</v>
      </c>
    </row>
    <row r="103" spans="2:6" x14ac:dyDescent="0.35">
      <c r="B103" s="43" t="s">
        <v>570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571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572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74</v>
      </c>
      <c r="F106" s="44">
        <f>SUM(C106:E106)</f>
        <v>74</v>
      </c>
    </row>
    <row r="108" spans="2:6" x14ac:dyDescent="0.35">
      <c r="B108" s="53" t="s">
        <v>554</v>
      </c>
    </row>
    <row r="109" spans="2:6" x14ac:dyDescent="0.35">
      <c r="B109" s="54" t="s">
        <v>569</v>
      </c>
      <c r="C109" s="54" t="s">
        <v>549</v>
      </c>
      <c r="D109" s="54" t="s">
        <v>550</v>
      </c>
      <c r="E109" s="54" t="s">
        <v>551</v>
      </c>
      <c r="F109" s="54" t="s">
        <v>25</v>
      </c>
    </row>
    <row r="110" spans="2:6" x14ac:dyDescent="0.35">
      <c r="B110" s="43" t="s">
        <v>570</v>
      </c>
      <c r="C110" s="45">
        <f>IF(F103&gt;0, C103/F103, 0)</f>
        <v>0</v>
      </c>
      <c r="D110" s="45">
        <f>IF(F103&gt;0, D103/F103, 0)</f>
        <v>0</v>
      </c>
      <c r="E110" s="45">
        <f>IF(F103&gt;0, E103/F103, 0)</f>
        <v>0</v>
      </c>
      <c r="F110" s="46" t="s">
        <v>25</v>
      </c>
    </row>
    <row r="111" spans="2:6" x14ac:dyDescent="0.35">
      <c r="B111" s="43" t="s">
        <v>571</v>
      </c>
      <c r="C111" s="45">
        <f>IF(F104&gt;0, C104/F104, 0)</f>
        <v>0</v>
      </c>
      <c r="D111" s="45">
        <f>IF(F104&gt;0, D104/F104, 0)</f>
        <v>0</v>
      </c>
      <c r="E111" s="45">
        <f>IF(F104&gt;0, E104/F104, 0)</f>
        <v>0</v>
      </c>
      <c r="F111" s="46" t="s">
        <v>25</v>
      </c>
    </row>
    <row r="112" spans="2:6" x14ac:dyDescent="0.35">
      <c r="B112" s="43" t="s">
        <v>572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573</v>
      </c>
      <c r="J118" s="39" t="s">
        <v>574</v>
      </c>
    </row>
    <row r="119" spans="2:15" x14ac:dyDescent="0.35">
      <c r="B119" s="41" t="s">
        <v>7</v>
      </c>
      <c r="C119" s="112" t="s">
        <v>575</v>
      </c>
      <c r="D119" s="112"/>
      <c r="E119" s="41" t="s">
        <v>541</v>
      </c>
      <c r="F119" s="41" t="s">
        <v>549</v>
      </c>
      <c r="G119" s="112" t="s">
        <v>576</v>
      </c>
      <c r="H119" s="112"/>
      <c r="J119" s="41" t="s">
        <v>7</v>
      </c>
      <c r="K119" s="41" t="s">
        <v>564</v>
      </c>
      <c r="L119" s="41" t="s">
        <v>565</v>
      </c>
      <c r="M119" s="41" t="s">
        <v>566</v>
      </c>
      <c r="N119" s="41" t="s">
        <v>567</v>
      </c>
      <c r="O119" s="41" t="s">
        <v>22</v>
      </c>
    </row>
    <row r="120" spans="2:15" x14ac:dyDescent="0.35">
      <c r="B120" s="47" t="s">
        <v>557</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557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558</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558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559</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559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560</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560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561</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561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74</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74</v>
      </c>
    </row>
    <row r="132" spans="2:24" ht="21" x14ac:dyDescent="0.5">
      <c r="B132" s="39" t="s">
        <v>577</v>
      </c>
      <c r="P132" s="56" t="s">
        <v>578</v>
      </c>
    </row>
    <row r="134" spans="2:24" ht="60" customHeight="1" x14ac:dyDescent="0.35">
      <c r="B134" s="115" t="s">
        <v>579</v>
      </c>
      <c r="C134" s="108"/>
      <c r="D134" s="108"/>
      <c r="E134" s="108"/>
      <c r="F134" s="108"/>
      <c r="P134" s="115" t="s">
        <v>580</v>
      </c>
      <c r="Q134" s="108"/>
      <c r="R134" s="108"/>
      <c r="S134" s="108"/>
      <c r="T134" s="108"/>
      <c r="U134" s="108"/>
      <c r="V134" s="108"/>
      <c r="W134" s="108"/>
    </row>
    <row r="136" spans="2:24" ht="30" customHeight="1" x14ac:dyDescent="0.35">
      <c r="P136" s="57" t="s">
        <v>581</v>
      </c>
      <c r="Q136" s="58">
        <f>C16</f>
        <v>0</v>
      </c>
      <c r="R136" s="59"/>
      <c r="S136" s="58">
        <f>C82</f>
        <v>0</v>
      </c>
      <c r="T136" s="59"/>
      <c r="U136" s="58">
        <f>C83</f>
        <v>0</v>
      </c>
      <c r="V136" s="59"/>
      <c r="W136" s="58">
        <f>C84</f>
        <v>0</v>
      </c>
      <c r="X136" s="59"/>
    </row>
    <row r="137" spans="2:24" ht="35" customHeight="1" x14ac:dyDescent="0.35">
      <c r="P137" s="60" t="s">
        <v>582</v>
      </c>
      <c r="Q137" s="60" t="s">
        <v>583</v>
      </c>
      <c r="R137" s="60" t="s">
        <v>584</v>
      </c>
      <c r="S137" s="60" t="s">
        <v>585</v>
      </c>
      <c r="T137" s="60" t="s">
        <v>586</v>
      </c>
      <c r="U137" s="60" t="s">
        <v>587</v>
      </c>
      <c r="V137" s="60" t="s">
        <v>588</v>
      </c>
      <c r="W137" s="60" t="s">
        <v>589</v>
      </c>
      <c r="X137" s="60" t="s">
        <v>590</v>
      </c>
    </row>
    <row r="138" spans="2:24" x14ac:dyDescent="0.35">
      <c r="O138" s="61" t="s">
        <v>591</v>
      </c>
      <c r="P138" s="62" t="s">
        <v>592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593</v>
      </c>
      <c r="P173" s="56" t="s">
        <v>594</v>
      </c>
    </row>
    <row r="175" spans="2:24" ht="45" customHeight="1" x14ac:dyDescent="0.35">
      <c r="B175" s="115" t="s">
        <v>595</v>
      </c>
      <c r="C175" s="108"/>
      <c r="D175" s="108"/>
      <c r="E175" s="108"/>
      <c r="F175" s="108"/>
      <c r="P175" s="115" t="s">
        <v>596</v>
      </c>
      <c r="Q175" s="108"/>
      <c r="R175" s="108"/>
      <c r="S175" s="108"/>
      <c r="T175" s="108"/>
      <c r="U175" s="108"/>
    </row>
    <row r="176" spans="2:24" ht="35" customHeight="1" x14ac:dyDescent="0.35">
      <c r="P176" s="112" t="s">
        <v>597</v>
      </c>
      <c r="Q176" s="112"/>
      <c r="R176" s="112" t="s">
        <v>598</v>
      </c>
      <c r="S176" s="112"/>
      <c r="T176" s="112"/>
    </row>
    <row r="177" spans="16:22" ht="30" customHeight="1" x14ac:dyDescent="0.35">
      <c r="P177" s="116">
        <v>0</v>
      </c>
      <c r="Q177" s="117"/>
      <c r="R177" s="118" t="s">
        <v>599</v>
      </c>
      <c r="S177" s="119"/>
      <c r="T177" s="119"/>
    </row>
    <row r="180" spans="16:22" ht="25" customHeight="1" x14ac:dyDescent="0.35">
      <c r="P180" s="65" t="s">
        <v>582</v>
      </c>
      <c r="Q180" s="65" t="s">
        <v>600</v>
      </c>
      <c r="R180" s="65" t="s">
        <v>601</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469</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75"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67</v>
      </c>
      <c r="B13" s="2" t="s">
        <v>88</v>
      </c>
      <c r="C13" s="1" t="s">
        <v>89</v>
      </c>
      <c r="D13" s="3" t="s">
        <v>33</v>
      </c>
      <c r="E13" s="3" t="s">
        <v>39</v>
      </c>
      <c r="F13" s="4" t="s">
        <v>22</v>
      </c>
      <c r="G13" s="4" t="s">
        <v>23</v>
      </c>
      <c r="H13" s="4" t="s">
        <v>24</v>
      </c>
      <c r="I13" s="4" t="s">
        <v>25</v>
      </c>
      <c r="J13" s="5" t="s">
        <v>25</v>
      </c>
      <c r="K13" s="5" t="s">
        <v>90</v>
      </c>
      <c r="L13" s="5" t="s">
        <v>91</v>
      </c>
      <c r="M13" s="5" t="s">
        <v>92</v>
      </c>
      <c r="N13" s="5" t="s">
        <v>93</v>
      </c>
      <c r="O13" s="5" t="s">
        <v>94</v>
      </c>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67</v>
      </c>
      <c r="B15" s="2" t="s">
        <v>100</v>
      </c>
      <c r="C15" s="1" t="s">
        <v>101</v>
      </c>
      <c r="D15" s="3" t="s">
        <v>20</v>
      </c>
      <c r="E15" s="3" t="s">
        <v>21</v>
      </c>
      <c r="F15" s="4" t="s">
        <v>22</v>
      </c>
      <c r="G15" s="4" t="s">
        <v>23</v>
      </c>
      <c r="H15" s="4" t="s">
        <v>24</v>
      </c>
      <c r="I15" s="4" t="s">
        <v>25</v>
      </c>
      <c r="J15" s="5" t="s">
        <v>25</v>
      </c>
      <c r="K15" s="5" t="s">
        <v>102</v>
      </c>
      <c r="L15" s="5" t="s">
        <v>103</v>
      </c>
      <c r="M15" s="5"/>
      <c r="N15" s="5" t="s">
        <v>104</v>
      </c>
      <c r="O15" s="5"/>
      <c r="P15" s="4" t="str">
        <f t="shared" si="0"/>
        <v>Outstanding</v>
      </c>
      <c r="Q15" s="13" t="s">
        <v>25</v>
      </c>
    </row>
    <row r="16" spans="1:17" ht="60" customHeight="1" x14ac:dyDescent="0.35">
      <c r="A16" s="11" t="s">
        <v>105</v>
      </c>
      <c r="B16" s="2" t="s">
        <v>106</v>
      </c>
      <c r="C16" s="1" t="s">
        <v>107</v>
      </c>
      <c r="D16" s="3" t="s">
        <v>20</v>
      </c>
      <c r="E16" s="3" t="s">
        <v>21</v>
      </c>
      <c r="F16" s="4" t="s">
        <v>22</v>
      </c>
      <c r="G16" s="4" t="s">
        <v>23</v>
      </c>
      <c r="H16" s="4" t="s">
        <v>24</v>
      </c>
      <c r="I16" s="4" t="s">
        <v>25</v>
      </c>
      <c r="J16" s="5" t="s">
        <v>25</v>
      </c>
      <c r="K16" s="5" t="s">
        <v>108</v>
      </c>
      <c r="L16" s="5" t="s">
        <v>109</v>
      </c>
      <c r="M16" s="5" t="s">
        <v>110</v>
      </c>
      <c r="N16" s="5" t="s">
        <v>111</v>
      </c>
      <c r="O16" s="5"/>
      <c r="P16" s="4" t="str">
        <f t="shared" si="0"/>
        <v>Outstanding</v>
      </c>
      <c r="Q16" s="13" t="s">
        <v>25</v>
      </c>
    </row>
    <row r="17" spans="1:17" ht="60" customHeight="1" x14ac:dyDescent="0.35">
      <c r="A17" s="11" t="s">
        <v>105</v>
      </c>
      <c r="B17" s="2" t="s">
        <v>112</v>
      </c>
      <c r="C17" s="1" t="s">
        <v>113</v>
      </c>
      <c r="D17" s="3" t="s">
        <v>20</v>
      </c>
      <c r="E17" s="3" t="s">
        <v>21</v>
      </c>
      <c r="F17" s="4" t="s">
        <v>22</v>
      </c>
      <c r="G17" s="4" t="s">
        <v>23</v>
      </c>
      <c r="H17" s="4" t="s">
        <v>24</v>
      </c>
      <c r="I17" s="4" t="s">
        <v>25</v>
      </c>
      <c r="J17" s="5" t="s">
        <v>25</v>
      </c>
      <c r="K17" s="5" t="s">
        <v>114</v>
      </c>
      <c r="L17" s="5" t="s">
        <v>115</v>
      </c>
      <c r="M17" s="5" t="s">
        <v>116</v>
      </c>
      <c r="N17" s="5" t="s">
        <v>117</v>
      </c>
      <c r="O17" s="5"/>
      <c r="P17" s="4" t="str">
        <f t="shared" si="0"/>
        <v>Outstanding</v>
      </c>
      <c r="Q17" s="13" t="s">
        <v>25</v>
      </c>
    </row>
    <row r="18" spans="1:17" ht="60" customHeight="1" x14ac:dyDescent="0.35">
      <c r="A18" s="11" t="s">
        <v>105</v>
      </c>
      <c r="B18" s="2" t="s">
        <v>118</v>
      </c>
      <c r="C18" s="1" t="s">
        <v>119</v>
      </c>
      <c r="D18" s="3" t="s">
        <v>20</v>
      </c>
      <c r="E18" s="3" t="s">
        <v>21</v>
      </c>
      <c r="F18" s="4" t="s">
        <v>22</v>
      </c>
      <c r="G18" s="4" t="s">
        <v>23</v>
      </c>
      <c r="H18" s="4" t="s">
        <v>24</v>
      </c>
      <c r="I18" s="4" t="s">
        <v>25</v>
      </c>
      <c r="J18" s="5" t="s">
        <v>25</v>
      </c>
      <c r="K18" s="5" t="s">
        <v>120</v>
      </c>
      <c r="L18" s="5" t="s">
        <v>121</v>
      </c>
      <c r="M18" s="5"/>
      <c r="N18" s="5" t="s">
        <v>122</v>
      </c>
      <c r="O18" s="5"/>
      <c r="P18" s="4" t="str">
        <f t="shared" si="0"/>
        <v>Outstanding</v>
      </c>
      <c r="Q18" s="13" t="s">
        <v>25</v>
      </c>
    </row>
    <row r="19" spans="1:17" ht="60" customHeight="1" x14ac:dyDescent="0.35">
      <c r="A19" s="11" t="s">
        <v>105</v>
      </c>
      <c r="B19" s="2" t="s">
        <v>123</v>
      </c>
      <c r="C19" s="1" t="s">
        <v>124</v>
      </c>
      <c r="D19" s="3" t="s">
        <v>20</v>
      </c>
      <c r="E19" s="3" t="s">
        <v>21</v>
      </c>
      <c r="F19" s="4" t="s">
        <v>22</v>
      </c>
      <c r="G19" s="4" t="s">
        <v>23</v>
      </c>
      <c r="H19" s="4" t="s">
        <v>24</v>
      </c>
      <c r="I19" s="4" t="s">
        <v>25</v>
      </c>
      <c r="J19" s="5" t="s">
        <v>25</v>
      </c>
      <c r="K19" s="5" t="s">
        <v>125</v>
      </c>
      <c r="L19" s="5" t="s">
        <v>126</v>
      </c>
      <c r="M19" s="5"/>
      <c r="N19" s="5" t="s">
        <v>127</v>
      </c>
      <c r="O19" s="5"/>
      <c r="P19" s="4" t="str">
        <f t="shared" si="0"/>
        <v>Outstanding</v>
      </c>
      <c r="Q19" s="13" t="s">
        <v>25</v>
      </c>
    </row>
    <row r="20" spans="1:17" ht="60" customHeight="1" x14ac:dyDescent="0.35">
      <c r="A20" s="11" t="s">
        <v>105</v>
      </c>
      <c r="B20" s="2" t="s">
        <v>128</v>
      </c>
      <c r="C20" s="1" t="s">
        <v>129</v>
      </c>
      <c r="D20" s="3" t="s">
        <v>33</v>
      </c>
      <c r="E20" s="3" t="s">
        <v>21</v>
      </c>
      <c r="F20" s="4" t="s">
        <v>22</v>
      </c>
      <c r="G20" s="4" t="s">
        <v>23</v>
      </c>
      <c r="H20" s="4" t="s">
        <v>24</v>
      </c>
      <c r="I20" s="4" t="s">
        <v>25</v>
      </c>
      <c r="J20" s="5" t="s">
        <v>25</v>
      </c>
      <c r="K20" s="5" t="s">
        <v>130</v>
      </c>
      <c r="L20" s="5" t="s">
        <v>131</v>
      </c>
      <c r="M20" s="5"/>
      <c r="N20" s="5" t="s">
        <v>132</v>
      </c>
      <c r="O20" s="5" t="s">
        <v>94</v>
      </c>
      <c r="P20" s="4" t="str">
        <f t="shared" si="0"/>
        <v>Outstanding</v>
      </c>
      <c r="Q20" s="13" t="s">
        <v>25</v>
      </c>
    </row>
    <row r="21" spans="1:17" ht="60" customHeight="1" x14ac:dyDescent="0.35">
      <c r="A21" s="11" t="s">
        <v>105</v>
      </c>
      <c r="B21" s="2" t="s">
        <v>133</v>
      </c>
      <c r="C21" s="1" t="s">
        <v>134</v>
      </c>
      <c r="D21" s="3" t="s">
        <v>20</v>
      </c>
      <c r="E21" s="3" t="s">
        <v>39</v>
      </c>
      <c r="F21" s="4" t="s">
        <v>22</v>
      </c>
      <c r="G21" s="4" t="s">
        <v>23</v>
      </c>
      <c r="H21" s="4" t="s">
        <v>24</v>
      </c>
      <c r="I21" s="4" t="s">
        <v>25</v>
      </c>
      <c r="J21" s="5" t="s">
        <v>25</v>
      </c>
      <c r="K21" s="5" t="s">
        <v>135</v>
      </c>
      <c r="L21" s="5" t="s">
        <v>136</v>
      </c>
      <c r="M21" s="5"/>
      <c r="N21" s="5" t="s">
        <v>137</v>
      </c>
      <c r="O21" s="5" t="s">
        <v>138</v>
      </c>
      <c r="P21" s="4" t="str">
        <f t="shared" si="0"/>
        <v>Outstanding</v>
      </c>
      <c r="Q21" s="13" t="s">
        <v>25</v>
      </c>
    </row>
    <row r="22" spans="1:17" ht="60" customHeight="1" x14ac:dyDescent="0.35">
      <c r="A22" s="11" t="s">
        <v>105</v>
      </c>
      <c r="B22" s="2" t="s">
        <v>139</v>
      </c>
      <c r="C22" s="1" t="s">
        <v>140</v>
      </c>
      <c r="D22" s="3" t="s">
        <v>20</v>
      </c>
      <c r="E22" s="3" t="s">
        <v>39</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105</v>
      </c>
      <c r="B23" s="2" t="s">
        <v>146</v>
      </c>
      <c r="C23" s="1" t="s">
        <v>147</v>
      </c>
      <c r="D23" s="3" t="s">
        <v>33</v>
      </c>
      <c r="E23" s="3" t="s">
        <v>39</v>
      </c>
      <c r="F23" s="4" t="s">
        <v>22</v>
      </c>
      <c r="G23" s="4" t="s">
        <v>23</v>
      </c>
      <c r="H23" s="4" t="s">
        <v>24</v>
      </c>
      <c r="I23" s="4" t="s">
        <v>25</v>
      </c>
      <c r="J23" s="5" t="s">
        <v>25</v>
      </c>
      <c r="K23" s="5" t="s">
        <v>148</v>
      </c>
      <c r="L23" s="5" t="s">
        <v>149</v>
      </c>
      <c r="M23" s="5"/>
      <c r="N23" s="5" t="s">
        <v>150</v>
      </c>
      <c r="O23" s="5" t="s">
        <v>151</v>
      </c>
      <c r="P23" s="4" t="str">
        <f t="shared" si="0"/>
        <v>Outstanding</v>
      </c>
      <c r="Q23" s="13" t="s">
        <v>25</v>
      </c>
    </row>
    <row r="24" spans="1:17" ht="60" customHeight="1" x14ac:dyDescent="0.35">
      <c r="A24" s="11" t="s">
        <v>105</v>
      </c>
      <c r="B24" s="2" t="s">
        <v>152</v>
      </c>
      <c r="C24" s="1" t="s">
        <v>153</v>
      </c>
      <c r="D24" s="3" t="s">
        <v>33</v>
      </c>
      <c r="E24" s="3" t="s">
        <v>39</v>
      </c>
      <c r="F24" s="4" t="s">
        <v>22</v>
      </c>
      <c r="G24" s="4" t="s">
        <v>23</v>
      </c>
      <c r="H24" s="4" t="s">
        <v>24</v>
      </c>
      <c r="I24" s="4" t="s">
        <v>25</v>
      </c>
      <c r="J24" s="5" t="s">
        <v>25</v>
      </c>
      <c r="K24" s="5" t="s">
        <v>154</v>
      </c>
      <c r="L24" s="5" t="s">
        <v>155</v>
      </c>
      <c r="M24" s="5" t="s">
        <v>156</v>
      </c>
      <c r="N24" s="5" t="s">
        <v>157</v>
      </c>
      <c r="O24" s="5" t="s">
        <v>158</v>
      </c>
      <c r="P24" s="4" t="str">
        <f t="shared" si="0"/>
        <v>Outstanding</v>
      </c>
      <c r="Q24" s="13" t="s">
        <v>25</v>
      </c>
    </row>
    <row r="25" spans="1:17" ht="60" customHeight="1" x14ac:dyDescent="0.35">
      <c r="A25" s="11" t="s">
        <v>105</v>
      </c>
      <c r="B25" s="2" t="s">
        <v>159</v>
      </c>
      <c r="C25" s="1" t="s">
        <v>160</v>
      </c>
      <c r="D25" s="3" t="s">
        <v>33</v>
      </c>
      <c r="E25" s="3" t="s">
        <v>39</v>
      </c>
      <c r="F25" s="4" t="s">
        <v>22</v>
      </c>
      <c r="G25" s="4" t="s">
        <v>23</v>
      </c>
      <c r="H25" s="4" t="s">
        <v>24</v>
      </c>
      <c r="I25" s="4" t="s">
        <v>25</v>
      </c>
      <c r="J25" s="5" t="s">
        <v>25</v>
      </c>
      <c r="K25" s="5" t="s">
        <v>161</v>
      </c>
      <c r="L25" s="5" t="s">
        <v>162</v>
      </c>
      <c r="M25" s="5"/>
      <c r="N25" s="5" t="s">
        <v>163</v>
      </c>
      <c r="O25" s="5"/>
      <c r="P25" s="4" t="str">
        <f t="shared" si="0"/>
        <v>Outstanding</v>
      </c>
      <c r="Q25" s="13" t="s">
        <v>25</v>
      </c>
    </row>
    <row r="26" spans="1:17" ht="60" customHeight="1" x14ac:dyDescent="0.35">
      <c r="A26" s="11" t="s">
        <v>105</v>
      </c>
      <c r="B26" s="2" t="s">
        <v>164</v>
      </c>
      <c r="C26" s="1" t="s">
        <v>165</v>
      </c>
      <c r="D26" s="3" t="s">
        <v>33</v>
      </c>
      <c r="E26" s="3" t="s">
        <v>39</v>
      </c>
      <c r="F26" s="4" t="s">
        <v>22</v>
      </c>
      <c r="G26" s="4" t="s">
        <v>23</v>
      </c>
      <c r="H26" s="4" t="s">
        <v>24</v>
      </c>
      <c r="I26" s="4" t="s">
        <v>25</v>
      </c>
      <c r="J26" s="5" t="s">
        <v>25</v>
      </c>
      <c r="K26" s="5" t="s">
        <v>166</v>
      </c>
      <c r="L26" s="5" t="s">
        <v>167</v>
      </c>
      <c r="M26" s="5" t="s">
        <v>168</v>
      </c>
      <c r="N26" s="5" t="s">
        <v>169</v>
      </c>
      <c r="O26" s="5" t="s">
        <v>170</v>
      </c>
      <c r="P26" s="4" t="str">
        <f t="shared" si="0"/>
        <v>Outstanding</v>
      </c>
      <c r="Q26" s="13" t="s">
        <v>25</v>
      </c>
    </row>
    <row r="27" spans="1:17" ht="60" customHeight="1" x14ac:dyDescent="0.35">
      <c r="A27" s="11" t="s">
        <v>171</v>
      </c>
      <c r="B27" s="2" t="s">
        <v>172</v>
      </c>
      <c r="C27" s="1" t="s">
        <v>173</v>
      </c>
      <c r="D27" s="3" t="s">
        <v>33</v>
      </c>
      <c r="E27" s="3" t="s">
        <v>21</v>
      </c>
      <c r="F27" s="4" t="s">
        <v>22</v>
      </c>
      <c r="G27" s="4" t="s">
        <v>23</v>
      </c>
      <c r="H27" s="4" t="s">
        <v>24</v>
      </c>
      <c r="I27" s="4" t="s">
        <v>25</v>
      </c>
      <c r="J27" s="5" t="s">
        <v>25</v>
      </c>
      <c r="K27" s="5" t="s">
        <v>174</v>
      </c>
      <c r="L27" s="5" t="s">
        <v>175</v>
      </c>
      <c r="M27" s="5"/>
      <c r="N27" s="5" t="s">
        <v>176</v>
      </c>
      <c r="O27" s="5"/>
      <c r="P27" s="4" t="str">
        <f t="shared" si="0"/>
        <v>Outstanding</v>
      </c>
      <c r="Q27" s="13" t="s">
        <v>25</v>
      </c>
    </row>
    <row r="28" spans="1:17" ht="60" customHeight="1" x14ac:dyDescent="0.35">
      <c r="A28" s="11" t="s">
        <v>171</v>
      </c>
      <c r="B28" s="2" t="s">
        <v>177</v>
      </c>
      <c r="C28" s="1" t="s">
        <v>178</v>
      </c>
      <c r="D28" s="3" t="s">
        <v>33</v>
      </c>
      <c r="E28" s="3" t="s">
        <v>21</v>
      </c>
      <c r="F28" s="4" t="s">
        <v>22</v>
      </c>
      <c r="G28" s="4" t="s">
        <v>23</v>
      </c>
      <c r="H28" s="4" t="s">
        <v>24</v>
      </c>
      <c r="I28" s="4" t="s">
        <v>25</v>
      </c>
      <c r="J28" s="5" t="s">
        <v>25</v>
      </c>
      <c r="K28" s="5" t="s">
        <v>179</v>
      </c>
      <c r="L28" s="5" t="s">
        <v>180</v>
      </c>
      <c r="M28" s="5" t="s">
        <v>181</v>
      </c>
      <c r="N28" s="5" t="s">
        <v>182</v>
      </c>
      <c r="O28" s="5"/>
      <c r="P28" s="4" t="str">
        <f t="shared" si="0"/>
        <v>Outstanding</v>
      </c>
      <c r="Q28" s="13" t="s">
        <v>25</v>
      </c>
    </row>
    <row r="29" spans="1:17" ht="60" customHeight="1" x14ac:dyDescent="0.35">
      <c r="A29" s="11" t="s">
        <v>171</v>
      </c>
      <c r="B29" s="2" t="s">
        <v>183</v>
      </c>
      <c r="C29" s="1" t="s">
        <v>184</v>
      </c>
      <c r="D29" s="3" t="s">
        <v>33</v>
      </c>
      <c r="E29" s="3" t="s">
        <v>21</v>
      </c>
      <c r="F29" s="4" t="s">
        <v>22</v>
      </c>
      <c r="G29" s="4" t="s">
        <v>23</v>
      </c>
      <c r="H29" s="4" t="s">
        <v>24</v>
      </c>
      <c r="I29" s="4" t="s">
        <v>25</v>
      </c>
      <c r="J29" s="5" t="s">
        <v>25</v>
      </c>
      <c r="K29" s="5" t="s">
        <v>185</v>
      </c>
      <c r="L29" s="5" t="s">
        <v>186</v>
      </c>
      <c r="M29" s="5" t="s">
        <v>187</v>
      </c>
      <c r="N29" s="5" t="s">
        <v>188</v>
      </c>
      <c r="O29" s="5"/>
      <c r="P29" s="4" t="str">
        <f t="shared" si="0"/>
        <v>Outstanding</v>
      </c>
      <c r="Q29" s="13" t="s">
        <v>25</v>
      </c>
    </row>
    <row r="30" spans="1:17" ht="60" customHeight="1" x14ac:dyDescent="0.35">
      <c r="A30" s="11" t="s">
        <v>171</v>
      </c>
      <c r="B30" s="2" t="s">
        <v>189</v>
      </c>
      <c r="C30" s="1" t="s">
        <v>190</v>
      </c>
      <c r="D30" s="3" t="s">
        <v>33</v>
      </c>
      <c r="E30" s="3" t="s">
        <v>21</v>
      </c>
      <c r="F30" s="4" t="s">
        <v>22</v>
      </c>
      <c r="G30" s="4" t="s">
        <v>23</v>
      </c>
      <c r="H30" s="4" t="s">
        <v>24</v>
      </c>
      <c r="I30" s="4" t="s">
        <v>25</v>
      </c>
      <c r="J30" s="5" t="s">
        <v>25</v>
      </c>
      <c r="K30" s="5" t="s">
        <v>191</v>
      </c>
      <c r="L30" s="5" t="s">
        <v>192</v>
      </c>
      <c r="M30" s="5" t="s">
        <v>193</v>
      </c>
      <c r="N30" s="5" t="s">
        <v>194</v>
      </c>
      <c r="O30" s="5" t="s">
        <v>195</v>
      </c>
      <c r="P30" s="4" t="str">
        <f t="shared" si="0"/>
        <v>Outstanding</v>
      </c>
      <c r="Q30" s="13" t="s">
        <v>25</v>
      </c>
    </row>
    <row r="31" spans="1:17" ht="60" customHeight="1" x14ac:dyDescent="0.35">
      <c r="A31" s="11" t="s">
        <v>171</v>
      </c>
      <c r="B31" s="2" t="s">
        <v>196</v>
      </c>
      <c r="C31" s="1" t="s">
        <v>197</v>
      </c>
      <c r="D31" s="3" t="s">
        <v>33</v>
      </c>
      <c r="E31" s="3" t="s">
        <v>21</v>
      </c>
      <c r="F31" s="4" t="s">
        <v>22</v>
      </c>
      <c r="G31" s="4" t="s">
        <v>23</v>
      </c>
      <c r="H31" s="4" t="s">
        <v>24</v>
      </c>
      <c r="I31" s="4" t="s">
        <v>25</v>
      </c>
      <c r="J31" s="5" t="s">
        <v>25</v>
      </c>
      <c r="K31" s="5" t="s">
        <v>179</v>
      </c>
      <c r="L31" s="5" t="s">
        <v>198</v>
      </c>
      <c r="M31" s="5" t="s">
        <v>199</v>
      </c>
      <c r="N31" s="5" t="s">
        <v>200</v>
      </c>
      <c r="O31" s="5" t="s">
        <v>201</v>
      </c>
      <c r="P31" s="4" t="str">
        <f t="shared" si="0"/>
        <v>Outstanding</v>
      </c>
      <c r="Q31" s="13" t="s">
        <v>25</v>
      </c>
    </row>
    <row r="32" spans="1:17" ht="60" customHeight="1" x14ac:dyDescent="0.35">
      <c r="A32" s="11" t="s">
        <v>171</v>
      </c>
      <c r="B32" s="2" t="s">
        <v>202</v>
      </c>
      <c r="C32" s="1" t="s">
        <v>203</v>
      </c>
      <c r="D32" s="3" t="s">
        <v>33</v>
      </c>
      <c r="E32" s="3" t="s">
        <v>21</v>
      </c>
      <c r="F32" s="4" t="s">
        <v>22</v>
      </c>
      <c r="G32" s="4" t="s">
        <v>23</v>
      </c>
      <c r="H32" s="4" t="s">
        <v>24</v>
      </c>
      <c r="I32" s="4" t="s">
        <v>25</v>
      </c>
      <c r="J32" s="5" t="s">
        <v>25</v>
      </c>
      <c r="K32" s="5" t="s">
        <v>204</v>
      </c>
      <c r="L32" s="5" t="s">
        <v>205</v>
      </c>
      <c r="M32" s="5" t="s">
        <v>206</v>
      </c>
      <c r="N32" s="5" t="s">
        <v>207</v>
      </c>
      <c r="O32" s="5" t="s">
        <v>208</v>
      </c>
      <c r="P32" s="4" t="str">
        <f t="shared" si="0"/>
        <v>Outstanding</v>
      </c>
      <c r="Q32" s="13" t="s">
        <v>25</v>
      </c>
    </row>
    <row r="33" spans="1:17" ht="60" customHeight="1" x14ac:dyDescent="0.35">
      <c r="A33" s="11" t="s">
        <v>171</v>
      </c>
      <c r="B33" s="2" t="s">
        <v>209</v>
      </c>
      <c r="C33" s="1" t="s">
        <v>210</v>
      </c>
      <c r="D33" s="3" t="s">
        <v>33</v>
      </c>
      <c r="E33" s="3" t="s">
        <v>21</v>
      </c>
      <c r="F33" s="4" t="s">
        <v>22</v>
      </c>
      <c r="G33" s="4" t="s">
        <v>23</v>
      </c>
      <c r="H33" s="4" t="s">
        <v>24</v>
      </c>
      <c r="I33" s="4" t="s">
        <v>25</v>
      </c>
      <c r="J33" s="5" t="s">
        <v>25</v>
      </c>
      <c r="K33" s="5" t="s">
        <v>211</v>
      </c>
      <c r="L33" s="5" t="s">
        <v>212</v>
      </c>
      <c r="M33" s="5" t="s">
        <v>213</v>
      </c>
      <c r="N33" s="5" t="s">
        <v>214</v>
      </c>
      <c r="O33" s="5"/>
      <c r="P33" s="4" t="str">
        <f t="shared" si="0"/>
        <v>Outstanding</v>
      </c>
      <c r="Q33" s="13" t="s">
        <v>25</v>
      </c>
    </row>
    <row r="34" spans="1:17" ht="60" customHeight="1" x14ac:dyDescent="0.35">
      <c r="A34" s="11" t="s">
        <v>171</v>
      </c>
      <c r="B34" s="2" t="s">
        <v>215</v>
      </c>
      <c r="C34" s="1" t="s">
        <v>216</v>
      </c>
      <c r="D34" s="3" t="s">
        <v>33</v>
      </c>
      <c r="E34" s="3" t="s">
        <v>21</v>
      </c>
      <c r="F34" s="4" t="s">
        <v>22</v>
      </c>
      <c r="G34" s="4" t="s">
        <v>23</v>
      </c>
      <c r="H34" s="4" t="s">
        <v>24</v>
      </c>
      <c r="I34" s="4" t="s">
        <v>25</v>
      </c>
      <c r="J34" s="5" t="s">
        <v>25</v>
      </c>
      <c r="K34" s="5" t="s">
        <v>217</v>
      </c>
      <c r="L34" s="5" t="s">
        <v>218</v>
      </c>
      <c r="M34" s="5" t="s">
        <v>219</v>
      </c>
      <c r="N34" s="5" t="s">
        <v>220</v>
      </c>
      <c r="O34" s="5"/>
      <c r="P34" s="4" t="str">
        <f t="shared" si="0"/>
        <v>Outstanding</v>
      </c>
      <c r="Q34" s="13" t="s">
        <v>25</v>
      </c>
    </row>
    <row r="35" spans="1:17" ht="60" customHeight="1" x14ac:dyDescent="0.35">
      <c r="A35" s="11" t="s">
        <v>171</v>
      </c>
      <c r="B35" s="2" t="s">
        <v>221</v>
      </c>
      <c r="C35" s="1" t="s">
        <v>222</v>
      </c>
      <c r="D35" s="3" t="s">
        <v>33</v>
      </c>
      <c r="E35" s="3" t="s">
        <v>21</v>
      </c>
      <c r="F35" s="4" t="s">
        <v>22</v>
      </c>
      <c r="G35" s="4" t="s">
        <v>23</v>
      </c>
      <c r="H35" s="4" t="s">
        <v>24</v>
      </c>
      <c r="I35" s="4" t="s">
        <v>25</v>
      </c>
      <c r="J35" s="5" t="s">
        <v>25</v>
      </c>
      <c r="K35" s="5" t="s">
        <v>223</v>
      </c>
      <c r="L35" s="5" t="s">
        <v>224</v>
      </c>
      <c r="M35" s="5" t="s">
        <v>225</v>
      </c>
      <c r="N35" s="5" t="s">
        <v>226</v>
      </c>
      <c r="O35" s="5"/>
      <c r="P35" s="4" t="str">
        <f t="shared" si="0"/>
        <v>Outstanding</v>
      </c>
      <c r="Q35" s="13" t="s">
        <v>25</v>
      </c>
    </row>
    <row r="36" spans="1:17" ht="60" customHeight="1" x14ac:dyDescent="0.35">
      <c r="A36" s="11" t="s">
        <v>171</v>
      </c>
      <c r="B36" s="2" t="s">
        <v>227</v>
      </c>
      <c r="C36" s="1" t="s">
        <v>228</v>
      </c>
      <c r="D36" s="3" t="s">
        <v>33</v>
      </c>
      <c r="E36" s="3" t="s">
        <v>21</v>
      </c>
      <c r="F36" s="4" t="s">
        <v>22</v>
      </c>
      <c r="G36" s="4" t="s">
        <v>23</v>
      </c>
      <c r="H36" s="4" t="s">
        <v>24</v>
      </c>
      <c r="I36" s="4" t="s">
        <v>25</v>
      </c>
      <c r="J36" s="5" t="s">
        <v>25</v>
      </c>
      <c r="K36" s="5" t="s">
        <v>229</v>
      </c>
      <c r="L36" s="5" t="s">
        <v>230</v>
      </c>
      <c r="M36" s="5"/>
      <c r="N36" s="5" t="s">
        <v>231</v>
      </c>
      <c r="O36" s="5"/>
      <c r="P36" s="4" t="str">
        <f t="shared" si="0"/>
        <v>Outstanding</v>
      </c>
      <c r="Q36" s="13" t="s">
        <v>25</v>
      </c>
    </row>
    <row r="37" spans="1:17" ht="60" customHeight="1" x14ac:dyDescent="0.35">
      <c r="A37" s="11" t="s">
        <v>232</v>
      </c>
      <c r="B37" s="2" t="s">
        <v>233</v>
      </c>
      <c r="C37" s="1" t="s">
        <v>234</v>
      </c>
      <c r="D37" s="3" t="s">
        <v>20</v>
      </c>
      <c r="E37" s="3" t="s">
        <v>21</v>
      </c>
      <c r="F37" s="4" t="s">
        <v>22</v>
      </c>
      <c r="G37" s="4" t="s">
        <v>23</v>
      </c>
      <c r="H37" s="4" t="s">
        <v>24</v>
      </c>
      <c r="I37" s="4" t="s">
        <v>25</v>
      </c>
      <c r="J37" s="5" t="s">
        <v>25</v>
      </c>
      <c r="K37" s="5" t="s">
        <v>235</v>
      </c>
      <c r="L37" s="5" t="s">
        <v>236</v>
      </c>
      <c r="M37" s="5" t="s">
        <v>237</v>
      </c>
      <c r="N37" s="5" t="s">
        <v>238</v>
      </c>
      <c r="O37" s="5"/>
      <c r="P37" s="4" t="str">
        <f t="shared" si="0"/>
        <v>Outstanding</v>
      </c>
      <c r="Q37" s="13" t="s">
        <v>25</v>
      </c>
    </row>
    <row r="38" spans="1:17" ht="60" customHeight="1" x14ac:dyDescent="0.35">
      <c r="A38" s="11" t="s">
        <v>232</v>
      </c>
      <c r="B38" s="2" t="s">
        <v>239</v>
      </c>
      <c r="C38" s="1" t="s">
        <v>240</v>
      </c>
      <c r="D38" s="3" t="s">
        <v>33</v>
      </c>
      <c r="E38" s="3" t="s">
        <v>21</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232</v>
      </c>
      <c r="B39" s="2" t="s">
        <v>245</v>
      </c>
      <c r="C39" s="1" t="s">
        <v>246</v>
      </c>
      <c r="D39" s="3" t="s">
        <v>33</v>
      </c>
      <c r="E39" s="3" t="s">
        <v>39</v>
      </c>
      <c r="F39" s="4" t="s">
        <v>22</v>
      </c>
      <c r="G39" s="4" t="s">
        <v>23</v>
      </c>
      <c r="H39" s="4" t="s">
        <v>24</v>
      </c>
      <c r="I39" s="4" t="s">
        <v>25</v>
      </c>
      <c r="J39" s="5" t="s">
        <v>25</v>
      </c>
      <c r="K39" s="5" t="s">
        <v>247</v>
      </c>
      <c r="L39" s="5" t="s">
        <v>248</v>
      </c>
      <c r="M39" s="5"/>
      <c r="N39" s="5" t="s">
        <v>249</v>
      </c>
      <c r="O39" s="5" t="s">
        <v>250</v>
      </c>
      <c r="P39" s="4" t="str">
        <f t="shared" si="0"/>
        <v>Outstanding</v>
      </c>
      <c r="Q39" s="13" t="s">
        <v>25</v>
      </c>
    </row>
    <row r="40" spans="1:17" ht="60" customHeight="1" x14ac:dyDescent="0.35">
      <c r="A40" s="11" t="s">
        <v>232</v>
      </c>
      <c r="B40" s="2" t="s">
        <v>251</v>
      </c>
      <c r="C40" s="1" t="s">
        <v>252</v>
      </c>
      <c r="D40" s="3" t="s">
        <v>33</v>
      </c>
      <c r="E40" s="3" t="s">
        <v>21</v>
      </c>
      <c r="F40" s="4" t="s">
        <v>22</v>
      </c>
      <c r="G40" s="4" t="s">
        <v>23</v>
      </c>
      <c r="H40" s="4" t="s">
        <v>24</v>
      </c>
      <c r="I40" s="4" t="s">
        <v>25</v>
      </c>
      <c r="J40" s="5" t="s">
        <v>25</v>
      </c>
      <c r="K40" s="5" t="s">
        <v>253</v>
      </c>
      <c r="L40" s="5" t="s">
        <v>254</v>
      </c>
      <c r="M40" s="5" t="s">
        <v>255</v>
      </c>
      <c r="N40" s="5" t="s">
        <v>256</v>
      </c>
      <c r="O40" s="5" t="s">
        <v>257</v>
      </c>
      <c r="P40" s="4" t="str">
        <f t="shared" si="0"/>
        <v>Outstanding</v>
      </c>
      <c r="Q40" s="13" t="s">
        <v>25</v>
      </c>
    </row>
    <row r="41" spans="1:17" ht="60" customHeight="1" x14ac:dyDescent="0.35">
      <c r="A41" s="11" t="s">
        <v>232</v>
      </c>
      <c r="B41" s="2" t="s">
        <v>258</v>
      </c>
      <c r="C41" s="1" t="s">
        <v>259</v>
      </c>
      <c r="D41" s="3" t="s">
        <v>33</v>
      </c>
      <c r="E41" s="3" t="s">
        <v>21</v>
      </c>
      <c r="F41" s="4" t="s">
        <v>22</v>
      </c>
      <c r="G41" s="4" t="s">
        <v>23</v>
      </c>
      <c r="H41" s="4" t="s">
        <v>24</v>
      </c>
      <c r="I41" s="4" t="s">
        <v>25</v>
      </c>
      <c r="J41" s="5" t="s">
        <v>25</v>
      </c>
      <c r="K41" s="5" t="s">
        <v>260</v>
      </c>
      <c r="L41" s="5" t="s">
        <v>261</v>
      </c>
      <c r="M41" s="5"/>
      <c r="N41" s="5" t="s">
        <v>262</v>
      </c>
      <c r="O41" s="5"/>
      <c r="P41" s="4" t="str">
        <f t="shared" si="0"/>
        <v>Outstanding</v>
      </c>
      <c r="Q41" s="13" t="s">
        <v>25</v>
      </c>
    </row>
    <row r="42" spans="1:17" ht="60" customHeight="1" x14ac:dyDescent="0.35">
      <c r="A42" s="11" t="s">
        <v>232</v>
      </c>
      <c r="B42" s="2" t="s">
        <v>263</v>
      </c>
      <c r="C42" s="1" t="s">
        <v>264</v>
      </c>
      <c r="D42" s="3" t="s">
        <v>33</v>
      </c>
      <c r="E42" s="3" t="s">
        <v>21</v>
      </c>
      <c r="F42" s="4" t="s">
        <v>22</v>
      </c>
      <c r="G42" s="4" t="s">
        <v>23</v>
      </c>
      <c r="H42" s="4" t="s">
        <v>24</v>
      </c>
      <c r="I42" s="4" t="s">
        <v>25</v>
      </c>
      <c r="J42" s="5" t="s">
        <v>25</v>
      </c>
      <c r="K42" s="5" t="s">
        <v>265</v>
      </c>
      <c r="L42" s="5" t="s">
        <v>266</v>
      </c>
      <c r="M42" s="5"/>
      <c r="N42" s="5" t="s">
        <v>267</v>
      </c>
      <c r="O42" s="5"/>
      <c r="P42" s="4" t="str">
        <f t="shared" si="0"/>
        <v>Outstanding</v>
      </c>
      <c r="Q42" s="13" t="s">
        <v>25</v>
      </c>
    </row>
    <row r="43" spans="1:17" ht="60" customHeight="1" x14ac:dyDescent="0.35">
      <c r="A43" s="11" t="s">
        <v>232</v>
      </c>
      <c r="B43" s="2" t="s">
        <v>268</v>
      </c>
      <c r="C43" s="1" t="s">
        <v>269</v>
      </c>
      <c r="D43" s="3" t="s">
        <v>33</v>
      </c>
      <c r="E43" s="3" t="s">
        <v>21</v>
      </c>
      <c r="F43" s="4" t="s">
        <v>22</v>
      </c>
      <c r="G43" s="4" t="s">
        <v>23</v>
      </c>
      <c r="H43" s="4" t="s">
        <v>24</v>
      </c>
      <c r="I43" s="4" t="s">
        <v>25</v>
      </c>
      <c r="J43" s="5" t="s">
        <v>25</v>
      </c>
      <c r="K43" s="5" t="s">
        <v>270</v>
      </c>
      <c r="L43" s="5" t="s">
        <v>271</v>
      </c>
      <c r="M43" s="5" t="s">
        <v>272</v>
      </c>
      <c r="N43" s="5" t="s">
        <v>273</v>
      </c>
      <c r="O43" s="5" t="s">
        <v>274</v>
      </c>
      <c r="P43" s="4" t="str">
        <f t="shared" si="0"/>
        <v>Outstanding</v>
      </c>
      <c r="Q43" s="13" t="s">
        <v>25</v>
      </c>
    </row>
    <row r="44" spans="1:17" ht="60" customHeight="1" x14ac:dyDescent="0.35">
      <c r="A44" s="11" t="s">
        <v>232</v>
      </c>
      <c r="B44" s="2" t="s">
        <v>275</v>
      </c>
      <c r="C44" s="1" t="s">
        <v>276</v>
      </c>
      <c r="D44" s="3" t="s">
        <v>33</v>
      </c>
      <c r="E44" s="3" t="s">
        <v>39</v>
      </c>
      <c r="F44" s="4" t="s">
        <v>22</v>
      </c>
      <c r="G44" s="4" t="s">
        <v>23</v>
      </c>
      <c r="H44" s="4" t="s">
        <v>24</v>
      </c>
      <c r="I44" s="4" t="s">
        <v>25</v>
      </c>
      <c r="J44" s="5" t="s">
        <v>25</v>
      </c>
      <c r="K44" s="5" t="s">
        <v>277</v>
      </c>
      <c r="L44" s="5" t="s">
        <v>278</v>
      </c>
      <c r="M44" s="5" t="s">
        <v>279</v>
      </c>
      <c r="N44" s="5" t="s">
        <v>280</v>
      </c>
      <c r="O44" s="5" t="s">
        <v>281</v>
      </c>
      <c r="P44" s="4" t="str">
        <f t="shared" si="0"/>
        <v>Outstanding</v>
      </c>
      <c r="Q44" s="13" t="s">
        <v>25</v>
      </c>
    </row>
    <row r="45" spans="1:17" ht="60" customHeight="1" x14ac:dyDescent="0.35">
      <c r="A45" s="11" t="s">
        <v>232</v>
      </c>
      <c r="B45" s="2" t="s">
        <v>282</v>
      </c>
      <c r="C45" s="1" t="s">
        <v>283</v>
      </c>
      <c r="D45" s="3" t="s">
        <v>33</v>
      </c>
      <c r="E45" s="3" t="s">
        <v>39</v>
      </c>
      <c r="F45" s="4" t="s">
        <v>22</v>
      </c>
      <c r="G45" s="4" t="s">
        <v>23</v>
      </c>
      <c r="H45" s="4" t="s">
        <v>24</v>
      </c>
      <c r="I45" s="4" t="s">
        <v>25</v>
      </c>
      <c r="J45" s="5" t="s">
        <v>25</v>
      </c>
      <c r="K45" s="5" t="s">
        <v>284</v>
      </c>
      <c r="L45" s="5" t="s">
        <v>285</v>
      </c>
      <c r="M45" s="5"/>
      <c r="N45" s="5" t="s">
        <v>286</v>
      </c>
      <c r="O45" s="5" t="s">
        <v>287</v>
      </c>
      <c r="P45" s="4" t="str">
        <f t="shared" si="0"/>
        <v>Outstanding</v>
      </c>
      <c r="Q45" s="13" t="s">
        <v>25</v>
      </c>
    </row>
    <row r="46" spans="1:17" ht="60" customHeight="1" x14ac:dyDescent="0.35">
      <c r="A46" s="11" t="s">
        <v>288</v>
      </c>
      <c r="B46" s="2" t="s">
        <v>289</v>
      </c>
      <c r="C46" s="1" t="s">
        <v>290</v>
      </c>
      <c r="D46" s="3" t="s">
        <v>20</v>
      </c>
      <c r="E46" s="3" t="s">
        <v>21</v>
      </c>
      <c r="F46" s="4" t="s">
        <v>22</v>
      </c>
      <c r="G46" s="4" t="s">
        <v>23</v>
      </c>
      <c r="H46" s="4" t="s">
        <v>24</v>
      </c>
      <c r="I46" s="4" t="s">
        <v>25</v>
      </c>
      <c r="J46" s="5" t="s">
        <v>25</v>
      </c>
      <c r="K46" s="5" t="s">
        <v>291</v>
      </c>
      <c r="L46" s="5" t="s">
        <v>292</v>
      </c>
      <c r="M46" s="5"/>
      <c r="N46" s="5" t="s">
        <v>293</v>
      </c>
      <c r="O46" s="5"/>
      <c r="P46" s="4" t="str">
        <f t="shared" si="0"/>
        <v>Outstanding</v>
      </c>
      <c r="Q46" s="13" t="s">
        <v>25</v>
      </c>
    </row>
    <row r="47" spans="1:17" ht="60" customHeight="1" x14ac:dyDescent="0.35">
      <c r="A47" s="11" t="s">
        <v>288</v>
      </c>
      <c r="B47" s="2" t="s">
        <v>294</v>
      </c>
      <c r="C47" s="1" t="s">
        <v>295</v>
      </c>
      <c r="D47" s="3" t="s">
        <v>20</v>
      </c>
      <c r="E47" s="3" t="s">
        <v>21</v>
      </c>
      <c r="F47" s="4" t="s">
        <v>22</v>
      </c>
      <c r="G47" s="4" t="s">
        <v>23</v>
      </c>
      <c r="H47" s="4" t="s">
        <v>24</v>
      </c>
      <c r="I47" s="4" t="s">
        <v>25</v>
      </c>
      <c r="J47" s="5" t="s">
        <v>25</v>
      </c>
      <c r="K47" s="5" t="s">
        <v>296</v>
      </c>
      <c r="L47" s="5" t="s">
        <v>297</v>
      </c>
      <c r="M47" s="5"/>
      <c r="N47" s="5" t="s">
        <v>298</v>
      </c>
      <c r="O47" s="5"/>
      <c r="P47" s="4" t="str">
        <f t="shared" si="0"/>
        <v>Outstanding</v>
      </c>
      <c r="Q47" s="13" t="s">
        <v>25</v>
      </c>
    </row>
    <row r="48" spans="1:17" ht="60" customHeight="1" x14ac:dyDescent="0.35">
      <c r="A48" s="11" t="s">
        <v>288</v>
      </c>
      <c r="B48" s="2" t="s">
        <v>299</v>
      </c>
      <c r="C48" s="1" t="s">
        <v>300</v>
      </c>
      <c r="D48" s="3" t="s">
        <v>20</v>
      </c>
      <c r="E48" s="3" t="s">
        <v>39</v>
      </c>
      <c r="F48" s="4" t="s">
        <v>22</v>
      </c>
      <c r="G48" s="4" t="s">
        <v>23</v>
      </c>
      <c r="H48" s="4" t="s">
        <v>24</v>
      </c>
      <c r="I48" s="4" t="s">
        <v>25</v>
      </c>
      <c r="J48" s="5" t="s">
        <v>25</v>
      </c>
      <c r="K48" s="5" t="s">
        <v>301</v>
      </c>
      <c r="L48" s="5" t="s">
        <v>302</v>
      </c>
      <c r="M48" s="5" t="s">
        <v>303</v>
      </c>
      <c r="N48" s="5" t="s">
        <v>304</v>
      </c>
      <c r="O48" s="5"/>
      <c r="P48" s="4" t="str">
        <f t="shared" si="0"/>
        <v>Outstanding</v>
      </c>
      <c r="Q48" s="13" t="s">
        <v>25</v>
      </c>
    </row>
    <row r="49" spans="1:17" ht="60" customHeight="1" x14ac:dyDescent="0.35">
      <c r="A49" s="11" t="s">
        <v>288</v>
      </c>
      <c r="B49" s="2" t="s">
        <v>305</v>
      </c>
      <c r="C49" s="1" t="s">
        <v>306</v>
      </c>
      <c r="D49" s="3" t="s">
        <v>20</v>
      </c>
      <c r="E49" s="3" t="s">
        <v>21</v>
      </c>
      <c r="F49" s="4" t="s">
        <v>22</v>
      </c>
      <c r="G49" s="4" t="s">
        <v>23</v>
      </c>
      <c r="H49" s="4" t="s">
        <v>24</v>
      </c>
      <c r="I49" s="4" t="s">
        <v>25</v>
      </c>
      <c r="J49" s="5" t="s">
        <v>25</v>
      </c>
      <c r="K49" s="5" t="s">
        <v>307</v>
      </c>
      <c r="L49" s="5" t="s">
        <v>308</v>
      </c>
      <c r="M49" s="5" t="s">
        <v>309</v>
      </c>
      <c r="N49" s="5" t="s">
        <v>310</v>
      </c>
      <c r="O49" s="5"/>
      <c r="P49" s="4" t="str">
        <f t="shared" si="0"/>
        <v>Outstanding</v>
      </c>
      <c r="Q49" s="13" t="s">
        <v>25</v>
      </c>
    </row>
    <row r="50" spans="1:17" ht="60" customHeight="1" x14ac:dyDescent="0.35">
      <c r="A50" s="11" t="s">
        <v>288</v>
      </c>
      <c r="B50" s="2" t="s">
        <v>311</v>
      </c>
      <c r="C50" s="1" t="s">
        <v>312</v>
      </c>
      <c r="D50" s="3" t="s">
        <v>20</v>
      </c>
      <c r="E50" s="3" t="s">
        <v>21</v>
      </c>
      <c r="F50" s="4" t="s">
        <v>22</v>
      </c>
      <c r="G50" s="4" t="s">
        <v>23</v>
      </c>
      <c r="H50" s="4" t="s">
        <v>24</v>
      </c>
      <c r="I50" s="4" t="s">
        <v>25</v>
      </c>
      <c r="J50" s="5" t="s">
        <v>25</v>
      </c>
      <c r="K50" s="5" t="s">
        <v>313</v>
      </c>
      <c r="L50" s="5" t="s">
        <v>314</v>
      </c>
      <c r="M50" s="5"/>
      <c r="N50" s="5" t="s">
        <v>315</v>
      </c>
      <c r="O50" s="5"/>
      <c r="P50" s="4" t="str">
        <f t="shared" si="0"/>
        <v>Outstanding</v>
      </c>
      <c r="Q50" s="13" t="s">
        <v>25</v>
      </c>
    </row>
    <row r="51" spans="1:17" ht="60" customHeight="1" x14ac:dyDescent="0.35">
      <c r="A51" s="11" t="s">
        <v>288</v>
      </c>
      <c r="B51" s="2" t="s">
        <v>316</v>
      </c>
      <c r="C51" s="1" t="s">
        <v>317</v>
      </c>
      <c r="D51" s="3" t="s">
        <v>20</v>
      </c>
      <c r="E51" s="3" t="s">
        <v>21</v>
      </c>
      <c r="F51" s="4" t="s">
        <v>22</v>
      </c>
      <c r="G51" s="4" t="s">
        <v>23</v>
      </c>
      <c r="H51" s="4" t="s">
        <v>24</v>
      </c>
      <c r="I51" s="4" t="s">
        <v>25</v>
      </c>
      <c r="J51" s="5" t="s">
        <v>25</v>
      </c>
      <c r="K51" s="5" t="s">
        <v>318</v>
      </c>
      <c r="L51" s="5" t="s">
        <v>319</v>
      </c>
      <c r="M51" s="5" t="s">
        <v>320</v>
      </c>
      <c r="N51" s="5" t="s">
        <v>321</v>
      </c>
      <c r="O51" s="5"/>
      <c r="P51" s="4" t="str">
        <f t="shared" si="0"/>
        <v>Outstanding</v>
      </c>
      <c r="Q51" s="13" t="s">
        <v>25</v>
      </c>
    </row>
    <row r="52" spans="1:17" ht="60" customHeight="1" x14ac:dyDescent="0.35">
      <c r="A52" s="11" t="s">
        <v>288</v>
      </c>
      <c r="B52" s="2" t="s">
        <v>322</v>
      </c>
      <c r="C52" s="1" t="s">
        <v>323</v>
      </c>
      <c r="D52" s="3" t="s">
        <v>20</v>
      </c>
      <c r="E52" s="3" t="s">
        <v>21</v>
      </c>
      <c r="F52" s="4" t="s">
        <v>22</v>
      </c>
      <c r="G52" s="4" t="s">
        <v>23</v>
      </c>
      <c r="H52" s="4" t="s">
        <v>24</v>
      </c>
      <c r="I52" s="4" t="s">
        <v>25</v>
      </c>
      <c r="J52" s="5" t="s">
        <v>25</v>
      </c>
      <c r="K52" s="5" t="s">
        <v>324</v>
      </c>
      <c r="L52" s="5" t="s">
        <v>325</v>
      </c>
      <c r="M52" s="5"/>
      <c r="N52" s="5" t="s">
        <v>326</v>
      </c>
      <c r="O52" s="5"/>
      <c r="P52" s="4" t="str">
        <f t="shared" si="0"/>
        <v>Outstanding</v>
      </c>
      <c r="Q52" s="13" t="s">
        <v>25</v>
      </c>
    </row>
    <row r="53" spans="1:17" ht="60" customHeight="1" x14ac:dyDescent="0.35">
      <c r="A53" s="11" t="s">
        <v>288</v>
      </c>
      <c r="B53" s="2" t="s">
        <v>327</v>
      </c>
      <c r="C53" s="1" t="s">
        <v>328</v>
      </c>
      <c r="D53" s="3" t="s">
        <v>20</v>
      </c>
      <c r="E53" s="3" t="s">
        <v>21</v>
      </c>
      <c r="F53" s="4" t="s">
        <v>22</v>
      </c>
      <c r="G53" s="4" t="s">
        <v>23</v>
      </c>
      <c r="H53" s="4" t="s">
        <v>24</v>
      </c>
      <c r="I53" s="4" t="s">
        <v>25</v>
      </c>
      <c r="J53" s="5" t="s">
        <v>25</v>
      </c>
      <c r="K53" s="5" t="s">
        <v>329</v>
      </c>
      <c r="L53" s="5" t="s">
        <v>330</v>
      </c>
      <c r="M53" s="5"/>
      <c r="N53" s="5" t="s">
        <v>331</v>
      </c>
      <c r="O53" s="5"/>
      <c r="P53" s="4" t="str">
        <f t="shared" si="0"/>
        <v>Outstanding</v>
      </c>
      <c r="Q53" s="13" t="s">
        <v>25</v>
      </c>
    </row>
    <row r="54" spans="1:17" ht="60" customHeight="1" x14ac:dyDescent="0.35">
      <c r="A54" s="11" t="s">
        <v>288</v>
      </c>
      <c r="B54" s="2" t="s">
        <v>332</v>
      </c>
      <c r="C54" s="1" t="s">
        <v>333</v>
      </c>
      <c r="D54" s="3" t="s">
        <v>20</v>
      </c>
      <c r="E54" s="3" t="s">
        <v>21</v>
      </c>
      <c r="F54" s="4" t="s">
        <v>22</v>
      </c>
      <c r="G54" s="4" t="s">
        <v>23</v>
      </c>
      <c r="H54" s="4" t="s">
        <v>24</v>
      </c>
      <c r="I54" s="4" t="s">
        <v>25</v>
      </c>
      <c r="J54" s="5" t="s">
        <v>25</v>
      </c>
      <c r="K54" s="5" t="s">
        <v>334</v>
      </c>
      <c r="L54" s="5" t="s">
        <v>335</v>
      </c>
      <c r="M54" s="5"/>
      <c r="N54" s="5" t="s">
        <v>336</v>
      </c>
      <c r="O54" s="5"/>
      <c r="P54" s="4" t="str">
        <f t="shared" si="0"/>
        <v>Outstanding</v>
      </c>
      <c r="Q54" s="13" t="s">
        <v>25</v>
      </c>
    </row>
    <row r="55" spans="1:17" ht="60" customHeight="1" x14ac:dyDescent="0.35">
      <c r="A55" s="11" t="s">
        <v>288</v>
      </c>
      <c r="B55" s="2" t="s">
        <v>337</v>
      </c>
      <c r="C55" s="1" t="s">
        <v>338</v>
      </c>
      <c r="D55" s="3" t="s">
        <v>20</v>
      </c>
      <c r="E55" s="3" t="s">
        <v>21</v>
      </c>
      <c r="F55" s="4" t="s">
        <v>22</v>
      </c>
      <c r="G55" s="4" t="s">
        <v>23</v>
      </c>
      <c r="H55" s="4" t="s">
        <v>24</v>
      </c>
      <c r="I55" s="4" t="s">
        <v>25</v>
      </c>
      <c r="J55" s="5" t="s">
        <v>25</v>
      </c>
      <c r="K55" s="5" t="s">
        <v>339</v>
      </c>
      <c r="L55" s="5" t="s">
        <v>340</v>
      </c>
      <c r="M55" s="5"/>
      <c r="N55" s="5" t="s">
        <v>341</v>
      </c>
      <c r="O55" s="5"/>
      <c r="P55" s="4" t="str">
        <f t="shared" si="0"/>
        <v>Outstanding</v>
      </c>
      <c r="Q55" s="13" t="s">
        <v>25</v>
      </c>
    </row>
    <row r="56" spans="1:17" ht="60" customHeight="1" x14ac:dyDescent="0.35">
      <c r="A56" s="11" t="s">
        <v>342</v>
      </c>
      <c r="B56" s="2" t="s">
        <v>343</v>
      </c>
      <c r="C56" s="1" t="s">
        <v>344</v>
      </c>
      <c r="D56" s="3" t="s">
        <v>33</v>
      </c>
      <c r="E56" s="3" t="s">
        <v>21</v>
      </c>
      <c r="F56" s="4" t="s">
        <v>22</v>
      </c>
      <c r="G56" s="4" t="s">
        <v>23</v>
      </c>
      <c r="H56" s="4" t="s">
        <v>24</v>
      </c>
      <c r="I56" s="4" t="s">
        <v>25</v>
      </c>
      <c r="J56" s="5" t="s">
        <v>25</v>
      </c>
      <c r="K56" s="5" t="s">
        <v>345</v>
      </c>
      <c r="L56" s="5" t="s">
        <v>346</v>
      </c>
      <c r="M56" s="5"/>
      <c r="N56" s="5" t="s">
        <v>347</v>
      </c>
      <c r="O56" s="5" t="s">
        <v>348</v>
      </c>
      <c r="P56" s="4" t="str">
        <f t="shared" si="0"/>
        <v>Outstanding</v>
      </c>
      <c r="Q56" s="13" t="s">
        <v>25</v>
      </c>
    </row>
    <row r="57" spans="1:17" ht="60" customHeight="1" x14ac:dyDescent="0.35">
      <c r="A57" s="11" t="s">
        <v>342</v>
      </c>
      <c r="B57" s="2" t="s">
        <v>349</v>
      </c>
      <c r="C57" s="1" t="s">
        <v>350</v>
      </c>
      <c r="D57" s="3" t="s">
        <v>33</v>
      </c>
      <c r="E57" s="3" t="s">
        <v>21</v>
      </c>
      <c r="F57" s="4" t="s">
        <v>22</v>
      </c>
      <c r="G57" s="4" t="s">
        <v>23</v>
      </c>
      <c r="H57" s="4" t="s">
        <v>24</v>
      </c>
      <c r="I57" s="4" t="s">
        <v>25</v>
      </c>
      <c r="J57" s="5" t="s">
        <v>25</v>
      </c>
      <c r="K57" s="5" t="s">
        <v>351</v>
      </c>
      <c r="L57" s="5" t="s">
        <v>352</v>
      </c>
      <c r="M57" s="5"/>
      <c r="N57" s="5" t="s">
        <v>353</v>
      </c>
      <c r="O57" s="5"/>
      <c r="P57" s="4" t="str">
        <f t="shared" si="0"/>
        <v>Outstanding</v>
      </c>
      <c r="Q57" s="13" t="s">
        <v>25</v>
      </c>
    </row>
    <row r="58" spans="1:17" ht="60" customHeight="1" x14ac:dyDescent="0.35">
      <c r="A58" s="11" t="s">
        <v>342</v>
      </c>
      <c r="B58" s="2" t="s">
        <v>354</v>
      </c>
      <c r="C58" s="1" t="s">
        <v>355</v>
      </c>
      <c r="D58" s="3" t="s">
        <v>33</v>
      </c>
      <c r="E58" s="3" t="s">
        <v>39</v>
      </c>
      <c r="F58" s="4" t="s">
        <v>22</v>
      </c>
      <c r="G58" s="4" t="s">
        <v>23</v>
      </c>
      <c r="H58" s="4" t="s">
        <v>24</v>
      </c>
      <c r="I58" s="4" t="s">
        <v>25</v>
      </c>
      <c r="J58" s="5" t="s">
        <v>25</v>
      </c>
      <c r="K58" s="5" t="s">
        <v>356</v>
      </c>
      <c r="L58" s="5" t="s">
        <v>357</v>
      </c>
      <c r="M58" s="5"/>
      <c r="N58" s="5" t="s">
        <v>358</v>
      </c>
      <c r="O58" s="5" t="s">
        <v>359</v>
      </c>
      <c r="P58" s="4" t="str">
        <f t="shared" si="0"/>
        <v>Outstanding</v>
      </c>
      <c r="Q58" s="13" t="s">
        <v>25</v>
      </c>
    </row>
    <row r="59" spans="1:17" ht="60" customHeight="1" x14ac:dyDescent="0.35">
      <c r="A59" s="11" t="s">
        <v>342</v>
      </c>
      <c r="B59" s="2" t="s">
        <v>360</v>
      </c>
      <c r="C59" s="1" t="s">
        <v>361</v>
      </c>
      <c r="D59" s="3" t="s">
        <v>33</v>
      </c>
      <c r="E59" s="3" t="s">
        <v>39</v>
      </c>
      <c r="F59" s="4" t="s">
        <v>22</v>
      </c>
      <c r="G59" s="4" t="s">
        <v>23</v>
      </c>
      <c r="H59" s="4" t="s">
        <v>24</v>
      </c>
      <c r="I59" s="4" t="s">
        <v>25</v>
      </c>
      <c r="J59" s="5" t="s">
        <v>25</v>
      </c>
      <c r="K59" s="5" t="s">
        <v>362</v>
      </c>
      <c r="L59" s="5" t="s">
        <v>363</v>
      </c>
      <c r="M59" s="5"/>
      <c r="N59" s="5" t="s">
        <v>364</v>
      </c>
      <c r="O59" s="5"/>
      <c r="P59" s="4" t="str">
        <f t="shared" si="0"/>
        <v>Outstanding</v>
      </c>
      <c r="Q59" s="13" t="s">
        <v>25</v>
      </c>
    </row>
    <row r="60" spans="1:17" ht="60" customHeight="1" x14ac:dyDescent="0.35">
      <c r="A60" s="11" t="s">
        <v>342</v>
      </c>
      <c r="B60" s="2" t="s">
        <v>365</v>
      </c>
      <c r="C60" s="1" t="s">
        <v>366</v>
      </c>
      <c r="D60" s="3" t="s">
        <v>33</v>
      </c>
      <c r="E60" s="3" t="s">
        <v>21</v>
      </c>
      <c r="F60" s="4" t="s">
        <v>22</v>
      </c>
      <c r="G60" s="4" t="s">
        <v>23</v>
      </c>
      <c r="H60" s="4" t="s">
        <v>24</v>
      </c>
      <c r="I60" s="4" t="s">
        <v>25</v>
      </c>
      <c r="J60" s="5" t="s">
        <v>25</v>
      </c>
      <c r="K60" s="5" t="s">
        <v>367</v>
      </c>
      <c r="L60" s="5" t="s">
        <v>368</v>
      </c>
      <c r="M60" s="5" t="s">
        <v>369</v>
      </c>
      <c r="N60" s="5" t="s">
        <v>370</v>
      </c>
      <c r="O60" s="5"/>
      <c r="P60" s="4" t="str">
        <f t="shared" si="0"/>
        <v>Outstanding</v>
      </c>
      <c r="Q60" s="13" t="s">
        <v>25</v>
      </c>
    </row>
    <row r="61" spans="1:17" ht="60" customHeight="1" x14ac:dyDescent="0.35">
      <c r="A61" s="11" t="s">
        <v>342</v>
      </c>
      <c r="B61" s="2" t="s">
        <v>371</v>
      </c>
      <c r="C61" s="1" t="s">
        <v>372</v>
      </c>
      <c r="D61" s="3" t="s">
        <v>33</v>
      </c>
      <c r="E61" s="3" t="s">
        <v>39</v>
      </c>
      <c r="F61" s="4" t="s">
        <v>22</v>
      </c>
      <c r="G61" s="4" t="s">
        <v>23</v>
      </c>
      <c r="H61" s="4" t="s">
        <v>24</v>
      </c>
      <c r="I61" s="4" t="s">
        <v>25</v>
      </c>
      <c r="J61" s="5" t="s">
        <v>25</v>
      </c>
      <c r="K61" s="5" t="s">
        <v>373</v>
      </c>
      <c r="L61" s="5" t="s">
        <v>374</v>
      </c>
      <c r="M61" s="5"/>
      <c r="N61" s="5" t="s">
        <v>375</v>
      </c>
      <c r="O61" s="5" t="s">
        <v>376</v>
      </c>
      <c r="P61" s="4" t="str">
        <f t="shared" si="0"/>
        <v>Outstanding</v>
      </c>
      <c r="Q61" s="13" t="s">
        <v>25</v>
      </c>
    </row>
    <row r="62" spans="1:17" ht="60" customHeight="1" x14ac:dyDescent="0.35">
      <c r="A62" s="11" t="s">
        <v>377</v>
      </c>
      <c r="B62" s="2" t="s">
        <v>378</v>
      </c>
      <c r="C62" s="1" t="s">
        <v>379</v>
      </c>
      <c r="D62" s="3" t="s">
        <v>33</v>
      </c>
      <c r="E62" s="3" t="s">
        <v>21</v>
      </c>
      <c r="F62" s="4" t="s">
        <v>22</v>
      </c>
      <c r="G62" s="4" t="s">
        <v>23</v>
      </c>
      <c r="H62" s="4" t="s">
        <v>24</v>
      </c>
      <c r="I62" s="4" t="s">
        <v>25</v>
      </c>
      <c r="J62" s="5" t="s">
        <v>25</v>
      </c>
      <c r="K62" s="5" t="s">
        <v>380</v>
      </c>
      <c r="L62" s="5" t="s">
        <v>381</v>
      </c>
      <c r="M62" s="5"/>
      <c r="N62" s="5" t="s">
        <v>382</v>
      </c>
      <c r="O62" s="5" t="s">
        <v>383</v>
      </c>
      <c r="P62" s="4" t="str">
        <f t="shared" si="0"/>
        <v>Outstanding</v>
      </c>
      <c r="Q62" s="13" t="s">
        <v>25</v>
      </c>
    </row>
    <row r="63" spans="1:17" ht="60" customHeight="1" x14ac:dyDescent="0.35">
      <c r="A63" s="11" t="s">
        <v>377</v>
      </c>
      <c r="B63" s="2" t="s">
        <v>384</v>
      </c>
      <c r="C63" s="1" t="s">
        <v>385</v>
      </c>
      <c r="D63" s="3" t="s">
        <v>33</v>
      </c>
      <c r="E63" s="3" t="s">
        <v>21</v>
      </c>
      <c r="F63" s="4" t="s">
        <v>22</v>
      </c>
      <c r="G63" s="4" t="s">
        <v>23</v>
      </c>
      <c r="H63" s="4" t="s">
        <v>24</v>
      </c>
      <c r="I63" s="4" t="s">
        <v>25</v>
      </c>
      <c r="J63" s="5" t="s">
        <v>25</v>
      </c>
      <c r="K63" s="5" t="s">
        <v>386</v>
      </c>
      <c r="L63" s="5" t="s">
        <v>387</v>
      </c>
      <c r="M63" s="5" t="s">
        <v>388</v>
      </c>
      <c r="N63" s="5" t="s">
        <v>389</v>
      </c>
      <c r="O63" s="5"/>
      <c r="P63" s="4" t="str">
        <f t="shared" si="0"/>
        <v>Outstanding</v>
      </c>
      <c r="Q63" s="13" t="s">
        <v>25</v>
      </c>
    </row>
    <row r="64" spans="1:17" ht="60" customHeight="1" x14ac:dyDescent="0.35">
      <c r="A64" s="11" t="s">
        <v>377</v>
      </c>
      <c r="B64" s="2" t="s">
        <v>390</v>
      </c>
      <c r="C64" s="1" t="s">
        <v>391</v>
      </c>
      <c r="D64" s="3" t="s">
        <v>33</v>
      </c>
      <c r="E64" s="3" t="s">
        <v>21</v>
      </c>
      <c r="F64" s="4" t="s">
        <v>22</v>
      </c>
      <c r="G64" s="4" t="s">
        <v>23</v>
      </c>
      <c r="H64" s="4" t="s">
        <v>24</v>
      </c>
      <c r="I64" s="4" t="s">
        <v>25</v>
      </c>
      <c r="J64" s="5" t="s">
        <v>25</v>
      </c>
      <c r="K64" s="5" t="s">
        <v>392</v>
      </c>
      <c r="L64" s="5" t="s">
        <v>393</v>
      </c>
      <c r="M64" s="5" t="s">
        <v>394</v>
      </c>
      <c r="N64" s="5" t="s">
        <v>395</v>
      </c>
      <c r="O64" s="5" t="s">
        <v>396</v>
      </c>
      <c r="P64" s="4" t="str">
        <f t="shared" si="0"/>
        <v>Outstanding</v>
      </c>
      <c r="Q64" s="13" t="s">
        <v>25</v>
      </c>
    </row>
    <row r="65" spans="1:17" ht="60" customHeight="1" x14ac:dyDescent="0.35">
      <c r="A65" s="11" t="s">
        <v>377</v>
      </c>
      <c r="B65" s="2" t="s">
        <v>397</v>
      </c>
      <c r="C65" s="1" t="s">
        <v>398</v>
      </c>
      <c r="D65" s="3" t="s">
        <v>33</v>
      </c>
      <c r="E65" s="3" t="s">
        <v>21</v>
      </c>
      <c r="F65" s="4" t="s">
        <v>22</v>
      </c>
      <c r="G65" s="4" t="s">
        <v>23</v>
      </c>
      <c r="H65" s="4" t="s">
        <v>24</v>
      </c>
      <c r="I65" s="4" t="s">
        <v>25</v>
      </c>
      <c r="J65" s="5" t="s">
        <v>25</v>
      </c>
      <c r="K65" s="5" t="s">
        <v>399</v>
      </c>
      <c r="L65" s="5" t="s">
        <v>400</v>
      </c>
      <c r="M65" s="5" t="s">
        <v>401</v>
      </c>
      <c r="N65" s="5" t="s">
        <v>402</v>
      </c>
      <c r="O65" s="5" t="s">
        <v>403</v>
      </c>
      <c r="P65" s="4" t="str">
        <f t="shared" si="0"/>
        <v>Outstanding</v>
      </c>
      <c r="Q65" s="13" t="s">
        <v>25</v>
      </c>
    </row>
    <row r="66" spans="1:17" ht="60" customHeight="1" x14ac:dyDescent="0.35">
      <c r="A66" s="11" t="s">
        <v>377</v>
      </c>
      <c r="B66" s="2" t="s">
        <v>404</v>
      </c>
      <c r="C66" s="1" t="s">
        <v>405</v>
      </c>
      <c r="D66" s="3" t="s">
        <v>33</v>
      </c>
      <c r="E66" s="3" t="s">
        <v>21</v>
      </c>
      <c r="F66" s="4" t="s">
        <v>22</v>
      </c>
      <c r="G66" s="4" t="s">
        <v>23</v>
      </c>
      <c r="H66" s="4" t="s">
        <v>24</v>
      </c>
      <c r="I66" s="4" t="s">
        <v>25</v>
      </c>
      <c r="J66" s="5" t="s">
        <v>25</v>
      </c>
      <c r="K66" s="5" t="s">
        <v>406</v>
      </c>
      <c r="L66" s="5" t="s">
        <v>407</v>
      </c>
      <c r="M66" s="5"/>
      <c r="N66" s="5" t="s">
        <v>408</v>
      </c>
      <c r="O66" s="5"/>
      <c r="P66" s="4" t="str">
        <f t="shared" si="0"/>
        <v>Outstanding</v>
      </c>
      <c r="Q66" s="13" t="s">
        <v>25</v>
      </c>
    </row>
    <row r="67" spans="1:17" ht="60" customHeight="1" x14ac:dyDescent="0.35">
      <c r="A67" s="11" t="s">
        <v>377</v>
      </c>
      <c r="B67" s="2" t="s">
        <v>409</v>
      </c>
      <c r="C67" s="1" t="s">
        <v>410</v>
      </c>
      <c r="D67" s="3" t="s">
        <v>33</v>
      </c>
      <c r="E67" s="3" t="s">
        <v>21</v>
      </c>
      <c r="F67" s="4" t="s">
        <v>22</v>
      </c>
      <c r="G67" s="4" t="s">
        <v>23</v>
      </c>
      <c r="H67" s="4" t="s">
        <v>24</v>
      </c>
      <c r="I67" s="4" t="s">
        <v>25</v>
      </c>
      <c r="J67" s="5" t="s">
        <v>25</v>
      </c>
      <c r="K67" s="5" t="s">
        <v>411</v>
      </c>
      <c r="L67" s="5" t="s">
        <v>412</v>
      </c>
      <c r="M67" s="5" t="s">
        <v>413</v>
      </c>
      <c r="N67" s="5" t="s">
        <v>414</v>
      </c>
      <c r="O67" s="5"/>
      <c r="P67" s="4" t="str">
        <f t="shared" si="0"/>
        <v>Outstanding</v>
      </c>
      <c r="Q67" s="13" t="s">
        <v>25</v>
      </c>
    </row>
    <row r="68" spans="1:17" ht="60" customHeight="1" x14ac:dyDescent="0.35">
      <c r="A68" s="11" t="s">
        <v>415</v>
      </c>
      <c r="B68" s="2" t="s">
        <v>416</v>
      </c>
      <c r="C68" s="1" t="s">
        <v>417</v>
      </c>
      <c r="D68" s="3" t="s">
        <v>33</v>
      </c>
      <c r="E68" s="3" t="s">
        <v>21</v>
      </c>
      <c r="F68" s="4" t="s">
        <v>22</v>
      </c>
      <c r="G68" s="4" t="s">
        <v>23</v>
      </c>
      <c r="H68" s="4" t="s">
        <v>24</v>
      </c>
      <c r="I68" s="4" t="s">
        <v>25</v>
      </c>
      <c r="J68" s="5" t="s">
        <v>25</v>
      </c>
      <c r="K68" s="5" t="s">
        <v>418</v>
      </c>
      <c r="L68" s="5" t="s">
        <v>419</v>
      </c>
      <c r="M68" s="5" t="s">
        <v>420</v>
      </c>
      <c r="N68" s="5" t="s">
        <v>421</v>
      </c>
      <c r="O68" s="5" t="s">
        <v>422</v>
      </c>
      <c r="P68" s="4" t="str">
        <f t="shared" si="0"/>
        <v>Outstanding</v>
      </c>
      <c r="Q68" s="13" t="s">
        <v>25</v>
      </c>
    </row>
    <row r="69" spans="1:17" ht="60" customHeight="1" x14ac:dyDescent="0.35">
      <c r="A69" s="11" t="s">
        <v>415</v>
      </c>
      <c r="B69" s="2" t="s">
        <v>423</v>
      </c>
      <c r="C69" s="1" t="s">
        <v>424</v>
      </c>
      <c r="D69" s="3" t="s">
        <v>33</v>
      </c>
      <c r="E69" s="3" t="s">
        <v>21</v>
      </c>
      <c r="F69" s="4" t="s">
        <v>22</v>
      </c>
      <c r="G69" s="4" t="s">
        <v>23</v>
      </c>
      <c r="H69" s="4" t="s">
        <v>24</v>
      </c>
      <c r="I69" s="4" t="s">
        <v>25</v>
      </c>
      <c r="J69" s="5" t="s">
        <v>25</v>
      </c>
      <c r="K69" s="5" t="s">
        <v>425</v>
      </c>
      <c r="L69" s="5" t="s">
        <v>426</v>
      </c>
      <c r="M69" s="5" t="s">
        <v>427</v>
      </c>
      <c r="N69" s="5" t="s">
        <v>428</v>
      </c>
      <c r="O69" s="5" t="s">
        <v>429</v>
      </c>
      <c r="P69" s="4" t="str">
        <f t="shared" si="0"/>
        <v>Outstanding</v>
      </c>
      <c r="Q69" s="13" t="s">
        <v>25</v>
      </c>
    </row>
    <row r="70" spans="1:17" ht="60" customHeight="1" x14ac:dyDescent="0.35">
      <c r="A70" s="11" t="s">
        <v>415</v>
      </c>
      <c r="B70" s="2" t="s">
        <v>430</v>
      </c>
      <c r="C70" s="1" t="s">
        <v>431</v>
      </c>
      <c r="D70" s="3" t="s">
        <v>20</v>
      </c>
      <c r="E70" s="3" t="s">
        <v>21</v>
      </c>
      <c r="F70" s="4" t="s">
        <v>22</v>
      </c>
      <c r="G70" s="4" t="s">
        <v>23</v>
      </c>
      <c r="H70" s="4" t="s">
        <v>24</v>
      </c>
      <c r="I70" s="4" t="s">
        <v>25</v>
      </c>
      <c r="J70" s="5" t="s">
        <v>25</v>
      </c>
      <c r="K70" s="5" t="s">
        <v>432</v>
      </c>
      <c r="L70" s="5" t="s">
        <v>433</v>
      </c>
      <c r="M70" s="5"/>
      <c r="N70" s="5" t="s">
        <v>434</v>
      </c>
      <c r="O70" s="5" t="s">
        <v>435</v>
      </c>
      <c r="P70" s="4" t="str">
        <f t="shared" si="0"/>
        <v>Outstanding</v>
      </c>
      <c r="Q70" s="13" t="s">
        <v>25</v>
      </c>
    </row>
    <row r="71" spans="1:17" ht="60" customHeight="1" x14ac:dyDescent="0.35">
      <c r="A71" s="11" t="s">
        <v>436</v>
      </c>
      <c r="B71" s="2" t="s">
        <v>437</v>
      </c>
      <c r="C71" s="1" t="s">
        <v>438</v>
      </c>
      <c r="D71" s="3" t="s">
        <v>20</v>
      </c>
      <c r="E71" s="3" t="s">
        <v>21</v>
      </c>
      <c r="F71" s="4" t="s">
        <v>22</v>
      </c>
      <c r="G71" s="4" t="s">
        <v>23</v>
      </c>
      <c r="H71" s="4" t="s">
        <v>24</v>
      </c>
      <c r="I71" s="4" t="s">
        <v>25</v>
      </c>
      <c r="J71" s="5" t="s">
        <v>25</v>
      </c>
      <c r="K71" s="5" t="s">
        <v>439</v>
      </c>
      <c r="L71" s="5" t="s">
        <v>440</v>
      </c>
      <c r="M71" s="5" t="s">
        <v>441</v>
      </c>
      <c r="N71" s="5" t="s">
        <v>442</v>
      </c>
      <c r="O71" s="5" t="s">
        <v>443</v>
      </c>
      <c r="P71" s="4" t="str">
        <f t="shared" si="0"/>
        <v>Outstanding</v>
      </c>
      <c r="Q71" s="13" t="s">
        <v>25</v>
      </c>
    </row>
    <row r="72" spans="1:17" ht="60" customHeight="1" x14ac:dyDescent="0.35">
      <c r="A72" s="11" t="s">
        <v>436</v>
      </c>
      <c r="B72" s="2" t="s">
        <v>444</v>
      </c>
      <c r="C72" s="1" t="s">
        <v>445</v>
      </c>
      <c r="D72" s="3" t="s">
        <v>33</v>
      </c>
      <c r="E72" s="3" t="s">
        <v>21</v>
      </c>
      <c r="F72" s="4" t="s">
        <v>22</v>
      </c>
      <c r="G72" s="4" t="s">
        <v>23</v>
      </c>
      <c r="H72" s="4" t="s">
        <v>24</v>
      </c>
      <c r="I72" s="4" t="s">
        <v>25</v>
      </c>
      <c r="J72" s="5" t="s">
        <v>25</v>
      </c>
      <c r="K72" s="5" t="s">
        <v>446</v>
      </c>
      <c r="L72" s="5" t="s">
        <v>447</v>
      </c>
      <c r="M72" s="5" t="s">
        <v>448</v>
      </c>
      <c r="N72" s="5" t="s">
        <v>449</v>
      </c>
      <c r="O72" s="5" t="s">
        <v>450</v>
      </c>
      <c r="P72" s="4" t="str">
        <f t="shared" si="0"/>
        <v>Outstanding</v>
      </c>
      <c r="Q72" s="13" t="s">
        <v>25</v>
      </c>
    </row>
    <row r="73" spans="1:17" ht="60" customHeight="1" x14ac:dyDescent="0.35">
      <c r="A73" s="11" t="s">
        <v>436</v>
      </c>
      <c r="B73" s="2" t="s">
        <v>451</v>
      </c>
      <c r="C73" s="1" t="s">
        <v>452</v>
      </c>
      <c r="D73" s="3" t="s">
        <v>33</v>
      </c>
      <c r="E73" s="3" t="s">
        <v>21</v>
      </c>
      <c r="F73" s="4" t="s">
        <v>22</v>
      </c>
      <c r="G73" s="4" t="s">
        <v>23</v>
      </c>
      <c r="H73" s="4" t="s">
        <v>24</v>
      </c>
      <c r="I73" s="4" t="s">
        <v>25</v>
      </c>
      <c r="J73" s="5" t="s">
        <v>25</v>
      </c>
      <c r="K73" s="5" t="s">
        <v>453</v>
      </c>
      <c r="L73" s="5" t="s">
        <v>454</v>
      </c>
      <c r="M73" s="5" t="s">
        <v>309</v>
      </c>
      <c r="N73" s="5" t="s">
        <v>455</v>
      </c>
      <c r="O73" s="5"/>
      <c r="P73" s="4" t="str">
        <f t="shared" si="0"/>
        <v>Outstanding</v>
      </c>
      <c r="Q73" s="13" t="s">
        <v>25</v>
      </c>
    </row>
    <row r="74" spans="1:17" ht="60" customHeight="1" x14ac:dyDescent="0.35">
      <c r="A74" s="11" t="s">
        <v>436</v>
      </c>
      <c r="B74" s="2" t="s">
        <v>456</v>
      </c>
      <c r="C74" s="1" t="s">
        <v>457</v>
      </c>
      <c r="D74" s="3" t="s">
        <v>20</v>
      </c>
      <c r="E74" s="3" t="s">
        <v>39</v>
      </c>
      <c r="F74" s="4" t="s">
        <v>22</v>
      </c>
      <c r="G74" s="4" t="s">
        <v>23</v>
      </c>
      <c r="H74" s="4" t="s">
        <v>24</v>
      </c>
      <c r="I74" s="4" t="s">
        <v>25</v>
      </c>
      <c r="J74" s="5" t="s">
        <v>25</v>
      </c>
      <c r="K74" s="5" t="s">
        <v>458</v>
      </c>
      <c r="L74" s="5" t="s">
        <v>459</v>
      </c>
      <c r="M74" s="5" t="s">
        <v>460</v>
      </c>
      <c r="N74" s="5" t="s">
        <v>461</v>
      </c>
      <c r="O74" s="5" t="s">
        <v>462</v>
      </c>
      <c r="P74" s="4" t="str">
        <f t="shared" si="0"/>
        <v>Outstanding</v>
      </c>
      <c r="Q74" s="13" t="s">
        <v>25</v>
      </c>
    </row>
    <row r="75" spans="1:17" ht="60" customHeight="1" x14ac:dyDescent="0.35">
      <c r="A75" s="12" t="s">
        <v>436</v>
      </c>
      <c r="B75" s="6" t="s">
        <v>463</v>
      </c>
      <c r="C75" s="7" t="s">
        <v>464</v>
      </c>
      <c r="D75" s="8" t="s">
        <v>20</v>
      </c>
      <c r="E75" s="8" t="s">
        <v>21</v>
      </c>
      <c r="F75" s="9" t="s">
        <v>22</v>
      </c>
      <c r="G75" s="9" t="s">
        <v>23</v>
      </c>
      <c r="H75" s="9" t="s">
        <v>24</v>
      </c>
      <c r="I75" s="9" t="s">
        <v>25</v>
      </c>
      <c r="J75" s="10" t="s">
        <v>25</v>
      </c>
      <c r="K75" s="10" t="s">
        <v>465</v>
      </c>
      <c r="L75" s="10" t="s">
        <v>466</v>
      </c>
      <c r="M75" s="10" t="s">
        <v>467</v>
      </c>
      <c r="N75" s="10" t="s">
        <v>468</v>
      </c>
      <c r="O75" s="10" t="s">
        <v>450</v>
      </c>
      <c r="P75" s="9" t="str">
        <f t="shared" si="0"/>
        <v>Outstanding</v>
      </c>
      <c r="Q75" s="14" t="s">
        <v>25</v>
      </c>
    </row>
    <row r="79" spans="1:17" ht="32" customHeight="1" x14ac:dyDescent="0.35">
      <c r="A79" s="106" t="s">
        <v>469</v>
      </c>
      <c r="B79" s="106"/>
      <c r="C79" s="106"/>
      <c r="D79" s="106"/>
    </row>
  </sheetData>
  <mergeCells count="1">
    <mergeCell ref="A79:D79"/>
  </mergeCells>
  <conditionalFormatting sqref="F2:F7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7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7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75" xr:uid="{00000000-0002-0000-0200-000000000000}">
      <formula1>"Must,Should,Could,Won't,Unassigned"</formula1>
    </dataValidation>
    <dataValidation type="list" showErrorMessage="1" errorTitle="Invalid Value" error="Please select a value from the list: Low, Medium, High, Unassessed." sqref="G2:G75" xr:uid="{00000000-0002-0000-0200-000001000000}">
      <formula1>"Low,Medium,High,Unassessed"</formula1>
    </dataValidation>
    <dataValidation type="list" showErrorMessage="1" errorTitle="Invalid Value" error="Please select a value from the list: Phase1, Phase2, Phase3, Phase4, Phase5, Pending." sqref="H2:H7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5" xr:uid="{00000000-0002-0000-0200-000003000000}">
      <formula1>"Implemented,Testing,Failed,Compensated,Risk Accepted,N/A"</formula1>
    </dataValidation>
  </dataValidations>
  <hyperlinks>
    <hyperlink ref="A7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602</v>
      </c>
      <c r="C2" s="123" t="s">
        <v>602</v>
      </c>
      <c r="D2" s="123" t="s">
        <v>602</v>
      </c>
      <c r="E2" s="123" t="s">
        <v>602</v>
      </c>
      <c r="F2" s="123" t="s">
        <v>602</v>
      </c>
      <c r="G2" s="123" t="s">
        <v>602</v>
      </c>
      <c r="H2" s="127" t="s">
        <v>603</v>
      </c>
      <c r="I2" s="127" t="s">
        <v>603</v>
      </c>
      <c r="J2" s="127" t="s">
        <v>603</v>
      </c>
      <c r="K2" s="127" t="s">
        <v>603</v>
      </c>
      <c r="L2" s="127" t="s">
        <v>603</v>
      </c>
      <c r="M2" s="126" t="s">
        <v>604</v>
      </c>
      <c r="N2" s="126" t="s">
        <v>604</v>
      </c>
      <c r="O2" s="128" t="s">
        <v>605</v>
      </c>
      <c r="P2" s="128" t="s">
        <v>605</v>
      </c>
      <c r="Q2" s="124" t="s">
        <v>15</v>
      </c>
      <c r="R2" s="124" t="s">
        <v>15</v>
      </c>
      <c r="S2" s="124" t="s">
        <v>15</v>
      </c>
      <c r="T2" s="125" t="s">
        <v>606</v>
      </c>
    </row>
    <row r="3" spans="2:20" ht="35" customHeight="1" x14ac:dyDescent="0.35">
      <c r="B3" s="70" t="s">
        <v>607</v>
      </c>
      <c r="C3" s="70" t="s">
        <v>608</v>
      </c>
      <c r="D3" s="70" t="s">
        <v>609</v>
      </c>
      <c r="E3" s="70" t="s">
        <v>610</v>
      </c>
      <c r="F3" s="70" t="s">
        <v>611</v>
      </c>
      <c r="G3" s="70" t="s">
        <v>11</v>
      </c>
      <c r="H3" s="71" t="s">
        <v>612</v>
      </c>
      <c r="I3" s="71" t="s">
        <v>613</v>
      </c>
      <c r="J3" s="71" t="s">
        <v>614</v>
      </c>
      <c r="K3" s="71" t="s">
        <v>615</v>
      </c>
      <c r="L3" s="71" t="s">
        <v>546</v>
      </c>
      <c r="M3" s="72" t="s">
        <v>616</v>
      </c>
      <c r="N3" s="72" t="s">
        <v>617</v>
      </c>
      <c r="O3" s="73" t="s">
        <v>618</v>
      </c>
      <c r="P3" s="73" t="s">
        <v>619</v>
      </c>
      <c r="Q3" s="74" t="s">
        <v>15</v>
      </c>
      <c r="R3" s="74" t="s">
        <v>620</v>
      </c>
      <c r="S3" s="74" t="s">
        <v>621</v>
      </c>
      <c r="T3" s="75" t="s">
        <v>622</v>
      </c>
    </row>
    <row r="4" spans="2:20" ht="60" customHeight="1" x14ac:dyDescent="0.35">
      <c r="B4" s="76" t="s">
        <v>623</v>
      </c>
      <c r="C4" s="76" t="s">
        <v>624</v>
      </c>
      <c r="D4" s="76" t="s">
        <v>625</v>
      </c>
      <c r="E4" s="76" t="s">
        <v>626</v>
      </c>
      <c r="F4" s="76" t="s">
        <v>627</v>
      </c>
      <c r="G4" s="76" t="s">
        <v>628</v>
      </c>
      <c r="H4" s="76" t="s">
        <v>629</v>
      </c>
      <c r="I4" s="76" t="s">
        <v>630</v>
      </c>
      <c r="J4" s="76" t="s">
        <v>631</v>
      </c>
      <c r="K4" s="76" t="s">
        <v>632</v>
      </c>
      <c r="L4" s="76" t="s">
        <v>633</v>
      </c>
      <c r="M4" s="76" t="s">
        <v>634</v>
      </c>
      <c r="N4" s="76" t="s">
        <v>635</v>
      </c>
      <c r="O4" s="76" t="s">
        <v>636</v>
      </c>
      <c r="P4" s="76" t="s">
        <v>637</v>
      </c>
      <c r="Q4" s="76" t="s">
        <v>638</v>
      </c>
      <c r="R4" s="76" t="s">
        <v>639</v>
      </c>
      <c r="S4" s="76" t="s">
        <v>640</v>
      </c>
      <c r="T4" s="76" t="s">
        <v>641</v>
      </c>
    </row>
    <row r="5" spans="2:20" ht="60" customHeight="1" x14ac:dyDescent="0.35">
      <c r="B5" s="38" t="s">
        <v>642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643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644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645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646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647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648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649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650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651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652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653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654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655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656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657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658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659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660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661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662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663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664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665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666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667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668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669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670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671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672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673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674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675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676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677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678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679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680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681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682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683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684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685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686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687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688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689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690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691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469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692</v>
      </c>
      <c r="B1" s="104" t="s">
        <v>1</v>
      </c>
      <c r="C1" s="104" t="s">
        <v>693</v>
      </c>
      <c r="D1" s="104" t="s">
        <v>11</v>
      </c>
      <c r="E1" s="104" t="s">
        <v>694</v>
      </c>
      <c r="F1" s="104" t="s">
        <v>695</v>
      </c>
      <c r="G1" s="104" t="s">
        <v>696</v>
      </c>
      <c r="H1" s="104" t="s">
        <v>697</v>
      </c>
      <c r="I1" s="104" t="s">
        <v>698</v>
      </c>
      <c r="J1" s="104" t="s">
        <v>699</v>
      </c>
      <c r="K1" s="104" t="s">
        <v>700</v>
      </c>
      <c r="L1" s="104" t="s">
        <v>701</v>
      </c>
      <c r="M1" s="104" t="s">
        <v>702</v>
      </c>
      <c r="N1" s="104" t="s">
        <v>703</v>
      </c>
      <c r="O1" s="104" t="s">
        <v>704</v>
      </c>
      <c r="P1" s="104" t="s">
        <v>705</v>
      </c>
      <c r="Q1" s="104" t="s">
        <v>706</v>
      </c>
      <c r="R1" s="104" t="s">
        <v>707</v>
      </c>
      <c r="S1" s="104" t="s">
        <v>708</v>
      </c>
      <c r="T1" s="104" t="s">
        <v>709</v>
      </c>
      <c r="U1" s="104" t="s">
        <v>710</v>
      </c>
      <c r="V1" s="104" t="s">
        <v>711</v>
      </c>
      <c r="W1" s="104" t="s">
        <v>712</v>
      </c>
      <c r="X1" s="104" t="s">
        <v>713</v>
      </c>
      <c r="Y1" s="104" t="s">
        <v>714</v>
      </c>
      <c r="Z1" s="104" t="s">
        <v>715</v>
      </c>
      <c r="AA1" s="104" t="s">
        <v>716</v>
      </c>
      <c r="AB1" s="104" t="s">
        <v>717</v>
      </c>
      <c r="AC1" s="104" t="s">
        <v>718</v>
      </c>
      <c r="AD1" s="104" t="s">
        <v>719</v>
      </c>
      <c r="AE1" s="104" t="s">
        <v>720</v>
      </c>
      <c r="AF1" s="104" t="s">
        <v>721</v>
      </c>
      <c r="AG1" s="104" t="s">
        <v>722</v>
      </c>
      <c r="AH1" s="104" t="s">
        <v>723</v>
      </c>
      <c r="AI1" s="104" t="s">
        <v>724</v>
      </c>
      <c r="AJ1" s="104" t="s">
        <v>725</v>
      </c>
      <c r="AK1" s="104" t="s">
        <v>726</v>
      </c>
      <c r="AL1" s="104" t="s">
        <v>727</v>
      </c>
      <c r="AM1" s="104" t="s">
        <v>728</v>
      </c>
      <c r="AN1" s="104" t="s">
        <v>729</v>
      </c>
      <c r="AO1" s="104" t="s">
        <v>730</v>
      </c>
      <c r="AP1" s="104" t="s">
        <v>731</v>
      </c>
      <c r="AQ1" s="104" t="s">
        <v>732</v>
      </c>
      <c r="AR1" s="104" t="s">
        <v>733</v>
      </c>
      <c r="AS1" s="104" t="s">
        <v>734</v>
      </c>
      <c r="AT1" s="104" t="s">
        <v>735</v>
      </c>
      <c r="AU1" s="104" t="s">
        <v>736</v>
      </c>
      <c r="AV1" s="104" t="s">
        <v>737</v>
      </c>
      <c r="AW1" s="105" t="s">
        <v>738</v>
      </c>
    </row>
    <row r="2" spans="1:49" ht="60" customHeight="1" outlineLevel="1" x14ac:dyDescent="0.35">
      <c r="A2" s="97" t="s">
        <v>739</v>
      </c>
      <c r="B2" s="80">
        <v>1</v>
      </c>
      <c r="C2" s="82" t="s">
        <v>25</v>
      </c>
      <c r="D2" s="84" t="s">
        <v>740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739</v>
      </c>
      <c r="B3" s="81" t="s">
        <v>18</v>
      </c>
      <c r="C3" s="83" t="s">
        <v>741</v>
      </c>
      <c r="D3" s="85" t="s">
        <v>742</v>
      </c>
      <c r="E3" s="85" t="s">
        <v>743</v>
      </c>
      <c r="F3" s="86" t="s">
        <v>744</v>
      </c>
      <c r="G3" s="86" t="s">
        <v>745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739</v>
      </c>
      <c r="B4" s="81" t="s">
        <v>31</v>
      </c>
      <c r="C4" s="83" t="s">
        <v>746</v>
      </c>
      <c r="D4" s="85" t="s">
        <v>747</v>
      </c>
      <c r="E4" s="85" t="s">
        <v>748</v>
      </c>
      <c r="F4" s="86" t="s">
        <v>744</v>
      </c>
      <c r="G4" s="86" t="s">
        <v>749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739</v>
      </c>
      <c r="B5" s="81" t="s">
        <v>37</v>
      </c>
      <c r="C5" s="83" t="s">
        <v>750</v>
      </c>
      <c r="D5" s="85" t="s">
        <v>751</v>
      </c>
      <c r="E5" s="85" t="s">
        <v>752</v>
      </c>
      <c r="F5" s="86" t="s">
        <v>744</v>
      </c>
      <c r="G5" s="86" t="s">
        <v>753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739</v>
      </c>
      <c r="B6" s="81" t="s">
        <v>44</v>
      </c>
      <c r="C6" s="83" t="s">
        <v>754</v>
      </c>
      <c r="D6" s="85" t="s">
        <v>755</v>
      </c>
      <c r="E6" s="85" t="s">
        <v>756</v>
      </c>
      <c r="F6" s="86" t="s">
        <v>744</v>
      </c>
      <c r="G6" s="86" t="s">
        <v>745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739</v>
      </c>
      <c r="B7" s="81" t="s">
        <v>50</v>
      </c>
      <c r="C7" s="83" t="s">
        <v>757</v>
      </c>
      <c r="D7" s="85" t="s">
        <v>758</v>
      </c>
      <c r="E7" s="85" t="s">
        <v>759</v>
      </c>
      <c r="F7" s="86" t="s">
        <v>744</v>
      </c>
      <c r="G7" s="86" t="s">
        <v>753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760</v>
      </c>
      <c r="B8" s="80">
        <v>2</v>
      </c>
      <c r="C8" s="82" t="s">
        <v>25</v>
      </c>
      <c r="D8" s="84" t="s">
        <v>761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760</v>
      </c>
      <c r="B9" s="81" t="s">
        <v>762</v>
      </c>
      <c r="C9" s="83" t="s">
        <v>763</v>
      </c>
      <c r="D9" s="85" t="s">
        <v>764</v>
      </c>
      <c r="E9" s="85" t="s">
        <v>765</v>
      </c>
      <c r="F9" s="86" t="s">
        <v>766</v>
      </c>
      <c r="G9" s="86" t="s">
        <v>745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760</v>
      </c>
      <c r="B10" s="81" t="s">
        <v>106</v>
      </c>
      <c r="C10" s="83" t="s">
        <v>767</v>
      </c>
      <c r="D10" s="85" t="s">
        <v>768</v>
      </c>
      <c r="E10" s="85" t="s">
        <v>769</v>
      </c>
      <c r="F10" s="86" t="s">
        <v>766</v>
      </c>
      <c r="G10" s="86" t="s">
        <v>745</v>
      </c>
      <c r="H10" s="86">
        <v>1</v>
      </c>
      <c r="I10" s="88">
        <f>IF(COUNTIF(J10:AW10,"&lt;&gt;")=0,"",SUMPRODUCT(((Recommendations[ImplStatus]="Implemented")+(Recommendations[ImplStatus]="Compensated"))*ISNUMBER(MATCH(Recommendations[Id],J10:AW10,0)))/COUNTIF(J10:AW10,"&lt;&gt;"))</f>
        <v>0</v>
      </c>
      <c r="J10" s="90" t="s">
        <v>233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760</v>
      </c>
      <c r="B11" s="81" t="s">
        <v>112</v>
      </c>
      <c r="C11" s="83" t="s">
        <v>770</v>
      </c>
      <c r="D11" s="85" t="s">
        <v>771</v>
      </c>
      <c r="E11" s="85" t="s">
        <v>772</v>
      </c>
      <c r="F11" s="86" t="s">
        <v>766</v>
      </c>
      <c r="G11" s="86" t="s">
        <v>749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760</v>
      </c>
      <c r="B12" s="81" t="s">
        <v>118</v>
      </c>
      <c r="C12" s="83" t="s">
        <v>773</v>
      </c>
      <c r="D12" s="85" t="s">
        <v>774</v>
      </c>
      <c r="E12" s="85" t="s">
        <v>775</v>
      </c>
      <c r="F12" s="86" t="s">
        <v>766</v>
      </c>
      <c r="G12" s="86" t="s">
        <v>753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760</v>
      </c>
      <c r="B13" s="81" t="s">
        <v>123</v>
      </c>
      <c r="C13" s="83" t="s">
        <v>776</v>
      </c>
      <c r="D13" s="85" t="s">
        <v>777</v>
      </c>
      <c r="E13" s="85" t="s">
        <v>778</v>
      </c>
      <c r="F13" s="86" t="s">
        <v>766</v>
      </c>
      <c r="G13" s="86" t="s">
        <v>779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760</v>
      </c>
      <c r="B14" s="81" t="s">
        <v>128</v>
      </c>
      <c r="C14" s="83" t="s">
        <v>780</v>
      </c>
      <c r="D14" s="85" t="s">
        <v>781</v>
      </c>
      <c r="E14" s="85" t="s">
        <v>782</v>
      </c>
      <c r="F14" s="86" t="s">
        <v>766</v>
      </c>
      <c r="G14" s="86" t="s">
        <v>779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760</v>
      </c>
      <c r="B15" s="81" t="s">
        <v>133</v>
      </c>
      <c r="C15" s="83" t="s">
        <v>783</v>
      </c>
      <c r="D15" s="85" t="s">
        <v>784</v>
      </c>
      <c r="E15" s="85" t="s">
        <v>785</v>
      </c>
      <c r="F15" s="86" t="s">
        <v>766</v>
      </c>
      <c r="G15" s="86" t="s">
        <v>779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786</v>
      </c>
      <c r="B16" s="80">
        <v>3</v>
      </c>
      <c r="C16" s="82" t="s">
        <v>25</v>
      </c>
      <c r="D16" s="84" t="s">
        <v>787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786</v>
      </c>
      <c r="B17" s="81" t="s">
        <v>172</v>
      </c>
      <c r="C17" s="83" t="s">
        <v>788</v>
      </c>
      <c r="D17" s="85" t="s">
        <v>789</v>
      </c>
      <c r="E17" s="85" t="s">
        <v>790</v>
      </c>
      <c r="F17" s="86" t="s">
        <v>791</v>
      </c>
      <c r="G17" s="86" t="s">
        <v>792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786</v>
      </c>
      <c r="B18" s="81" t="s">
        <v>177</v>
      </c>
      <c r="C18" s="83" t="s">
        <v>793</v>
      </c>
      <c r="D18" s="85" t="s">
        <v>794</v>
      </c>
      <c r="E18" s="85" t="s">
        <v>795</v>
      </c>
      <c r="F18" s="86" t="s">
        <v>791</v>
      </c>
      <c r="G18" s="86" t="s">
        <v>745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786</v>
      </c>
      <c r="B19" s="81" t="s">
        <v>183</v>
      </c>
      <c r="C19" s="83" t="s">
        <v>796</v>
      </c>
      <c r="D19" s="85" t="s">
        <v>797</v>
      </c>
      <c r="E19" s="85" t="s">
        <v>798</v>
      </c>
      <c r="F19" s="86" t="s">
        <v>791</v>
      </c>
      <c r="G19" s="86" t="s">
        <v>779</v>
      </c>
      <c r="H19" s="86">
        <v>1</v>
      </c>
      <c r="I19" s="88">
        <f>IF(COUNTIF(J19:AW19,"&lt;&gt;")=0,"",SUMPRODUCT(((Recommendations[ImplStatus]="Implemented")+(Recommendations[ImplStatus]="Compensated"))*ISNUMBER(MATCH(Recommendations[Id],J19:AW19,0)))/COUNTIF(J19:AW19,"&lt;&gt;"))</f>
        <v>0</v>
      </c>
      <c r="J19" s="90" t="s">
        <v>31</v>
      </c>
      <c r="K19" s="90" t="s">
        <v>78</v>
      </c>
      <c r="L19" s="90" t="s">
        <v>172</v>
      </c>
      <c r="M19" s="90" t="s">
        <v>177</v>
      </c>
      <c r="N19" s="90" t="s">
        <v>189</v>
      </c>
      <c r="O19" s="90" t="s">
        <v>196</v>
      </c>
      <c r="P19" s="90" t="s">
        <v>202</v>
      </c>
      <c r="Q19" s="90" t="s">
        <v>209</v>
      </c>
      <c r="R19" s="90" t="s">
        <v>215</v>
      </c>
      <c r="S19" s="90" t="s">
        <v>221</v>
      </c>
      <c r="T19" s="90" t="s">
        <v>227</v>
      </c>
      <c r="U19" s="90" t="s">
        <v>258</v>
      </c>
      <c r="V19" s="90" t="s">
        <v>268</v>
      </c>
      <c r="W19" s="90" t="s">
        <v>327</v>
      </c>
      <c r="X19" s="90" t="s">
        <v>332</v>
      </c>
      <c r="Y19" s="90" t="s">
        <v>404</v>
      </c>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786</v>
      </c>
      <c r="B20" s="81" t="s">
        <v>189</v>
      </c>
      <c r="C20" s="83" t="s">
        <v>799</v>
      </c>
      <c r="D20" s="85" t="s">
        <v>800</v>
      </c>
      <c r="E20" s="85" t="s">
        <v>801</v>
      </c>
      <c r="F20" s="86" t="s">
        <v>791</v>
      </c>
      <c r="G20" s="86" t="s">
        <v>779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786</v>
      </c>
      <c r="B21" s="81" t="s">
        <v>196</v>
      </c>
      <c r="C21" s="83" t="s">
        <v>802</v>
      </c>
      <c r="D21" s="85" t="s">
        <v>803</v>
      </c>
      <c r="E21" s="85" t="s">
        <v>804</v>
      </c>
      <c r="F21" s="86" t="s">
        <v>791</v>
      </c>
      <c r="G21" s="86" t="s">
        <v>779</v>
      </c>
      <c r="H21" s="86">
        <v>1</v>
      </c>
      <c r="I21" s="88">
        <f>IF(COUNTIF(J21:AW21,"&lt;&gt;")=0,"",SUMPRODUCT(((Recommendations[ImplStatus]="Implemented")+(Recommendations[ImplStatus]="Compensated"))*ISNUMBER(MATCH(Recommendations[Id],J21:AW21,0)))/COUNTIF(J21:AW21,"&lt;&gt;"))</f>
        <v>0</v>
      </c>
      <c r="J21" s="90" t="s">
        <v>37</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786</v>
      </c>
      <c r="B22" s="81" t="s">
        <v>202</v>
      </c>
      <c r="C22" s="83" t="s">
        <v>805</v>
      </c>
      <c r="D22" s="85" t="s">
        <v>806</v>
      </c>
      <c r="E22" s="85" t="s">
        <v>807</v>
      </c>
      <c r="F22" s="86" t="s">
        <v>791</v>
      </c>
      <c r="G22" s="86" t="s">
        <v>779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786</v>
      </c>
      <c r="B23" s="81" t="s">
        <v>209</v>
      </c>
      <c r="C23" s="83" t="s">
        <v>808</v>
      </c>
      <c r="D23" s="85" t="s">
        <v>809</v>
      </c>
      <c r="E23" s="85" t="s">
        <v>810</v>
      </c>
      <c r="F23" s="86" t="s">
        <v>791</v>
      </c>
      <c r="G23" s="86" t="s">
        <v>745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786</v>
      </c>
      <c r="B24" s="81" t="s">
        <v>215</v>
      </c>
      <c r="C24" s="83" t="s">
        <v>811</v>
      </c>
      <c r="D24" s="85" t="s">
        <v>812</v>
      </c>
      <c r="E24" s="85" t="s">
        <v>813</v>
      </c>
      <c r="F24" s="86" t="s">
        <v>791</v>
      </c>
      <c r="G24" s="86" t="s">
        <v>745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786</v>
      </c>
      <c r="B25" s="81" t="s">
        <v>221</v>
      </c>
      <c r="C25" s="83" t="s">
        <v>814</v>
      </c>
      <c r="D25" s="85" t="s">
        <v>815</v>
      </c>
      <c r="E25" s="85" t="s">
        <v>816</v>
      </c>
      <c r="F25" s="86" t="s">
        <v>791</v>
      </c>
      <c r="G25" s="86" t="s">
        <v>779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786</v>
      </c>
      <c r="B26" s="81" t="s">
        <v>227</v>
      </c>
      <c r="C26" s="83" t="s">
        <v>817</v>
      </c>
      <c r="D26" s="85" t="s">
        <v>818</v>
      </c>
      <c r="E26" s="85" t="s">
        <v>819</v>
      </c>
      <c r="F26" s="86" t="s">
        <v>791</v>
      </c>
      <c r="G26" s="86" t="s">
        <v>779</v>
      </c>
      <c r="H26" s="86">
        <v>2</v>
      </c>
      <c r="I26" s="88">
        <f>IF(COUNTIF(J26:AW26,"&lt;&gt;")=0,"",SUMPRODUCT(((Recommendations[ImplStatus]="Implemented")+(Recommendations[ImplStatus]="Compensated"))*ISNUMBER(MATCH(Recommendations[Id],J26:AW26,0)))/COUNTIF(J26:AW26,"&lt;&gt;"))</f>
        <v>0</v>
      </c>
      <c r="J26" s="90" t="s">
        <v>112</v>
      </c>
      <c r="K26" s="90" t="s">
        <v>152</v>
      </c>
      <c r="L26" s="90" t="s">
        <v>159</v>
      </c>
      <c r="M26" s="90" t="s">
        <v>183</v>
      </c>
      <c r="N26" s="90" t="s">
        <v>416</v>
      </c>
      <c r="O26" s="90" t="s">
        <v>423</v>
      </c>
      <c r="P26" s="90" t="s">
        <v>437</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786</v>
      </c>
      <c r="B27" s="81" t="s">
        <v>820</v>
      </c>
      <c r="C27" s="83" t="s">
        <v>821</v>
      </c>
      <c r="D27" s="85" t="s">
        <v>822</v>
      </c>
      <c r="E27" s="85" t="s">
        <v>823</v>
      </c>
      <c r="F27" s="86" t="s">
        <v>791</v>
      </c>
      <c r="G27" s="86" t="s">
        <v>779</v>
      </c>
      <c r="H27" s="86">
        <v>2</v>
      </c>
      <c r="I27" s="88">
        <f>IF(COUNTIF(J27:AW27,"&lt;&gt;")=0,"",SUMPRODUCT(((Recommendations[ImplStatus]="Implemented")+(Recommendations[ImplStatus]="Compensated"))*ISNUMBER(MATCH(Recommendations[Id],J27:AW27,0)))/COUNTIF(J27:AW27,"&lt;&gt;"))</f>
        <v>0</v>
      </c>
      <c r="J27" s="90" t="s">
        <v>44</v>
      </c>
      <c r="K27" s="90" t="s">
        <v>56</v>
      </c>
      <c r="L27" s="90" t="s">
        <v>282</v>
      </c>
      <c r="M27" s="90" t="s">
        <v>371</v>
      </c>
      <c r="N27" s="90" t="s">
        <v>378</v>
      </c>
      <c r="O27" s="90" t="s">
        <v>384</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786</v>
      </c>
      <c r="B28" s="81" t="s">
        <v>824</v>
      </c>
      <c r="C28" s="83" t="s">
        <v>825</v>
      </c>
      <c r="D28" s="85" t="s">
        <v>826</v>
      </c>
      <c r="E28" s="85" t="s">
        <v>827</v>
      </c>
      <c r="F28" s="86" t="s">
        <v>791</v>
      </c>
      <c r="G28" s="86" t="s">
        <v>779</v>
      </c>
      <c r="H28" s="86">
        <v>2</v>
      </c>
      <c r="I28" s="88">
        <f>IF(COUNTIF(J28:AW28,"&lt;&gt;")=0,"",SUMPRODUCT(((Recommendations[ImplStatus]="Implemented")+(Recommendations[ImplStatus]="Compensated"))*ISNUMBER(MATCH(Recommendations[Id],J28:AW28,0)))/COUNTIF(J28:AW28,"&lt;&gt;"))</f>
        <v>0</v>
      </c>
      <c r="J28" s="90" t="s">
        <v>18</v>
      </c>
      <c r="K28" s="90" t="s">
        <v>61</v>
      </c>
      <c r="L28" s="90" t="s">
        <v>106</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786</v>
      </c>
      <c r="B29" s="81" t="s">
        <v>828</v>
      </c>
      <c r="C29" s="83" t="s">
        <v>829</v>
      </c>
      <c r="D29" s="85" t="s">
        <v>830</v>
      </c>
      <c r="E29" s="85" t="s">
        <v>831</v>
      </c>
      <c r="F29" s="86" t="s">
        <v>791</v>
      </c>
      <c r="G29" s="86" t="s">
        <v>779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786</v>
      </c>
      <c r="B30" s="81" t="s">
        <v>832</v>
      </c>
      <c r="C30" s="83" t="s">
        <v>833</v>
      </c>
      <c r="D30" s="85" t="s">
        <v>834</v>
      </c>
      <c r="E30" s="85" t="s">
        <v>835</v>
      </c>
      <c r="F30" s="86" t="s">
        <v>791</v>
      </c>
      <c r="G30" s="86" t="s">
        <v>753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836</v>
      </c>
      <c r="B31" s="80">
        <v>4</v>
      </c>
      <c r="C31" s="82" t="s">
        <v>25</v>
      </c>
      <c r="D31" s="84" t="s">
        <v>837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836</v>
      </c>
      <c r="B32" s="81" t="s">
        <v>233</v>
      </c>
      <c r="C32" s="83" t="s">
        <v>838</v>
      </c>
      <c r="D32" s="85" t="s">
        <v>839</v>
      </c>
      <c r="E32" s="85" t="s">
        <v>840</v>
      </c>
      <c r="F32" s="86" t="s">
        <v>841</v>
      </c>
      <c r="G32" s="86" t="s">
        <v>792</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836</v>
      </c>
      <c r="B33" s="81" t="s">
        <v>239</v>
      </c>
      <c r="C33" s="83" t="s">
        <v>842</v>
      </c>
      <c r="D33" s="85" t="s">
        <v>843</v>
      </c>
      <c r="E33" s="85" t="s">
        <v>844</v>
      </c>
      <c r="F33" s="86" t="s">
        <v>841</v>
      </c>
      <c r="G33" s="86" t="s">
        <v>792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836</v>
      </c>
      <c r="B34" s="81" t="s">
        <v>245</v>
      </c>
      <c r="C34" s="83" t="s">
        <v>845</v>
      </c>
      <c r="D34" s="85" t="s">
        <v>846</v>
      </c>
      <c r="E34" s="85" t="s">
        <v>847</v>
      </c>
      <c r="F34" s="86" t="s">
        <v>744</v>
      </c>
      <c r="G34" s="86" t="s">
        <v>779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836</v>
      </c>
      <c r="B35" s="81" t="s">
        <v>251</v>
      </c>
      <c r="C35" s="83" t="s">
        <v>848</v>
      </c>
      <c r="D35" s="85" t="s">
        <v>849</v>
      </c>
      <c r="E35" s="85" t="s">
        <v>850</v>
      </c>
      <c r="F35" s="86" t="s">
        <v>744</v>
      </c>
      <c r="G35" s="86" t="s">
        <v>779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836</v>
      </c>
      <c r="B36" s="81" t="s">
        <v>258</v>
      </c>
      <c r="C36" s="83" t="s">
        <v>851</v>
      </c>
      <c r="D36" s="85" t="s">
        <v>852</v>
      </c>
      <c r="E36" s="85" t="s">
        <v>853</v>
      </c>
      <c r="F36" s="86" t="s">
        <v>744</v>
      </c>
      <c r="G36" s="86" t="s">
        <v>779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836</v>
      </c>
      <c r="B37" s="81" t="s">
        <v>263</v>
      </c>
      <c r="C37" s="83" t="s">
        <v>854</v>
      </c>
      <c r="D37" s="85" t="s">
        <v>855</v>
      </c>
      <c r="E37" s="85" t="s">
        <v>856</v>
      </c>
      <c r="F37" s="86" t="s">
        <v>744</v>
      </c>
      <c r="G37" s="86" t="s">
        <v>779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836</v>
      </c>
      <c r="B38" s="81" t="s">
        <v>268</v>
      </c>
      <c r="C38" s="83" t="s">
        <v>857</v>
      </c>
      <c r="D38" s="85" t="s">
        <v>858</v>
      </c>
      <c r="E38" s="85" t="s">
        <v>859</v>
      </c>
      <c r="F38" s="86" t="s">
        <v>860</v>
      </c>
      <c r="G38" s="86" t="s">
        <v>779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836</v>
      </c>
      <c r="B39" s="81" t="s">
        <v>275</v>
      </c>
      <c r="C39" s="83" t="s">
        <v>861</v>
      </c>
      <c r="D39" s="85" t="s">
        <v>862</v>
      </c>
      <c r="E39" s="85" t="s">
        <v>863</v>
      </c>
      <c r="F39" s="86" t="s">
        <v>744</v>
      </c>
      <c r="G39" s="86" t="s">
        <v>779</v>
      </c>
      <c r="H39" s="86">
        <v>2</v>
      </c>
      <c r="I39" s="88">
        <f>IF(COUNTIF(J39:AW39,"&lt;&gt;")=0,"",SUMPRODUCT(((Recommendations[ImplStatus]="Implemented")+(Recommendations[ImplStatus]="Compensated"))*ISNUMBER(MATCH(Recommendations[Id],J39:AW39,0)))/COUNTIF(J39:AW39,"&lt;&gt;"))</f>
        <v>0</v>
      </c>
      <c r="J39" s="90" t="s">
        <v>251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836</v>
      </c>
      <c r="B40" s="81" t="s">
        <v>282</v>
      </c>
      <c r="C40" s="83" t="s">
        <v>864</v>
      </c>
      <c r="D40" s="85" t="s">
        <v>865</v>
      </c>
      <c r="E40" s="85" t="s">
        <v>866</v>
      </c>
      <c r="F40" s="86" t="s">
        <v>744</v>
      </c>
      <c r="G40" s="86" t="s">
        <v>779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836</v>
      </c>
      <c r="B41" s="81" t="s">
        <v>867</v>
      </c>
      <c r="C41" s="83" t="s">
        <v>868</v>
      </c>
      <c r="D41" s="85" t="s">
        <v>869</v>
      </c>
      <c r="E41" s="85" t="s">
        <v>870</v>
      </c>
      <c r="F41" s="86" t="s">
        <v>744</v>
      </c>
      <c r="G41" s="86" t="s">
        <v>779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836</v>
      </c>
      <c r="B42" s="81" t="s">
        <v>871</v>
      </c>
      <c r="C42" s="83" t="s">
        <v>872</v>
      </c>
      <c r="D42" s="85" t="s">
        <v>873</v>
      </c>
      <c r="E42" s="85" t="s">
        <v>874</v>
      </c>
      <c r="F42" s="86" t="s">
        <v>791</v>
      </c>
      <c r="G42" s="86" t="s">
        <v>779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836</v>
      </c>
      <c r="B43" s="81" t="s">
        <v>875</v>
      </c>
      <c r="C43" s="83" t="s">
        <v>876</v>
      </c>
      <c r="D43" s="85" t="s">
        <v>877</v>
      </c>
      <c r="E43" s="85" t="s">
        <v>878</v>
      </c>
      <c r="F43" s="86" t="s">
        <v>791</v>
      </c>
      <c r="G43" s="86" t="s">
        <v>779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879</v>
      </c>
      <c r="B44" s="80">
        <v>5</v>
      </c>
      <c r="C44" s="82" t="s">
        <v>25</v>
      </c>
      <c r="D44" s="84" t="s">
        <v>880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879</v>
      </c>
      <c r="B45" s="81" t="s">
        <v>289</v>
      </c>
      <c r="C45" s="83" t="s">
        <v>881</v>
      </c>
      <c r="D45" s="85" t="s">
        <v>882</v>
      </c>
      <c r="E45" s="85" t="s">
        <v>883</v>
      </c>
      <c r="F45" s="86" t="s">
        <v>860</v>
      </c>
      <c r="G45" s="86" t="s">
        <v>745</v>
      </c>
      <c r="H45" s="86">
        <v>1</v>
      </c>
      <c r="I45" s="88">
        <f>IF(COUNTIF(J45:AW45,"&lt;&gt;")=0,"",SUMPRODUCT(((Recommendations[ImplStatus]="Implemented")+(Recommendations[ImplStatus]="Compensated"))*ISNUMBER(MATCH(Recommendations[Id],J45:AW45,0)))/COUNTIF(J45:AW45,"&lt;&gt;"))</f>
        <v>0</v>
      </c>
      <c r="J45" s="90" t="s">
        <v>118</v>
      </c>
      <c r="K45" s="90" t="s">
        <v>409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879</v>
      </c>
      <c r="B46" s="81" t="s">
        <v>294</v>
      </c>
      <c r="C46" s="83" t="s">
        <v>884</v>
      </c>
      <c r="D46" s="85" t="s">
        <v>885</v>
      </c>
      <c r="E46" s="85" t="s">
        <v>886</v>
      </c>
      <c r="F46" s="86" t="s">
        <v>860</v>
      </c>
      <c r="G46" s="86" t="s">
        <v>779</v>
      </c>
      <c r="H46" s="86">
        <v>1</v>
      </c>
      <c r="I46" s="88">
        <f>IF(COUNTIF(J46:AW46,"&lt;&gt;")=0,"",SUMPRODUCT(((Recommendations[ImplStatus]="Implemented")+(Recommendations[ImplStatus]="Compensated"))*ISNUMBER(MATCH(Recommendations[Id],J46:AW46,0)))/COUNTIF(J46:AW46,"&lt;&gt;"))</f>
        <v>0</v>
      </c>
      <c r="J46" s="90" t="s">
        <v>390</v>
      </c>
      <c r="K46" s="90" t="s">
        <v>397</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879</v>
      </c>
      <c r="B47" s="81" t="s">
        <v>299</v>
      </c>
      <c r="C47" s="83" t="s">
        <v>887</v>
      </c>
      <c r="D47" s="85" t="s">
        <v>888</v>
      </c>
      <c r="E47" s="85" t="s">
        <v>889</v>
      </c>
      <c r="F47" s="86" t="s">
        <v>860</v>
      </c>
      <c r="G47" s="86" t="s">
        <v>779</v>
      </c>
      <c r="H47" s="86">
        <v>1</v>
      </c>
      <c r="I47" s="88">
        <f>IF(COUNTIF(J47:AW47,"&lt;&gt;")=0,"",SUMPRODUCT(((Recommendations[ImplStatus]="Implemented")+(Recommendations[ImplStatus]="Compensated"))*ISNUMBER(MATCH(Recommendations[Id],J47:AW47,0)))/COUNTIF(J47:AW47,"&lt;&gt;"))</f>
        <v>0</v>
      </c>
      <c r="J47" s="90" t="s">
        <v>133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879</v>
      </c>
      <c r="B48" s="81" t="s">
        <v>305</v>
      </c>
      <c r="C48" s="83" t="s">
        <v>890</v>
      </c>
      <c r="D48" s="85" t="s">
        <v>891</v>
      </c>
      <c r="E48" s="85" t="s">
        <v>892</v>
      </c>
      <c r="F48" s="86" t="s">
        <v>860</v>
      </c>
      <c r="G48" s="86" t="s">
        <v>779</v>
      </c>
      <c r="H48" s="86">
        <v>1</v>
      </c>
      <c r="I48" s="88">
        <f>IF(COUNTIF(J48:AW48,"&lt;&gt;")=0,"",SUMPRODUCT(((Recommendations[ImplStatus]="Implemented")+(Recommendations[ImplStatus]="Compensated"))*ISNUMBER(MATCH(Recommendations[Id],J48:AW48,0)))/COUNTIF(J48:AW48,"&lt;&gt;"))</f>
        <v>0</v>
      </c>
      <c r="J48" s="90" t="s">
        <v>50</v>
      </c>
      <c r="K48" s="90" t="s">
        <v>289</v>
      </c>
      <c r="L48" s="90" t="s">
        <v>294</v>
      </c>
      <c r="M48" s="90" t="s">
        <v>299</v>
      </c>
      <c r="N48" s="90" t="s">
        <v>305</v>
      </c>
      <c r="O48" s="90" t="s">
        <v>311</v>
      </c>
      <c r="P48" s="90" t="s">
        <v>316</v>
      </c>
      <c r="Q48" s="90" t="s">
        <v>322</v>
      </c>
      <c r="R48" s="90" t="s">
        <v>451</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879</v>
      </c>
      <c r="B49" s="81" t="s">
        <v>311</v>
      </c>
      <c r="C49" s="83" t="s">
        <v>893</v>
      </c>
      <c r="D49" s="85" t="s">
        <v>894</v>
      </c>
      <c r="E49" s="85" t="s">
        <v>895</v>
      </c>
      <c r="F49" s="86" t="s">
        <v>860</v>
      </c>
      <c r="G49" s="86" t="s">
        <v>745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879</v>
      </c>
      <c r="B50" s="81" t="s">
        <v>316</v>
      </c>
      <c r="C50" s="83" t="s">
        <v>896</v>
      </c>
      <c r="D50" s="85" t="s">
        <v>897</v>
      </c>
      <c r="E50" s="85" t="s">
        <v>898</v>
      </c>
      <c r="F50" s="86" t="s">
        <v>860</v>
      </c>
      <c r="G50" s="86" t="s">
        <v>792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899</v>
      </c>
      <c r="B51" s="80">
        <v>6</v>
      </c>
      <c r="C51" s="82" t="s">
        <v>25</v>
      </c>
      <c r="D51" s="84" t="s">
        <v>900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899</v>
      </c>
      <c r="B52" s="81" t="s">
        <v>343</v>
      </c>
      <c r="C52" s="83" t="s">
        <v>901</v>
      </c>
      <c r="D52" s="85" t="s">
        <v>902</v>
      </c>
      <c r="E52" s="85" t="s">
        <v>903</v>
      </c>
      <c r="F52" s="86" t="s">
        <v>841</v>
      </c>
      <c r="G52" s="86" t="s">
        <v>792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899</v>
      </c>
      <c r="B53" s="81" t="s">
        <v>349</v>
      </c>
      <c r="C53" s="83" t="s">
        <v>904</v>
      </c>
      <c r="D53" s="85" t="s">
        <v>905</v>
      </c>
      <c r="E53" s="85" t="s">
        <v>906</v>
      </c>
      <c r="F53" s="86" t="s">
        <v>841</v>
      </c>
      <c r="G53" s="86" t="s">
        <v>792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899</v>
      </c>
      <c r="B54" s="81" t="s">
        <v>354</v>
      </c>
      <c r="C54" s="83" t="s">
        <v>907</v>
      </c>
      <c r="D54" s="85" t="s">
        <v>908</v>
      </c>
      <c r="E54" s="85" t="s">
        <v>909</v>
      </c>
      <c r="F54" s="86" t="s">
        <v>860</v>
      </c>
      <c r="G54" s="86" t="s">
        <v>779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899</v>
      </c>
      <c r="B55" s="81" t="s">
        <v>360</v>
      </c>
      <c r="C55" s="83" t="s">
        <v>910</v>
      </c>
      <c r="D55" s="85" t="s">
        <v>911</v>
      </c>
      <c r="E55" s="85" t="s">
        <v>912</v>
      </c>
      <c r="F55" s="86" t="s">
        <v>860</v>
      </c>
      <c r="G55" s="86" t="s">
        <v>779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899</v>
      </c>
      <c r="B56" s="81" t="s">
        <v>365</v>
      </c>
      <c r="C56" s="83" t="s">
        <v>913</v>
      </c>
      <c r="D56" s="85" t="s">
        <v>914</v>
      </c>
      <c r="E56" s="85" t="s">
        <v>915</v>
      </c>
      <c r="F56" s="86" t="s">
        <v>860</v>
      </c>
      <c r="G56" s="86" t="s">
        <v>779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899</v>
      </c>
      <c r="B57" s="81" t="s">
        <v>371</v>
      </c>
      <c r="C57" s="83" t="s">
        <v>916</v>
      </c>
      <c r="D57" s="85" t="s">
        <v>917</v>
      </c>
      <c r="E57" s="85" t="s">
        <v>918</v>
      </c>
      <c r="F57" s="86" t="s">
        <v>766</v>
      </c>
      <c r="G57" s="86" t="s">
        <v>745</v>
      </c>
      <c r="H57" s="86">
        <v>2</v>
      </c>
      <c r="I57" s="88">
        <f>IF(COUNTIF(J57:AW57,"&lt;&gt;")=0,"",SUMPRODUCT(((Recommendations[ImplStatus]="Implemented")+(Recommendations[ImplStatus]="Compensated"))*ISNUMBER(MATCH(Recommendations[Id],J57:AW57,0)))/COUNTIF(J57:AW57,"&lt;&gt;"))</f>
        <v>0</v>
      </c>
      <c r="J57" s="90" t="s">
        <v>139</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899</v>
      </c>
      <c r="B58" s="81" t="s">
        <v>919</v>
      </c>
      <c r="C58" s="83" t="s">
        <v>920</v>
      </c>
      <c r="D58" s="85" t="s">
        <v>921</v>
      </c>
      <c r="E58" s="85" t="s">
        <v>922</v>
      </c>
      <c r="F58" s="86" t="s">
        <v>860</v>
      </c>
      <c r="G58" s="86" t="s">
        <v>779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899</v>
      </c>
      <c r="B59" s="81" t="s">
        <v>923</v>
      </c>
      <c r="C59" s="83" t="s">
        <v>924</v>
      </c>
      <c r="D59" s="85" t="s">
        <v>925</v>
      </c>
      <c r="E59" s="85" t="s">
        <v>926</v>
      </c>
      <c r="F59" s="86" t="s">
        <v>860</v>
      </c>
      <c r="G59" s="86" t="s">
        <v>792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927</v>
      </c>
      <c r="B60" s="80">
        <v>7</v>
      </c>
      <c r="C60" s="82" t="s">
        <v>25</v>
      </c>
      <c r="D60" s="84" t="s">
        <v>928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927</v>
      </c>
      <c r="B61" s="81" t="s">
        <v>378</v>
      </c>
      <c r="C61" s="83" t="s">
        <v>929</v>
      </c>
      <c r="D61" s="85" t="s">
        <v>930</v>
      </c>
      <c r="E61" s="85" t="s">
        <v>931</v>
      </c>
      <c r="F61" s="86" t="s">
        <v>841</v>
      </c>
      <c r="G61" s="86" t="s">
        <v>792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927</v>
      </c>
      <c r="B62" s="81" t="s">
        <v>384</v>
      </c>
      <c r="C62" s="83" t="s">
        <v>932</v>
      </c>
      <c r="D62" s="85" t="s">
        <v>933</v>
      </c>
      <c r="E62" s="85" t="s">
        <v>934</v>
      </c>
      <c r="F62" s="86" t="s">
        <v>841</v>
      </c>
      <c r="G62" s="86" t="s">
        <v>792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927</v>
      </c>
      <c r="B63" s="81" t="s">
        <v>390</v>
      </c>
      <c r="C63" s="83" t="s">
        <v>935</v>
      </c>
      <c r="D63" s="85" t="s">
        <v>936</v>
      </c>
      <c r="E63" s="85" t="s">
        <v>937</v>
      </c>
      <c r="F63" s="86" t="s">
        <v>766</v>
      </c>
      <c r="G63" s="86" t="s">
        <v>779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927</v>
      </c>
      <c r="B64" s="81" t="s">
        <v>397</v>
      </c>
      <c r="C64" s="83" t="s">
        <v>938</v>
      </c>
      <c r="D64" s="85" t="s">
        <v>939</v>
      </c>
      <c r="E64" s="85" t="s">
        <v>940</v>
      </c>
      <c r="F64" s="86" t="s">
        <v>766</v>
      </c>
      <c r="G64" s="86" t="s">
        <v>779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927</v>
      </c>
      <c r="B65" s="81" t="s">
        <v>404</v>
      </c>
      <c r="C65" s="83" t="s">
        <v>941</v>
      </c>
      <c r="D65" s="85" t="s">
        <v>942</v>
      </c>
      <c r="E65" s="85" t="s">
        <v>943</v>
      </c>
      <c r="F65" s="86" t="s">
        <v>766</v>
      </c>
      <c r="G65" s="86" t="s">
        <v>745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927</v>
      </c>
      <c r="B66" s="81" t="s">
        <v>409</v>
      </c>
      <c r="C66" s="83" t="s">
        <v>944</v>
      </c>
      <c r="D66" s="85" t="s">
        <v>945</v>
      </c>
      <c r="E66" s="85" t="s">
        <v>946</v>
      </c>
      <c r="F66" s="86" t="s">
        <v>766</v>
      </c>
      <c r="G66" s="86" t="s">
        <v>745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927</v>
      </c>
      <c r="B67" s="81" t="s">
        <v>947</v>
      </c>
      <c r="C67" s="83" t="s">
        <v>948</v>
      </c>
      <c r="D67" s="85" t="s">
        <v>949</v>
      </c>
      <c r="E67" s="85" t="s">
        <v>950</v>
      </c>
      <c r="F67" s="86" t="s">
        <v>766</v>
      </c>
      <c r="G67" s="86" t="s">
        <v>749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951</v>
      </c>
      <c r="B68" s="80">
        <v>8</v>
      </c>
      <c r="C68" s="82" t="s">
        <v>25</v>
      </c>
      <c r="D68" s="84" t="s">
        <v>952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951</v>
      </c>
      <c r="B69" s="81" t="s">
        <v>416</v>
      </c>
      <c r="C69" s="83" t="s">
        <v>953</v>
      </c>
      <c r="D69" s="85" t="s">
        <v>954</v>
      </c>
      <c r="E69" s="85" t="s">
        <v>955</v>
      </c>
      <c r="F69" s="86" t="s">
        <v>841</v>
      </c>
      <c r="G69" s="86" t="s">
        <v>792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951</v>
      </c>
      <c r="B70" s="81" t="s">
        <v>423</v>
      </c>
      <c r="C70" s="83" t="s">
        <v>956</v>
      </c>
      <c r="D70" s="85" t="s">
        <v>957</v>
      </c>
      <c r="E70" s="85" t="s">
        <v>958</v>
      </c>
      <c r="F70" s="86" t="s">
        <v>791</v>
      </c>
      <c r="G70" s="86" t="s">
        <v>753</v>
      </c>
      <c r="H70" s="86">
        <v>1</v>
      </c>
      <c r="I70" s="88">
        <f>IF(COUNTIF(J70:AW70,"&lt;&gt;")=0,"",SUMPRODUCT(((Recommendations[ImplStatus]="Implemented")+(Recommendations[ImplStatus]="Compensated"))*ISNUMBER(MATCH(Recommendations[Id],J70:AW70,0)))/COUNTIF(J70:AW70,"&lt;&gt;"))</f>
        <v>0</v>
      </c>
      <c r="J70" s="90" t="s">
        <v>343</v>
      </c>
      <c r="K70" s="90" t="s">
        <v>360</v>
      </c>
      <c r="L70" s="90" t="s">
        <v>365</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951</v>
      </c>
      <c r="B71" s="81" t="s">
        <v>430</v>
      </c>
      <c r="C71" s="83" t="s">
        <v>959</v>
      </c>
      <c r="D71" s="85" t="s">
        <v>960</v>
      </c>
      <c r="E71" s="85" t="s">
        <v>961</v>
      </c>
      <c r="F71" s="86" t="s">
        <v>791</v>
      </c>
      <c r="G71" s="86" t="s">
        <v>779</v>
      </c>
      <c r="H71" s="86">
        <v>1</v>
      </c>
      <c r="I71" s="88">
        <f>IF(COUNTIF(J71:AW71,"&lt;&gt;")=0,"",SUMPRODUCT(((Recommendations[ImplStatus]="Implemented")+(Recommendations[ImplStatus]="Compensated"))*ISNUMBER(MATCH(Recommendations[Id],J71:AW71,0)))/COUNTIF(J71:AW71,"&lt;&gt;"))</f>
        <v>0</v>
      </c>
      <c r="J71" s="90" t="s">
        <v>349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951</v>
      </c>
      <c r="B72" s="81" t="s">
        <v>962</v>
      </c>
      <c r="C72" s="83" t="s">
        <v>963</v>
      </c>
      <c r="D72" s="85" t="s">
        <v>964</v>
      </c>
      <c r="E72" s="85" t="s">
        <v>965</v>
      </c>
      <c r="F72" s="86" t="s">
        <v>415</v>
      </c>
      <c r="G72" s="86" t="s">
        <v>779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951</v>
      </c>
      <c r="B73" s="81" t="s">
        <v>966</v>
      </c>
      <c r="C73" s="83" t="s">
        <v>967</v>
      </c>
      <c r="D73" s="85" t="s">
        <v>968</v>
      </c>
      <c r="E73" s="85" t="s">
        <v>969</v>
      </c>
      <c r="F73" s="86" t="s">
        <v>791</v>
      </c>
      <c r="G73" s="86" t="s">
        <v>753</v>
      </c>
      <c r="H73" s="86">
        <v>2</v>
      </c>
      <c r="I73" s="88">
        <f>IF(COUNTIF(J73:AW73,"&lt;&gt;")=0,"",SUMPRODUCT(((Recommendations[ImplStatus]="Implemented")+(Recommendations[ImplStatus]="Compensated"))*ISNUMBER(MATCH(Recommendations[Id],J73:AW73,0)))/COUNTIF(J73:AW73,"&lt;&gt;"))</f>
        <v>0</v>
      </c>
      <c r="J73" s="90" t="s">
        <v>354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951</v>
      </c>
      <c r="B74" s="81" t="s">
        <v>970</v>
      </c>
      <c r="C74" s="83" t="s">
        <v>971</v>
      </c>
      <c r="D74" s="85" t="s">
        <v>972</v>
      </c>
      <c r="E74" s="85" t="s">
        <v>973</v>
      </c>
      <c r="F74" s="86" t="s">
        <v>791</v>
      </c>
      <c r="G74" s="86" t="s">
        <v>753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951</v>
      </c>
      <c r="B75" s="81" t="s">
        <v>974</v>
      </c>
      <c r="C75" s="83" t="s">
        <v>975</v>
      </c>
      <c r="D75" s="85" t="s">
        <v>976</v>
      </c>
      <c r="E75" s="85" t="s">
        <v>977</v>
      </c>
      <c r="F75" s="86" t="s">
        <v>791</v>
      </c>
      <c r="G75" s="86" t="s">
        <v>753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951</v>
      </c>
      <c r="B76" s="81" t="s">
        <v>978</v>
      </c>
      <c r="C76" s="83" t="s">
        <v>979</v>
      </c>
      <c r="D76" s="85" t="s">
        <v>980</v>
      </c>
      <c r="E76" s="85" t="s">
        <v>981</v>
      </c>
      <c r="F76" s="86" t="s">
        <v>791</v>
      </c>
      <c r="G76" s="86" t="s">
        <v>753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951</v>
      </c>
      <c r="B77" s="81" t="s">
        <v>982</v>
      </c>
      <c r="C77" s="83" t="s">
        <v>983</v>
      </c>
      <c r="D77" s="85" t="s">
        <v>984</v>
      </c>
      <c r="E77" s="85" t="s">
        <v>985</v>
      </c>
      <c r="F77" s="86" t="s">
        <v>791</v>
      </c>
      <c r="G77" s="86" t="s">
        <v>753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951</v>
      </c>
      <c r="B78" s="81" t="s">
        <v>986</v>
      </c>
      <c r="C78" s="83" t="s">
        <v>987</v>
      </c>
      <c r="D78" s="85" t="s">
        <v>988</v>
      </c>
      <c r="E78" s="85" t="s">
        <v>989</v>
      </c>
      <c r="F78" s="86" t="s">
        <v>791</v>
      </c>
      <c r="G78" s="86" t="s">
        <v>779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951</v>
      </c>
      <c r="B79" s="81" t="s">
        <v>990</v>
      </c>
      <c r="C79" s="83" t="s">
        <v>991</v>
      </c>
      <c r="D79" s="85" t="s">
        <v>992</v>
      </c>
      <c r="E79" s="85" t="s">
        <v>993</v>
      </c>
      <c r="F79" s="86" t="s">
        <v>791</v>
      </c>
      <c r="G79" s="86" t="s">
        <v>753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951</v>
      </c>
      <c r="B80" s="81" t="s">
        <v>994</v>
      </c>
      <c r="C80" s="83" t="s">
        <v>995</v>
      </c>
      <c r="D80" s="85" t="s">
        <v>996</v>
      </c>
      <c r="E80" s="85" t="s">
        <v>997</v>
      </c>
      <c r="F80" s="86" t="s">
        <v>791</v>
      </c>
      <c r="G80" s="86" t="s">
        <v>753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998</v>
      </c>
      <c r="B81" s="80">
        <v>9</v>
      </c>
      <c r="C81" s="82" t="s">
        <v>25</v>
      </c>
      <c r="D81" s="84" t="s">
        <v>999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998</v>
      </c>
      <c r="B82" s="81" t="s">
        <v>437</v>
      </c>
      <c r="C82" s="83" t="s">
        <v>1000</v>
      </c>
      <c r="D82" s="85" t="s">
        <v>1001</v>
      </c>
      <c r="E82" s="85" t="s">
        <v>1002</v>
      </c>
      <c r="F82" s="86" t="s">
        <v>766</v>
      </c>
      <c r="G82" s="86" t="s">
        <v>779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998</v>
      </c>
      <c r="B83" s="81" t="s">
        <v>444</v>
      </c>
      <c r="C83" s="83" t="s">
        <v>1003</v>
      </c>
      <c r="D83" s="85" t="s">
        <v>1004</v>
      </c>
      <c r="E83" s="85" t="s">
        <v>1005</v>
      </c>
      <c r="F83" s="86" t="s">
        <v>744</v>
      </c>
      <c r="G83" s="86" t="s">
        <v>779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998</v>
      </c>
      <c r="B84" s="81" t="s">
        <v>451</v>
      </c>
      <c r="C84" s="83" t="s">
        <v>1006</v>
      </c>
      <c r="D84" s="85" t="s">
        <v>1007</v>
      </c>
      <c r="E84" s="85" t="s">
        <v>1008</v>
      </c>
      <c r="F84" s="86" t="s">
        <v>415</v>
      </c>
      <c r="G84" s="86" t="s">
        <v>779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998</v>
      </c>
      <c r="B85" s="81" t="s">
        <v>456</v>
      </c>
      <c r="C85" s="83" t="s">
        <v>1009</v>
      </c>
      <c r="D85" s="85" t="s">
        <v>1010</v>
      </c>
      <c r="E85" s="85" t="s">
        <v>1011</v>
      </c>
      <c r="F85" s="86" t="s">
        <v>766</v>
      </c>
      <c r="G85" s="86" t="s">
        <v>779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998</v>
      </c>
      <c r="B86" s="81" t="s">
        <v>463</v>
      </c>
      <c r="C86" s="83" t="s">
        <v>1012</v>
      </c>
      <c r="D86" s="85" t="s">
        <v>1013</v>
      </c>
      <c r="E86" s="85" t="s">
        <v>1014</v>
      </c>
      <c r="F86" s="86" t="s">
        <v>415</v>
      </c>
      <c r="G86" s="86" t="s">
        <v>779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998</v>
      </c>
      <c r="B87" s="81" t="s">
        <v>1015</v>
      </c>
      <c r="C87" s="83" t="s">
        <v>1016</v>
      </c>
      <c r="D87" s="85" t="s">
        <v>1017</v>
      </c>
      <c r="E87" s="85" t="s">
        <v>1018</v>
      </c>
      <c r="F87" s="86" t="s">
        <v>415</v>
      </c>
      <c r="G87" s="86" t="s">
        <v>779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998</v>
      </c>
      <c r="B88" s="81" t="s">
        <v>1019</v>
      </c>
      <c r="C88" s="83" t="s">
        <v>1020</v>
      </c>
      <c r="D88" s="85" t="s">
        <v>1021</v>
      </c>
      <c r="E88" s="85" t="s">
        <v>1022</v>
      </c>
      <c r="F88" s="86" t="s">
        <v>415</v>
      </c>
      <c r="G88" s="86" t="s">
        <v>779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1023</v>
      </c>
      <c r="B89" s="80">
        <v>10</v>
      </c>
      <c r="C89" s="82" t="s">
        <v>25</v>
      </c>
      <c r="D89" s="84" t="s">
        <v>1024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1023</v>
      </c>
      <c r="B90" s="81" t="s">
        <v>1025</v>
      </c>
      <c r="C90" s="83" t="s">
        <v>1026</v>
      </c>
      <c r="D90" s="85" t="s">
        <v>1027</v>
      </c>
      <c r="E90" s="85" t="s">
        <v>1028</v>
      </c>
      <c r="F90" s="86" t="s">
        <v>744</v>
      </c>
      <c r="G90" s="86" t="s">
        <v>753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1023</v>
      </c>
      <c r="B91" s="81" t="s">
        <v>1029</v>
      </c>
      <c r="C91" s="83" t="s">
        <v>1030</v>
      </c>
      <c r="D91" s="85" t="s">
        <v>1031</v>
      </c>
      <c r="E91" s="85" t="s">
        <v>1032</v>
      </c>
      <c r="F91" s="86" t="s">
        <v>744</v>
      </c>
      <c r="G91" s="86" t="s">
        <v>779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1023</v>
      </c>
      <c r="B92" s="81" t="s">
        <v>1033</v>
      </c>
      <c r="C92" s="83" t="s">
        <v>1034</v>
      </c>
      <c r="D92" s="85" t="s">
        <v>1035</v>
      </c>
      <c r="E92" s="85" t="s">
        <v>1036</v>
      </c>
      <c r="F92" s="86" t="s">
        <v>744</v>
      </c>
      <c r="G92" s="86" t="s">
        <v>779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1023</v>
      </c>
      <c r="B93" s="81" t="s">
        <v>1037</v>
      </c>
      <c r="C93" s="83" t="s">
        <v>1038</v>
      </c>
      <c r="D93" s="85" t="s">
        <v>1039</v>
      </c>
      <c r="E93" s="85" t="s">
        <v>1040</v>
      </c>
      <c r="F93" s="86" t="s">
        <v>744</v>
      </c>
      <c r="G93" s="86" t="s">
        <v>753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1023</v>
      </c>
      <c r="B94" s="81" t="s">
        <v>1041</v>
      </c>
      <c r="C94" s="83" t="s">
        <v>1042</v>
      </c>
      <c r="D94" s="85" t="s">
        <v>1043</v>
      </c>
      <c r="E94" s="85" t="s">
        <v>1044</v>
      </c>
      <c r="F94" s="86" t="s">
        <v>744</v>
      </c>
      <c r="G94" s="86" t="s">
        <v>779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1023</v>
      </c>
      <c r="B95" s="81" t="s">
        <v>1045</v>
      </c>
      <c r="C95" s="83" t="s">
        <v>1046</v>
      </c>
      <c r="D95" s="85" t="s">
        <v>1047</v>
      </c>
      <c r="E95" s="85" t="s">
        <v>1048</v>
      </c>
      <c r="F95" s="86" t="s">
        <v>744</v>
      </c>
      <c r="G95" s="86" t="s">
        <v>779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1023</v>
      </c>
      <c r="B96" s="81" t="s">
        <v>1049</v>
      </c>
      <c r="C96" s="83" t="s">
        <v>1050</v>
      </c>
      <c r="D96" s="85" t="s">
        <v>1051</v>
      </c>
      <c r="E96" s="85" t="s">
        <v>1052</v>
      </c>
      <c r="F96" s="86" t="s">
        <v>744</v>
      </c>
      <c r="G96" s="86" t="s">
        <v>753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1053</v>
      </c>
      <c r="B97" s="80">
        <v>11</v>
      </c>
      <c r="C97" s="82" t="s">
        <v>25</v>
      </c>
      <c r="D97" s="84" t="s">
        <v>1054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1053</v>
      </c>
      <c r="B98" s="81" t="s">
        <v>1055</v>
      </c>
      <c r="C98" s="83" t="s">
        <v>1056</v>
      </c>
      <c r="D98" s="85" t="s">
        <v>1057</v>
      </c>
      <c r="E98" s="85" t="s">
        <v>1058</v>
      </c>
      <c r="F98" s="86" t="s">
        <v>841</v>
      </c>
      <c r="G98" s="86" t="s">
        <v>792</v>
      </c>
      <c r="H98" s="86">
        <v>1</v>
      </c>
      <c r="I98" s="88">
        <f>IF(COUNTIF(J98:AW98,"&lt;&gt;")=0,"",SUMPRODUCT(((Recommendations[ImplStatus]="Implemented")+(Recommendations[ImplStatus]="Compensated"))*ISNUMBER(MATCH(Recommendations[Id],J98:AW98,0)))/COUNTIF(J98:AW98,"&lt;&gt;"))</f>
        <v>0</v>
      </c>
      <c r="J98" s="90" t="s">
        <v>95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1053</v>
      </c>
      <c r="B99" s="81" t="s">
        <v>1059</v>
      </c>
      <c r="C99" s="83" t="s">
        <v>1060</v>
      </c>
      <c r="D99" s="85" t="s">
        <v>1061</v>
      </c>
      <c r="E99" s="85" t="s">
        <v>1062</v>
      </c>
      <c r="F99" s="86" t="s">
        <v>791</v>
      </c>
      <c r="G99" s="86" t="s">
        <v>1063</v>
      </c>
      <c r="H99" s="86">
        <v>1</v>
      </c>
      <c r="I99" s="88">
        <f>IF(COUNTIF(J99:AW99,"&lt;&gt;")=0,"",SUMPRODUCT(((Recommendations[ImplStatus]="Implemented")+(Recommendations[ImplStatus]="Compensated"))*ISNUMBER(MATCH(Recommendations[Id],J99:AW99,0)))/COUNTIF(J99:AW99,"&lt;&gt;"))</f>
        <v>0</v>
      </c>
      <c r="J99" s="90" t="s">
        <v>68</v>
      </c>
      <c r="K99" s="90" t="s">
        <v>88</v>
      </c>
      <c r="L99" s="90" t="s">
        <v>100</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1053</v>
      </c>
      <c r="B100" s="81" t="s">
        <v>1064</v>
      </c>
      <c r="C100" s="83" t="s">
        <v>1065</v>
      </c>
      <c r="D100" s="85" t="s">
        <v>1066</v>
      </c>
      <c r="E100" s="85" t="s">
        <v>1067</v>
      </c>
      <c r="F100" s="86" t="s">
        <v>791</v>
      </c>
      <c r="G100" s="86" t="s">
        <v>779</v>
      </c>
      <c r="H100" s="86">
        <v>1</v>
      </c>
      <c r="I100" s="88">
        <f>IF(COUNTIF(J100:AW100,"&lt;&gt;")=0,"",SUMPRODUCT(((Recommendations[ImplStatus]="Implemented")+(Recommendations[ImplStatus]="Compensated"))*ISNUMBER(MATCH(Recommendations[Id],J100:AW100,0)))/COUNTIF(J100:AW100,"&lt;&gt;"))</f>
        <v>0</v>
      </c>
      <c r="J100" s="90" t="s">
        <v>78</v>
      </c>
      <c r="K100" s="90" t="s">
        <v>83</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1053</v>
      </c>
      <c r="B101" s="81" t="s">
        <v>1068</v>
      </c>
      <c r="C101" s="83" t="s">
        <v>1069</v>
      </c>
      <c r="D101" s="85" t="s">
        <v>1070</v>
      </c>
      <c r="E101" s="85" t="s">
        <v>1071</v>
      </c>
      <c r="F101" s="86" t="s">
        <v>791</v>
      </c>
      <c r="G101" s="86" t="s">
        <v>1063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1053</v>
      </c>
      <c r="B102" s="81" t="s">
        <v>1072</v>
      </c>
      <c r="C102" s="83" t="s">
        <v>1073</v>
      </c>
      <c r="D102" s="85" t="s">
        <v>1074</v>
      </c>
      <c r="E102" s="85" t="s">
        <v>1075</v>
      </c>
      <c r="F102" s="86" t="s">
        <v>791</v>
      </c>
      <c r="G102" s="86" t="s">
        <v>1063</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1076</v>
      </c>
      <c r="B103" s="80">
        <v>12</v>
      </c>
      <c r="C103" s="82" t="s">
        <v>25</v>
      </c>
      <c r="D103" s="84" t="s">
        <v>1077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1076</v>
      </c>
      <c r="B104" s="81" t="s">
        <v>1078</v>
      </c>
      <c r="C104" s="83" t="s">
        <v>1079</v>
      </c>
      <c r="D104" s="85" t="s">
        <v>1080</v>
      </c>
      <c r="E104" s="85" t="s">
        <v>1081</v>
      </c>
      <c r="F104" s="86" t="s">
        <v>415</v>
      </c>
      <c r="G104" s="86" t="s">
        <v>779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1076</v>
      </c>
      <c r="B105" s="81" t="s">
        <v>1082</v>
      </c>
      <c r="C105" s="83" t="s">
        <v>1083</v>
      </c>
      <c r="D105" s="85" t="s">
        <v>1084</v>
      </c>
      <c r="E105" s="85" t="s">
        <v>1085</v>
      </c>
      <c r="F105" s="86" t="s">
        <v>415</v>
      </c>
      <c r="G105" s="86" t="s">
        <v>779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1076</v>
      </c>
      <c r="B106" s="81" t="s">
        <v>1086</v>
      </c>
      <c r="C106" s="83" t="s">
        <v>1087</v>
      </c>
      <c r="D106" s="85" t="s">
        <v>1088</v>
      </c>
      <c r="E106" s="85" t="s">
        <v>1089</v>
      </c>
      <c r="F106" s="86" t="s">
        <v>415</v>
      </c>
      <c r="G106" s="86" t="s">
        <v>779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1076</v>
      </c>
      <c r="B107" s="81" t="s">
        <v>1090</v>
      </c>
      <c r="C107" s="83" t="s">
        <v>1091</v>
      </c>
      <c r="D107" s="85" t="s">
        <v>1092</v>
      </c>
      <c r="E107" s="85" t="s">
        <v>1093</v>
      </c>
      <c r="F107" s="86" t="s">
        <v>841</v>
      </c>
      <c r="G107" s="86" t="s">
        <v>792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1076</v>
      </c>
      <c r="B108" s="81" t="s">
        <v>1094</v>
      </c>
      <c r="C108" s="83" t="s">
        <v>1095</v>
      </c>
      <c r="D108" s="85" t="s">
        <v>1096</v>
      </c>
      <c r="E108" s="85" t="s">
        <v>1097</v>
      </c>
      <c r="F108" s="86" t="s">
        <v>415</v>
      </c>
      <c r="G108" s="86" t="s">
        <v>779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1076</v>
      </c>
      <c r="B109" s="81" t="s">
        <v>1098</v>
      </c>
      <c r="C109" s="83" t="s">
        <v>1099</v>
      </c>
      <c r="D109" s="85" t="s">
        <v>1100</v>
      </c>
      <c r="E109" s="85" t="s">
        <v>1101</v>
      </c>
      <c r="F109" s="86" t="s">
        <v>415</v>
      </c>
      <c r="G109" s="86" t="s">
        <v>779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1076</v>
      </c>
      <c r="B110" s="81" t="s">
        <v>1102</v>
      </c>
      <c r="C110" s="83" t="s">
        <v>1103</v>
      </c>
      <c r="D110" s="85" t="s">
        <v>1104</v>
      </c>
      <c r="E110" s="85" t="s">
        <v>1105</v>
      </c>
      <c r="F110" s="86" t="s">
        <v>744</v>
      </c>
      <c r="G110" s="86" t="s">
        <v>779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1076</v>
      </c>
      <c r="B111" s="81" t="s">
        <v>1106</v>
      </c>
      <c r="C111" s="83" t="s">
        <v>1107</v>
      </c>
      <c r="D111" s="85" t="s">
        <v>1108</v>
      </c>
      <c r="E111" s="85" t="s">
        <v>1109</v>
      </c>
      <c r="F111" s="86" t="s">
        <v>744</v>
      </c>
      <c r="G111" s="86" t="s">
        <v>779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1110</v>
      </c>
      <c r="B112" s="80">
        <v>13</v>
      </c>
      <c r="C112" s="82" t="s">
        <v>25</v>
      </c>
      <c r="D112" s="84" t="s">
        <v>1111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1110</v>
      </c>
      <c r="B113" s="81" t="s">
        <v>1112</v>
      </c>
      <c r="C113" s="83" t="s">
        <v>1113</v>
      </c>
      <c r="D113" s="85" t="s">
        <v>1114</v>
      </c>
      <c r="E113" s="85" t="s">
        <v>1115</v>
      </c>
      <c r="F113" s="86" t="s">
        <v>415</v>
      </c>
      <c r="G113" s="86" t="s">
        <v>753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1110</v>
      </c>
      <c r="B114" s="81" t="s">
        <v>1116</v>
      </c>
      <c r="C114" s="83" t="s">
        <v>1117</v>
      </c>
      <c r="D114" s="85" t="s">
        <v>1118</v>
      </c>
      <c r="E114" s="85" t="s">
        <v>1119</v>
      </c>
      <c r="F114" s="86" t="s">
        <v>744</v>
      </c>
      <c r="G114" s="86" t="s">
        <v>753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1110</v>
      </c>
      <c r="B115" s="81" t="s">
        <v>1120</v>
      </c>
      <c r="C115" s="83" t="s">
        <v>1121</v>
      </c>
      <c r="D115" s="85" t="s">
        <v>1122</v>
      </c>
      <c r="E115" s="85" t="s">
        <v>1123</v>
      </c>
      <c r="F115" s="86" t="s">
        <v>415</v>
      </c>
      <c r="G115" s="86" t="s">
        <v>753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1110</v>
      </c>
      <c r="B116" s="81" t="s">
        <v>1124</v>
      </c>
      <c r="C116" s="83" t="s">
        <v>1125</v>
      </c>
      <c r="D116" s="85" t="s">
        <v>1126</v>
      </c>
      <c r="E116" s="85" t="s">
        <v>1127</v>
      </c>
      <c r="F116" s="86" t="s">
        <v>415</v>
      </c>
      <c r="G116" s="86" t="s">
        <v>779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1110</v>
      </c>
      <c r="B117" s="81" t="s">
        <v>1128</v>
      </c>
      <c r="C117" s="83" t="s">
        <v>1129</v>
      </c>
      <c r="D117" s="85" t="s">
        <v>1130</v>
      </c>
      <c r="E117" s="85" t="s">
        <v>1131</v>
      </c>
      <c r="F117" s="86" t="s">
        <v>744</v>
      </c>
      <c r="G117" s="86" t="s">
        <v>779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1110</v>
      </c>
      <c r="B118" s="81" t="s">
        <v>1132</v>
      </c>
      <c r="C118" s="83" t="s">
        <v>1133</v>
      </c>
      <c r="D118" s="85" t="s">
        <v>1134</v>
      </c>
      <c r="E118" s="85" t="s">
        <v>1135</v>
      </c>
      <c r="F118" s="86" t="s">
        <v>415</v>
      </c>
      <c r="G118" s="86" t="s">
        <v>753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1110</v>
      </c>
      <c r="B119" s="81" t="s">
        <v>1136</v>
      </c>
      <c r="C119" s="83" t="s">
        <v>1137</v>
      </c>
      <c r="D119" s="85" t="s">
        <v>1138</v>
      </c>
      <c r="E119" s="85" t="s">
        <v>1139</v>
      </c>
      <c r="F119" s="86" t="s">
        <v>744</v>
      </c>
      <c r="G119" s="86" t="s">
        <v>779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1110</v>
      </c>
      <c r="B120" s="81" t="s">
        <v>1140</v>
      </c>
      <c r="C120" s="83" t="s">
        <v>1141</v>
      </c>
      <c r="D120" s="85" t="s">
        <v>1142</v>
      </c>
      <c r="E120" s="85" t="s">
        <v>1143</v>
      </c>
      <c r="F120" s="86" t="s">
        <v>415</v>
      </c>
      <c r="G120" s="86" t="s">
        <v>779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1110</v>
      </c>
      <c r="B121" s="81" t="s">
        <v>1144</v>
      </c>
      <c r="C121" s="83" t="s">
        <v>1145</v>
      </c>
      <c r="D121" s="85" t="s">
        <v>1146</v>
      </c>
      <c r="E121" s="85" t="s">
        <v>1147</v>
      </c>
      <c r="F121" s="86" t="s">
        <v>415</v>
      </c>
      <c r="G121" s="86" t="s">
        <v>779</v>
      </c>
      <c r="H121" s="86">
        <v>3</v>
      </c>
      <c r="I121" s="88">
        <f>IF(COUNTIF(J121:AW121,"&lt;&gt;")=0,"",SUMPRODUCT(((Recommendations[ImplStatus]="Implemented")+(Recommendations[ImplStatus]="Compensated"))*ISNUMBER(MATCH(Recommendations[Id],J121:AW121,0)))/COUNTIF(J121:AW121,"&lt;&gt;"))</f>
        <v>0</v>
      </c>
      <c r="J121" s="90" t="s">
        <v>444</v>
      </c>
      <c r="K121" s="90" t="s">
        <v>463</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1110</v>
      </c>
      <c r="B122" s="81" t="s">
        <v>1148</v>
      </c>
      <c r="C122" s="83" t="s">
        <v>1149</v>
      </c>
      <c r="D122" s="85" t="s">
        <v>1150</v>
      </c>
      <c r="E122" s="85" t="s">
        <v>1151</v>
      </c>
      <c r="F122" s="86" t="s">
        <v>415</v>
      </c>
      <c r="G122" s="86" t="s">
        <v>779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1110</v>
      </c>
      <c r="B123" s="81" t="s">
        <v>1152</v>
      </c>
      <c r="C123" s="83" t="s">
        <v>1153</v>
      </c>
      <c r="D123" s="85" t="s">
        <v>1154</v>
      </c>
      <c r="E123" s="85" t="s">
        <v>1155</v>
      </c>
      <c r="F123" s="86" t="s">
        <v>415</v>
      </c>
      <c r="G123" s="86" t="s">
        <v>753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1156</v>
      </c>
      <c r="B124" s="80">
        <v>14</v>
      </c>
      <c r="C124" s="82" t="s">
        <v>25</v>
      </c>
      <c r="D124" s="84" t="s">
        <v>1157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1156</v>
      </c>
      <c r="B125" s="81" t="s">
        <v>1158</v>
      </c>
      <c r="C125" s="83" t="s">
        <v>1159</v>
      </c>
      <c r="D125" s="85" t="s">
        <v>1160</v>
      </c>
      <c r="E125" s="85" t="s">
        <v>1161</v>
      </c>
      <c r="F125" s="86" t="s">
        <v>841</v>
      </c>
      <c r="G125" s="86" t="s">
        <v>792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1156</v>
      </c>
      <c r="B126" s="81" t="s">
        <v>1162</v>
      </c>
      <c r="C126" s="83" t="s">
        <v>1163</v>
      </c>
      <c r="D126" s="85" t="s">
        <v>1164</v>
      </c>
      <c r="E126" s="85" t="s">
        <v>1165</v>
      </c>
      <c r="F126" s="86" t="s">
        <v>860</v>
      </c>
      <c r="G126" s="86" t="s">
        <v>779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1156</v>
      </c>
      <c r="B127" s="81" t="s">
        <v>1166</v>
      </c>
      <c r="C127" s="83" t="s">
        <v>1167</v>
      </c>
      <c r="D127" s="85" t="s">
        <v>1168</v>
      </c>
      <c r="E127" s="85" t="s">
        <v>1169</v>
      </c>
      <c r="F127" s="86" t="s">
        <v>860</v>
      </c>
      <c r="G127" s="86" t="s">
        <v>779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1156</v>
      </c>
      <c r="B128" s="81" t="s">
        <v>1170</v>
      </c>
      <c r="C128" s="83" t="s">
        <v>1171</v>
      </c>
      <c r="D128" s="85" t="s">
        <v>1172</v>
      </c>
      <c r="E128" s="85" t="s">
        <v>1173</v>
      </c>
      <c r="F128" s="86" t="s">
        <v>860</v>
      </c>
      <c r="G128" s="86" t="s">
        <v>779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1156</v>
      </c>
      <c r="B129" s="81" t="s">
        <v>1174</v>
      </c>
      <c r="C129" s="83" t="s">
        <v>1175</v>
      </c>
      <c r="D129" s="85" t="s">
        <v>1176</v>
      </c>
      <c r="E129" s="85" t="s">
        <v>1177</v>
      </c>
      <c r="F129" s="86" t="s">
        <v>860</v>
      </c>
      <c r="G129" s="86" t="s">
        <v>779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1156</v>
      </c>
      <c r="B130" s="81" t="s">
        <v>1178</v>
      </c>
      <c r="C130" s="83" t="s">
        <v>1179</v>
      </c>
      <c r="D130" s="85" t="s">
        <v>1180</v>
      </c>
      <c r="E130" s="85" t="s">
        <v>1181</v>
      </c>
      <c r="F130" s="86" t="s">
        <v>860</v>
      </c>
      <c r="G130" s="86" t="s">
        <v>779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1156</v>
      </c>
      <c r="B131" s="81" t="s">
        <v>1182</v>
      </c>
      <c r="C131" s="83" t="s">
        <v>1183</v>
      </c>
      <c r="D131" s="85" t="s">
        <v>1184</v>
      </c>
      <c r="E131" s="85" t="s">
        <v>1185</v>
      </c>
      <c r="F131" s="86" t="s">
        <v>860</v>
      </c>
      <c r="G131" s="86" t="s">
        <v>779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1156</v>
      </c>
      <c r="B132" s="81" t="s">
        <v>1186</v>
      </c>
      <c r="C132" s="83" t="s">
        <v>1187</v>
      </c>
      <c r="D132" s="85" t="s">
        <v>1188</v>
      </c>
      <c r="E132" s="85" t="s">
        <v>1189</v>
      </c>
      <c r="F132" s="86" t="s">
        <v>860</v>
      </c>
      <c r="G132" s="86" t="s">
        <v>779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1156</v>
      </c>
      <c r="B133" s="81" t="s">
        <v>1190</v>
      </c>
      <c r="C133" s="83" t="s">
        <v>1191</v>
      </c>
      <c r="D133" s="85" t="s">
        <v>1192</v>
      </c>
      <c r="E133" s="85" t="s">
        <v>1193</v>
      </c>
      <c r="F133" s="86" t="s">
        <v>860</v>
      </c>
      <c r="G133" s="86" t="s">
        <v>779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1194</v>
      </c>
      <c r="B134" s="80">
        <v>15</v>
      </c>
      <c r="C134" s="82" t="s">
        <v>25</v>
      </c>
      <c r="D134" s="84" t="s">
        <v>1195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1194</v>
      </c>
      <c r="B135" s="81" t="s">
        <v>1196</v>
      </c>
      <c r="C135" s="83" t="s">
        <v>1197</v>
      </c>
      <c r="D135" s="85" t="s">
        <v>1198</v>
      </c>
      <c r="E135" s="85" t="s">
        <v>1199</v>
      </c>
      <c r="F135" s="86" t="s">
        <v>860</v>
      </c>
      <c r="G135" s="86" t="s">
        <v>745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1194</v>
      </c>
      <c r="B136" s="81" t="s">
        <v>1200</v>
      </c>
      <c r="C136" s="83" t="s">
        <v>1201</v>
      </c>
      <c r="D136" s="85" t="s">
        <v>1202</v>
      </c>
      <c r="E136" s="85" t="s">
        <v>1203</v>
      </c>
      <c r="F136" s="86" t="s">
        <v>841</v>
      </c>
      <c r="G136" s="86" t="s">
        <v>792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1194</v>
      </c>
      <c r="B137" s="81" t="s">
        <v>1204</v>
      </c>
      <c r="C137" s="83" t="s">
        <v>1205</v>
      </c>
      <c r="D137" s="85" t="s">
        <v>1206</v>
      </c>
      <c r="E137" s="85" t="s">
        <v>1207</v>
      </c>
      <c r="F137" s="86" t="s">
        <v>860</v>
      </c>
      <c r="G137" s="86" t="s">
        <v>792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1194</v>
      </c>
      <c r="B138" s="81" t="s">
        <v>1208</v>
      </c>
      <c r="C138" s="83" t="s">
        <v>1209</v>
      </c>
      <c r="D138" s="85" t="s">
        <v>1210</v>
      </c>
      <c r="E138" s="85" t="s">
        <v>1211</v>
      </c>
      <c r="F138" s="86" t="s">
        <v>841</v>
      </c>
      <c r="G138" s="86" t="s">
        <v>792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1194</v>
      </c>
      <c r="B139" s="81" t="s">
        <v>1212</v>
      </c>
      <c r="C139" s="83" t="s">
        <v>1213</v>
      </c>
      <c r="D139" s="85" t="s">
        <v>1214</v>
      </c>
      <c r="E139" s="85" t="s">
        <v>1215</v>
      </c>
      <c r="F139" s="86" t="s">
        <v>860</v>
      </c>
      <c r="G139" s="86" t="s">
        <v>792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1194</v>
      </c>
      <c r="B140" s="81" t="s">
        <v>1216</v>
      </c>
      <c r="C140" s="83" t="s">
        <v>1217</v>
      </c>
      <c r="D140" s="85" t="s">
        <v>1218</v>
      </c>
      <c r="E140" s="85" t="s">
        <v>1219</v>
      </c>
      <c r="F140" s="86" t="s">
        <v>791</v>
      </c>
      <c r="G140" s="86" t="s">
        <v>792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1194</v>
      </c>
      <c r="B141" s="81" t="s">
        <v>1220</v>
      </c>
      <c r="C141" s="83" t="s">
        <v>1221</v>
      </c>
      <c r="D141" s="85" t="s">
        <v>1222</v>
      </c>
      <c r="E141" s="85" t="s">
        <v>1223</v>
      </c>
      <c r="F141" s="86" t="s">
        <v>791</v>
      </c>
      <c r="G141" s="86" t="s">
        <v>779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1224</v>
      </c>
      <c r="B142" s="80">
        <v>16</v>
      </c>
      <c r="C142" s="82" t="s">
        <v>25</v>
      </c>
      <c r="D142" s="84" t="s">
        <v>1225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1224</v>
      </c>
      <c r="B143" s="81" t="s">
        <v>1226</v>
      </c>
      <c r="C143" s="83" t="s">
        <v>1227</v>
      </c>
      <c r="D143" s="85" t="s">
        <v>1228</v>
      </c>
      <c r="E143" s="85" t="s">
        <v>1229</v>
      </c>
      <c r="F143" s="86" t="s">
        <v>841</v>
      </c>
      <c r="G143" s="86" t="s">
        <v>792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1224</v>
      </c>
      <c r="B144" s="81" t="s">
        <v>1230</v>
      </c>
      <c r="C144" s="83" t="s">
        <v>1231</v>
      </c>
      <c r="D144" s="85" t="s">
        <v>1232</v>
      </c>
      <c r="E144" s="85" t="s">
        <v>1233</v>
      </c>
      <c r="F144" s="86" t="s">
        <v>841</v>
      </c>
      <c r="G144" s="86" t="s">
        <v>792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1224</v>
      </c>
      <c r="B145" s="81" t="s">
        <v>1234</v>
      </c>
      <c r="C145" s="83" t="s">
        <v>1235</v>
      </c>
      <c r="D145" s="85" t="s">
        <v>1236</v>
      </c>
      <c r="E145" s="85" t="s">
        <v>1237</v>
      </c>
      <c r="F145" s="86" t="s">
        <v>766</v>
      </c>
      <c r="G145" s="86" t="s">
        <v>753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1224</v>
      </c>
      <c r="B146" s="81" t="s">
        <v>1238</v>
      </c>
      <c r="C146" s="83" t="s">
        <v>1239</v>
      </c>
      <c r="D146" s="85" t="s">
        <v>1240</v>
      </c>
      <c r="E146" s="85" t="s">
        <v>1241</v>
      </c>
      <c r="F146" s="86" t="s">
        <v>766</v>
      </c>
      <c r="G146" s="86" t="s">
        <v>745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1224</v>
      </c>
      <c r="B147" s="81" t="s">
        <v>1242</v>
      </c>
      <c r="C147" s="83" t="s">
        <v>1243</v>
      </c>
      <c r="D147" s="85" t="s">
        <v>1244</v>
      </c>
      <c r="E147" s="85" t="s">
        <v>1245</v>
      </c>
      <c r="F147" s="86" t="s">
        <v>766</v>
      </c>
      <c r="G147" s="86" t="s">
        <v>779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1224</v>
      </c>
      <c r="B148" s="81" t="s">
        <v>1246</v>
      </c>
      <c r="C148" s="83" t="s">
        <v>1247</v>
      </c>
      <c r="D148" s="85" t="s">
        <v>1248</v>
      </c>
      <c r="E148" s="85" t="s">
        <v>1249</v>
      </c>
      <c r="F148" s="86" t="s">
        <v>841</v>
      </c>
      <c r="G148" s="86" t="s">
        <v>792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1224</v>
      </c>
      <c r="B149" s="81" t="s">
        <v>1250</v>
      </c>
      <c r="C149" s="83" t="s">
        <v>1251</v>
      </c>
      <c r="D149" s="85" t="s">
        <v>1252</v>
      </c>
      <c r="E149" s="85" t="s">
        <v>1253</v>
      </c>
      <c r="F149" s="86" t="s">
        <v>766</v>
      </c>
      <c r="G149" s="86" t="s">
        <v>779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1224</v>
      </c>
      <c r="B150" s="81" t="s">
        <v>1254</v>
      </c>
      <c r="C150" s="83" t="s">
        <v>1255</v>
      </c>
      <c r="D150" s="85" t="s">
        <v>1256</v>
      </c>
      <c r="E150" s="85" t="s">
        <v>1257</v>
      </c>
      <c r="F150" s="86" t="s">
        <v>415</v>
      </c>
      <c r="G150" s="86" t="s">
        <v>779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1224</v>
      </c>
      <c r="B151" s="81" t="s">
        <v>1258</v>
      </c>
      <c r="C151" s="83" t="s">
        <v>1259</v>
      </c>
      <c r="D151" s="85" t="s">
        <v>1260</v>
      </c>
      <c r="E151" s="85" t="s">
        <v>1261</v>
      </c>
      <c r="F151" s="86" t="s">
        <v>860</v>
      </c>
      <c r="G151" s="86" t="s">
        <v>779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1224</v>
      </c>
      <c r="B152" s="81" t="s">
        <v>1262</v>
      </c>
      <c r="C152" s="83" t="s">
        <v>1263</v>
      </c>
      <c r="D152" s="85" t="s">
        <v>1264</v>
      </c>
      <c r="E152" s="85" t="s">
        <v>1265</v>
      </c>
      <c r="F152" s="86" t="s">
        <v>766</v>
      </c>
      <c r="G152" s="86" t="s">
        <v>779</v>
      </c>
      <c r="H152" s="86">
        <v>2</v>
      </c>
      <c r="I152" s="88">
        <f>IF(COUNTIF(J152:AW152,"&lt;&gt;")=0,"",SUMPRODUCT(((Recommendations[ImplStatus]="Implemented")+(Recommendations[ImplStatus]="Compensated"))*ISNUMBER(MATCH(Recommendations[Id],J152:AW152,0)))/COUNTIF(J152:AW152,"&lt;&gt;"))</f>
        <v>0</v>
      </c>
      <c r="J152" s="90" t="s">
        <v>146</v>
      </c>
      <c r="K152" s="90" t="s">
        <v>239</v>
      </c>
      <c r="L152" s="90" t="s">
        <v>245</v>
      </c>
      <c r="M152" s="90" t="s">
        <v>263</v>
      </c>
      <c r="N152" s="90" t="s">
        <v>275</v>
      </c>
      <c r="O152" s="90" t="s">
        <v>337</v>
      </c>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1224</v>
      </c>
      <c r="B153" s="81" t="s">
        <v>1266</v>
      </c>
      <c r="C153" s="83" t="s">
        <v>1267</v>
      </c>
      <c r="D153" s="85" t="s">
        <v>1268</v>
      </c>
      <c r="E153" s="85" t="s">
        <v>1269</v>
      </c>
      <c r="F153" s="86" t="s">
        <v>766</v>
      </c>
      <c r="G153" s="86" t="s">
        <v>779</v>
      </c>
      <c r="H153" s="86">
        <v>2</v>
      </c>
      <c r="I153" s="88">
        <f>IF(COUNTIF(J153:AW153,"&lt;&gt;")=0,"",SUMPRODUCT(((Recommendations[ImplStatus]="Implemented")+(Recommendations[ImplStatus]="Compensated"))*ISNUMBER(MATCH(Recommendations[Id],J153:AW153,0)))/COUNTIF(J153:AW153,"&lt;&gt;"))</f>
        <v>0</v>
      </c>
      <c r="J153" s="90" t="s">
        <v>152</v>
      </c>
      <c r="K153" s="90" t="s">
        <v>164</v>
      </c>
      <c r="L153" s="90" t="s">
        <v>456</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1224</v>
      </c>
      <c r="B154" s="81" t="s">
        <v>1270</v>
      </c>
      <c r="C154" s="83" t="s">
        <v>1271</v>
      </c>
      <c r="D154" s="85" t="s">
        <v>1272</v>
      </c>
      <c r="E154" s="85" t="s">
        <v>1273</v>
      </c>
      <c r="F154" s="86" t="s">
        <v>766</v>
      </c>
      <c r="G154" s="86" t="s">
        <v>779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1224</v>
      </c>
      <c r="B155" s="81" t="s">
        <v>1274</v>
      </c>
      <c r="C155" s="83" t="s">
        <v>1275</v>
      </c>
      <c r="D155" s="85" t="s">
        <v>1276</v>
      </c>
      <c r="E155" s="85" t="s">
        <v>1277</v>
      </c>
      <c r="F155" s="86" t="s">
        <v>766</v>
      </c>
      <c r="G155" s="86" t="s">
        <v>753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1224</v>
      </c>
      <c r="B156" s="81" t="s">
        <v>1278</v>
      </c>
      <c r="C156" s="83" t="s">
        <v>1279</v>
      </c>
      <c r="D156" s="85" t="s">
        <v>1280</v>
      </c>
      <c r="E156" s="85" t="s">
        <v>1281</v>
      </c>
      <c r="F156" s="86" t="s">
        <v>766</v>
      </c>
      <c r="G156" s="86" t="s">
        <v>779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1282</v>
      </c>
      <c r="B157" s="80">
        <v>17</v>
      </c>
      <c r="C157" s="82" t="s">
        <v>25</v>
      </c>
      <c r="D157" s="84" t="s">
        <v>1283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1282</v>
      </c>
      <c r="B158" s="81" t="s">
        <v>1284</v>
      </c>
      <c r="C158" s="83" t="s">
        <v>1285</v>
      </c>
      <c r="D158" s="85" t="s">
        <v>1286</v>
      </c>
      <c r="E158" s="85" t="s">
        <v>1287</v>
      </c>
      <c r="F158" s="86" t="s">
        <v>860</v>
      </c>
      <c r="G158" s="86" t="s">
        <v>749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1282</v>
      </c>
      <c r="B159" s="81" t="s">
        <v>1288</v>
      </c>
      <c r="C159" s="83" t="s">
        <v>1289</v>
      </c>
      <c r="D159" s="85" t="s">
        <v>1290</v>
      </c>
      <c r="E159" s="85" t="s">
        <v>1291</v>
      </c>
      <c r="F159" s="86" t="s">
        <v>841</v>
      </c>
      <c r="G159" s="86" t="s">
        <v>792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1282</v>
      </c>
      <c r="B160" s="81" t="s">
        <v>1292</v>
      </c>
      <c r="C160" s="83" t="s">
        <v>1293</v>
      </c>
      <c r="D160" s="85" t="s">
        <v>1294</v>
      </c>
      <c r="E160" s="85" t="s">
        <v>1295</v>
      </c>
      <c r="F160" s="86" t="s">
        <v>841</v>
      </c>
      <c r="G160" s="86" t="s">
        <v>792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1282</v>
      </c>
      <c r="B161" s="81" t="s">
        <v>1296</v>
      </c>
      <c r="C161" s="83" t="s">
        <v>1297</v>
      </c>
      <c r="D161" s="85" t="s">
        <v>1298</v>
      </c>
      <c r="E161" s="85" t="s">
        <v>1299</v>
      </c>
      <c r="F161" s="86" t="s">
        <v>841</v>
      </c>
      <c r="G161" s="86" t="s">
        <v>792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1282</v>
      </c>
      <c r="B162" s="81" t="s">
        <v>1300</v>
      </c>
      <c r="C162" s="83" t="s">
        <v>1301</v>
      </c>
      <c r="D162" s="85" t="s">
        <v>1302</v>
      </c>
      <c r="E162" s="85" t="s">
        <v>1303</v>
      </c>
      <c r="F162" s="86" t="s">
        <v>860</v>
      </c>
      <c r="G162" s="86" t="s">
        <v>749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1282</v>
      </c>
      <c r="B163" s="81" t="s">
        <v>1304</v>
      </c>
      <c r="C163" s="83" t="s">
        <v>1305</v>
      </c>
      <c r="D163" s="85" t="s">
        <v>1306</v>
      </c>
      <c r="E163" s="85" t="s">
        <v>1307</v>
      </c>
      <c r="F163" s="86" t="s">
        <v>860</v>
      </c>
      <c r="G163" s="86" t="s">
        <v>749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1282</v>
      </c>
      <c r="B164" s="81" t="s">
        <v>1308</v>
      </c>
      <c r="C164" s="83" t="s">
        <v>1309</v>
      </c>
      <c r="D164" s="85" t="s">
        <v>1310</v>
      </c>
      <c r="E164" s="85" t="s">
        <v>1311</v>
      </c>
      <c r="F164" s="86" t="s">
        <v>860</v>
      </c>
      <c r="G164" s="86" t="s">
        <v>1063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1282</v>
      </c>
      <c r="B165" s="81" t="s">
        <v>1312</v>
      </c>
      <c r="C165" s="83" t="s">
        <v>1313</v>
      </c>
      <c r="D165" s="85" t="s">
        <v>1314</v>
      </c>
      <c r="E165" s="85" t="s">
        <v>1315</v>
      </c>
      <c r="F165" s="86" t="s">
        <v>860</v>
      </c>
      <c r="G165" s="86" t="s">
        <v>1063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1282</v>
      </c>
      <c r="B166" s="81" t="s">
        <v>1316</v>
      </c>
      <c r="C166" s="83" t="s">
        <v>1317</v>
      </c>
      <c r="D166" s="85" t="s">
        <v>1318</v>
      </c>
      <c r="E166" s="85" t="s">
        <v>1319</v>
      </c>
      <c r="F166" s="86" t="s">
        <v>841</v>
      </c>
      <c r="G166" s="86" t="s">
        <v>1063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1320</v>
      </c>
      <c r="B167" s="80">
        <v>18</v>
      </c>
      <c r="C167" s="82" t="s">
        <v>25</v>
      </c>
      <c r="D167" s="84" t="s">
        <v>1321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1320</v>
      </c>
      <c r="B168" s="81" t="s">
        <v>1322</v>
      </c>
      <c r="C168" s="83" t="s">
        <v>1323</v>
      </c>
      <c r="D168" s="85" t="s">
        <v>1324</v>
      </c>
      <c r="E168" s="85" t="s">
        <v>1325</v>
      </c>
      <c r="F168" s="86" t="s">
        <v>841</v>
      </c>
      <c r="G168" s="86" t="s">
        <v>792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1320</v>
      </c>
      <c r="B169" s="81" t="s">
        <v>1326</v>
      </c>
      <c r="C169" s="83" t="s">
        <v>1327</v>
      </c>
      <c r="D169" s="85" t="s">
        <v>1328</v>
      </c>
      <c r="E169" s="85" t="s">
        <v>1329</v>
      </c>
      <c r="F169" s="86" t="s">
        <v>415</v>
      </c>
      <c r="G169" s="86" t="s">
        <v>753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1320</v>
      </c>
      <c r="B170" s="81" t="s">
        <v>1330</v>
      </c>
      <c r="C170" s="83" t="s">
        <v>1331</v>
      </c>
      <c r="D170" s="85" t="s">
        <v>1332</v>
      </c>
      <c r="E170" s="85" t="s">
        <v>1333</v>
      </c>
      <c r="F170" s="86" t="s">
        <v>415</v>
      </c>
      <c r="G170" s="86" t="s">
        <v>779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1320</v>
      </c>
      <c r="B171" s="81" t="s">
        <v>1334</v>
      </c>
      <c r="C171" s="83" t="s">
        <v>1335</v>
      </c>
      <c r="D171" s="85" t="s">
        <v>1336</v>
      </c>
      <c r="E171" s="85" t="s">
        <v>1337</v>
      </c>
      <c r="F171" s="86" t="s">
        <v>415</v>
      </c>
      <c r="G171" s="86" t="s">
        <v>779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1320</v>
      </c>
      <c r="B172" s="91" t="s">
        <v>1338</v>
      </c>
      <c r="C172" s="92" t="s">
        <v>1339</v>
      </c>
      <c r="D172" s="93" t="s">
        <v>1340</v>
      </c>
      <c r="E172" s="93" t="s">
        <v>1341</v>
      </c>
      <c r="F172" s="94" t="s">
        <v>415</v>
      </c>
      <c r="G172" s="94" t="s">
        <v>753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469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IFERROR(INDEX('Recommendations'!$I$2:$I$75, MATCH(J2,'Recommendations'!$B$2:$B$75,0))="Implemented", FALSE))</xm:f>
            <x14:dxf>
              <font>
                <color rgb="FF000000"/>
              </font>
              <fill>
                <patternFill>
                  <bgColor rgb="FF3C7D22"/>
                </patternFill>
              </fill>
            </x14:dxf>
          </x14:cfRule>
          <x14:cfRule type="expression" priority="2" id="{00000000-000E-0000-0400-000002000000}">
            <xm:f>AND(J2&lt;&gt;"", IFERROR(INDEX('Recommendations'!$I$2:$I$75, MATCH(J2,'Recommendations'!$B$2:$B$75,0))="Compensated", FALSE))</xm:f>
            <x14:dxf>
              <font>
                <color rgb="FF000000"/>
              </font>
              <fill>
                <patternFill>
                  <bgColor rgb="FFC6E0B4"/>
                </patternFill>
              </fill>
            </x14:dxf>
          </x14:cfRule>
          <x14:cfRule type="expression" priority="3" id="{00000000-000E-0000-0400-000003000000}">
            <xm:f>AND(J2&lt;&gt;"", IFERROR(INDEX('Recommendations'!$I$2:$I$75, MATCH(J2,'Recommendations'!$B$2:$B$75,0))="Testing", FALSE))</xm:f>
            <x14:dxf>
              <font>
                <color rgb="FF000000"/>
              </font>
              <fill>
                <patternFill>
                  <bgColor rgb="FFFFC000"/>
                </patternFill>
              </fill>
            </x14:dxf>
          </x14:cfRule>
          <x14:cfRule type="expression" priority="4" id="{00000000-000E-0000-0400-000004000000}">
            <xm:f>AND(J2&lt;&gt;"", IFERROR(INDEX('Recommendations'!$I$2:$I$75, MATCH(J2,'Recommendations'!$B$2:$B$75,0))="Failed", FALSE))</xm:f>
            <x14:dxf>
              <font>
                <color rgb="FF000000"/>
              </font>
              <fill>
                <patternFill>
                  <bgColor rgb="FFD82891"/>
                </patternFill>
              </fill>
            </x14:dxf>
          </x14:cfRule>
          <x14:cfRule type="expression" priority="5" id="{00000000-000E-0000-0400-000005000000}">
            <xm:f>AND(J2&lt;&gt;"", IFERROR(INDEX('Recommendations'!$I$2:$I$75, MATCH(J2,'Recommendations'!$B$2:$B$75,0))="Risk Accepted", FALSE))</xm:f>
            <x14:dxf>
              <font>
                <color rgb="FF000000"/>
              </font>
              <fill>
                <patternFill>
                  <bgColor rgb="FFD9D9D9"/>
                </patternFill>
              </fill>
            </x14:dxf>
          </x14:cfRule>
          <x14:cfRule type="expression" priority="6" id="{00000000-000E-0000-0400-000006000000}">
            <xm:f>AND(J2&lt;&gt;"", IFERROR(INDEX('Recommendations'!$I$2:$I$75, MATCH(J2,'Recommendations'!$B$2:$B$75,0))="N/A",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MariaDB 10.6 Benchmark (MariaDB RDBMS on Linux) - SHGIR</dc:title>
  <dc:subject>Generated on: 2026-06-08 19:13:45</dc:subject>
  <dc:creator>Anicet Fopa Tchoffo</dc:creator>
  <cp:keywords>Baseline;Hardening;CIS;Benchmark</cp:keywords>
  <dc:description>Baseline Developed By: Center for Internet Security (CIS)</dc:description>
  <cp:lastModifiedBy>Anicet Fopa Tchoffo</cp:lastModifiedBy>
  <dcterms:modified xsi:type="dcterms:W3CDTF">2026-06-08T18:13:53Z</dcterms:modified>
  <cp:category>CIS</cp:category>
  <cp:contentStatus>Draft</cp:contentStatus>
</cp:coreProperties>
</file>