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69E6B9FE6197E6EC84F55AD18E134AC31B8CF22B" xr6:coauthVersionLast="47" xr6:coauthVersionMax="47" xr10:uidLastSave="{938343E0-64A0-4551-A314-4D0AE857AFA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C93" i="3" s="1"/>
  <c r="E85" i="3"/>
  <c r="D85" i="3"/>
  <c r="C85" i="3"/>
  <c r="E84" i="3"/>
  <c r="D84" i="3"/>
  <c r="C84" i="3"/>
  <c r="W136" i="3" s="1"/>
  <c r="E83" i="3"/>
  <c r="D83" i="3"/>
  <c r="C83" i="3"/>
  <c r="F83"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C9" i="3"/>
  <c r="D9" i="3" s="1"/>
  <c r="C8" i="3"/>
  <c r="D8" i="3" s="1"/>
  <c r="E55" i="3" l="1"/>
  <c r="D55" i="3"/>
  <c r="C55" i="3"/>
  <c r="E57" i="3"/>
  <c r="D57" i="3"/>
  <c r="C57" i="3"/>
  <c r="E113" i="3"/>
  <c r="D113" i="3"/>
  <c r="C113" i="3"/>
  <c r="E34" i="3"/>
  <c r="D34" i="3"/>
  <c r="C34" i="3"/>
  <c r="E72" i="3"/>
  <c r="D72" i="3"/>
  <c r="C72" i="3"/>
  <c r="E94" i="3"/>
  <c r="D94" i="3"/>
  <c r="C94" i="3"/>
  <c r="E112" i="3"/>
  <c r="D112" i="3"/>
  <c r="C112" i="3"/>
  <c r="G125" i="3"/>
  <c r="E58" i="3"/>
  <c r="D58" i="3"/>
  <c r="C58" i="3"/>
  <c r="E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D20" i="3"/>
  <c r="R167" i="3"/>
  <c r="R162" i="3"/>
  <c r="R157" i="3"/>
  <c r="R152" i="3"/>
  <c r="R147" i="3"/>
  <c r="R142" i="3"/>
  <c r="C20" i="3"/>
  <c r="E73" i="3"/>
  <c r="D73" i="3"/>
  <c r="C73" i="3"/>
  <c r="E56" i="3"/>
  <c r="D56" i="3"/>
  <c r="C56" i="3"/>
  <c r="D35" i="3"/>
  <c r="E35" i="3"/>
  <c r="C35" i="3"/>
  <c r="E110" i="3"/>
  <c r="D110" i="3"/>
  <c r="C110" i="3"/>
  <c r="V166" i="3"/>
  <c r="V161" i="3"/>
  <c r="V156" i="3"/>
  <c r="V151" i="3"/>
  <c r="V146" i="3"/>
  <c r="V141" i="3"/>
  <c r="V165" i="3"/>
  <c r="V160" i="3"/>
  <c r="V155" i="3"/>
  <c r="V150" i="3"/>
  <c r="V145" i="3"/>
  <c r="V140" i="3"/>
  <c r="E91" i="3"/>
  <c r="D91" i="3"/>
  <c r="C91" i="3"/>
  <c r="V164" i="3"/>
  <c r="V159" i="3"/>
  <c r="V154" i="3"/>
  <c r="V149" i="3"/>
  <c r="V144" i="3"/>
  <c r="V139" i="3"/>
  <c r="V168" i="3"/>
  <c r="V163" i="3"/>
  <c r="V158" i="3"/>
  <c r="V153" i="3"/>
  <c r="V148" i="3"/>
  <c r="V143" i="3"/>
  <c r="V138" i="3"/>
  <c r="V167" i="3"/>
  <c r="V162" i="3"/>
  <c r="V157" i="3"/>
  <c r="V152" i="3"/>
  <c r="V147" i="3"/>
  <c r="V142" i="3"/>
  <c r="D53" i="3"/>
  <c r="C53" i="3"/>
  <c r="E53" i="3"/>
  <c r="E54" i="3"/>
  <c r="D54" i="3"/>
  <c r="C54" i="3"/>
  <c r="E111" i="3"/>
  <c r="D111" i="3"/>
  <c r="C111" i="3"/>
  <c r="D93" i="3"/>
  <c r="Q136" i="3"/>
  <c r="F84" i="3"/>
  <c r="E93" i="3"/>
  <c r="T142" i="3"/>
  <c r="T147" i="3"/>
  <c r="T152" i="3"/>
  <c r="T157" i="3"/>
  <c r="T162" i="3"/>
  <c r="T167" i="3"/>
  <c r="U136" i="3"/>
  <c r="T138" i="3"/>
  <c r="T143" i="3"/>
  <c r="T148" i="3"/>
  <c r="T153" i="3"/>
  <c r="T158" i="3"/>
  <c r="T163" i="3"/>
  <c r="T168" i="3"/>
  <c r="C7" i="3"/>
  <c r="D7" i="3" s="1"/>
  <c r="C90" i="3"/>
  <c r="T139" i="3"/>
  <c r="T144" i="3"/>
  <c r="T149" i="3"/>
  <c r="T154" i="3"/>
  <c r="T159" i="3"/>
  <c r="T164" i="3"/>
  <c r="D90" i="3"/>
  <c r="E90" i="3"/>
  <c r="T140" i="3"/>
  <c r="T145" i="3"/>
  <c r="T150" i="3"/>
  <c r="T155" i="3"/>
  <c r="T160" i="3"/>
  <c r="T165" i="3"/>
  <c r="T141" i="3"/>
  <c r="T146" i="3"/>
  <c r="T151" i="3"/>
  <c r="T156" i="3"/>
  <c r="T161" i="3"/>
  <c r="E92" i="3" l="1"/>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D9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artifacts contain information about their origin</t>
        </r>
      </text>
    </comment>
    <comment ref="J12" authorId="0" shapeId="0" xr:uid="{00000000-0006-0000-0400-000002000000}">
      <text>
        <r>
          <rPr>
            <sz val="11"/>
            <rFont val="Calibri"/>
          </rPr>
          <t>Ensure any changes to code are tracked in a version control platform</t>
        </r>
      </text>
    </comment>
    <comment ref="K12" authorId="0" shapeId="0" xr:uid="{00000000-0006-0000-0400-000003000000}">
      <text>
        <r>
          <rPr>
            <sz val="11"/>
            <rFont val="Calibri"/>
          </rPr>
          <t>Ensure dependencies are monitored between open-source components</t>
        </r>
      </text>
    </comment>
    <comment ref="J13" authorId="0" shapeId="0" xr:uid="{00000000-0006-0000-0400-000004000000}">
      <text>
        <r>
          <rPr>
            <sz val="11"/>
            <rFont val="Calibri"/>
          </rPr>
          <t>Ensure users must authenticate to access the build environment</t>
        </r>
      </text>
    </comment>
    <comment ref="J19" authorId="0" shapeId="0" xr:uid="{00000000-0006-0000-0400-000005000000}">
      <text>
        <r>
          <rPr>
            <sz val="11"/>
            <rFont val="Calibri"/>
          </rPr>
          <t>Ensure branch deletions are denied</t>
        </r>
      </text>
    </comment>
    <comment ref="K19" authorId="0" shapeId="0" xr:uid="{00000000-0006-0000-0400-00000F000000}">
      <text>
        <r>
          <rPr>
            <sz val="11"/>
            <rFont val="Calibri"/>
          </rPr>
          <t>Ensure repository creation is limited to specific members</t>
        </r>
      </text>
    </comment>
    <comment ref="L19" authorId="0" shapeId="0" xr:uid="{00000000-0006-0000-0400-000006000000}">
      <text>
        <r>
          <rPr>
            <sz val="11"/>
            <rFont val="Calibri"/>
          </rPr>
          <t>Ensure repository deletion is limited to specific users</t>
        </r>
      </text>
    </comment>
    <comment ref="M19" authorId="0" shapeId="0" xr:uid="{00000000-0006-0000-0400-000007000000}">
      <text>
        <r>
          <rPr>
            <sz val="11"/>
            <rFont val="Calibri"/>
          </rPr>
          <t>Ensure issue deletion is limited to specific users</t>
        </r>
      </text>
    </comment>
    <comment ref="N19" authorId="0" shapeId="0" xr:uid="{00000000-0006-0000-0400-000008000000}">
      <text>
        <r>
          <rPr>
            <sz val="11"/>
            <rFont val="Calibri"/>
          </rPr>
          <t>Ensure two administrators are set for each repository</t>
        </r>
      </text>
    </comment>
    <comment ref="O19" authorId="0" shapeId="0" xr:uid="{00000000-0006-0000-0400-000009000000}">
      <text>
        <r>
          <rPr>
            <sz val="11"/>
            <rFont val="Calibri"/>
          </rPr>
          <t>Ensure access to build environments is limited</t>
        </r>
      </text>
    </comment>
    <comment ref="P19" authorId="0" shapeId="0" xr:uid="{00000000-0006-0000-0400-00000A000000}">
      <text>
        <r>
          <rPr>
            <sz val="11"/>
            <rFont val="Calibri"/>
          </rPr>
          <t>Ensure access to build process triggering is minimized</t>
        </r>
      </text>
    </comment>
    <comment ref="Q19" authorId="0" shapeId="0" xr:uid="{00000000-0006-0000-0400-00000B000000}">
      <text>
        <r>
          <rPr>
            <sz val="11"/>
            <rFont val="Calibri"/>
          </rPr>
          <t>Ensure the authority to certify artifacts is limited</t>
        </r>
      </text>
    </comment>
    <comment ref="R19" authorId="0" shapeId="0" xr:uid="{00000000-0006-0000-0400-00000C000000}">
      <text>
        <r>
          <rPr>
            <sz val="11"/>
            <rFont val="Calibri"/>
          </rPr>
          <t>Ensure number of permitted users who may upload new artifacts is minimized</t>
        </r>
      </text>
    </comment>
    <comment ref="S19" authorId="0" shapeId="0" xr:uid="{00000000-0006-0000-0400-00000D000000}">
      <text>
        <r>
          <rPr>
            <sz val="11"/>
            <rFont val="Calibri"/>
          </rPr>
          <t>Ensure user management of the package registry is not local</t>
        </r>
      </text>
    </comment>
    <comment ref="T19" authorId="0" shapeId="0" xr:uid="{00000000-0006-0000-0400-00000E000000}">
      <text>
        <r>
          <rPr>
            <sz val="11"/>
            <rFont val="Calibri"/>
          </rPr>
          <t>Limit access to deployment configurations</t>
        </r>
      </text>
    </comment>
    <comment ref="J27" authorId="0" shapeId="0" xr:uid="{00000000-0006-0000-0400-000010000000}">
      <text>
        <r>
          <rPr>
            <sz val="11"/>
            <rFont val="Calibri"/>
          </rPr>
          <t>Ensure artifacts are encrypted before distribution</t>
        </r>
      </text>
    </comment>
    <comment ref="J28" authorId="0" shapeId="0" xr:uid="{00000000-0006-0000-0400-000011000000}">
      <text>
        <r>
          <rPr>
            <sz val="11"/>
            <rFont val="Calibri"/>
          </rPr>
          <t>Ensure output is written to a separate, secured storage repository</t>
        </r>
      </text>
    </comment>
    <comment ref="J29" authorId="0" shapeId="0" xr:uid="{00000000-0006-0000-0400-000012000000}">
      <text>
        <r>
          <rPr>
            <sz val="11"/>
            <rFont val="Calibri"/>
          </rPr>
          <t>Ensure Source Code Management (SCM) email notifications are restricted to verified domains</t>
        </r>
      </text>
    </comment>
    <comment ref="K29" authorId="0" shapeId="0" xr:uid="{00000000-0006-0000-0400-000013000000}">
      <text>
        <r>
          <rPr>
            <sz val="11"/>
            <rFont val="Calibri"/>
          </rPr>
          <t>Ensure scanners are in place to identify and prevent sensitive data in code</t>
        </r>
      </text>
    </comment>
    <comment ref="L29" authorId="0" shapeId="0" xr:uid="{00000000-0006-0000-0400-000014000000}">
      <text>
        <r>
          <rPr>
            <sz val="11"/>
            <rFont val="Calibri"/>
          </rPr>
          <t>Ensure scanners are in place to identify and prevent sensitive data in pipeline files</t>
        </r>
      </text>
    </comment>
    <comment ref="M29" authorId="0" shapeId="0" xr:uid="{00000000-0006-0000-0400-000015000000}">
      <text>
        <r>
          <rPr>
            <sz val="11"/>
            <rFont val="Calibri"/>
          </rPr>
          <t>Ensure scanners are in place to identify and prevent sensitive data in deployment configuration</t>
        </r>
      </text>
    </comment>
    <comment ref="J30" authorId="0" shapeId="0" xr:uid="{00000000-0006-0000-0400-000016000000}">
      <text>
        <r>
          <rPr>
            <sz val="11"/>
            <rFont val="Calibri"/>
          </rPr>
          <t>Ensure the build environment is logged</t>
        </r>
      </text>
    </comment>
    <comment ref="K30" authorId="0" shapeId="0" xr:uid="{00000000-0006-0000-0400-000017000000}">
      <text>
        <r>
          <rPr>
            <sz val="11"/>
            <rFont val="Calibri"/>
          </rPr>
          <t>Ensure changes to pipeline files are tracked and reviewed</t>
        </r>
      </text>
    </comment>
    <comment ref="L30" authorId="0" shapeId="0" xr:uid="{00000000-0006-0000-0400-000018000000}">
      <text>
        <r>
          <rPr>
            <sz val="11"/>
            <rFont val="Calibri"/>
          </rPr>
          <t>Ensure scanners are in place to identify and prevent sensitive data in pipeline files</t>
        </r>
      </text>
    </comment>
    <comment ref="J32" authorId="0" shapeId="0" xr:uid="{00000000-0006-0000-0400-000019000000}">
      <text>
        <r>
          <rPr>
            <sz val="11"/>
            <rFont val="Calibri"/>
          </rPr>
          <t>Ensure only secured webhooks are used</t>
        </r>
      </text>
    </comment>
    <comment ref="K32" authorId="0" shapeId="0" xr:uid="{00000000-0006-0000-0400-00001A000000}">
      <text>
        <r>
          <rPr>
            <sz val="11"/>
            <rFont val="Calibri"/>
          </rPr>
          <t>Ensure scanners are in place to secure Infrastructure as Code (IaC) instructions</t>
        </r>
      </text>
    </comment>
    <comment ref="L32" authorId="0" shapeId="0" xr:uid="{00000000-0006-0000-0400-00001B000000}">
      <text>
        <r>
          <rPr>
            <sz val="11"/>
            <rFont val="Calibri"/>
          </rPr>
          <t>Ensure webhooks of the build environment are secured</t>
        </r>
      </text>
    </comment>
    <comment ref="M32" authorId="0" shapeId="0" xr:uid="{00000000-0006-0000-0400-00001C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N32" authorId="0" shapeId="0" xr:uid="{00000000-0006-0000-0400-00001D000000}">
      <text>
        <r>
          <rPr>
            <sz val="11"/>
            <rFont val="Calibri"/>
          </rPr>
          <t>Ensure pipelines are automatically scanned for misconfigurations</t>
        </r>
      </text>
    </comment>
    <comment ref="O32" authorId="0" shapeId="0" xr:uid="{00000000-0006-0000-0400-00001E000000}">
      <text>
        <r>
          <rPr>
            <sz val="11"/>
            <rFont val="Calibri"/>
          </rPr>
          <t>Ensure webhooks of the repository are secured</t>
        </r>
      </text>
    </comment>
    <comment ref="P32" authorId="0" shapeId="0" xr:uid="{00000000-0006-0000-0400-00001F000000}">
      <text>
        <r>
          <rPr>
            <sz val="11"/>
            <rFont val="Calibri"/>
          </rPr>
          <t>Scan Infrastructure as Code (IaC)</t>
        </r>
      </text>
    </comment>
    <comment ref="Q32" authorId="0" shapeId="0" xr:uid="{00000000-0006-0000-0400-000020000000}">
      <text>
        <r>
          <rPr>
            <sz val="11"/>
            <rFont val="Calibri"/>
          </rPr>
          <t>Ensure deployment configuration manifests are verified</t>
        </r>
      </text>
    </comment>
    <comment ref="R32" authorId="0" shapeId="0" xr:uid="{00000000-0006-0000-0400-000021000000}">
      <text>
        <r>
          <rPr>
            <sz val="11"/>
            <rFont val="Calibri"/>
          </rPr>
          <t>Ensure deployment configuration manifests are pinned to a specific, verified version</t>
        </r>
      </text>
    </comment>
    <comment ref="J39" authorId="0" shapeId="0" xr:uid="{00000000-0006-0000-0400-000022000000}">
      <text>
        <r>
          <rPr>
            <sz val="11"/>
            <rFont val="Calibri"/>
          </rPr>
          <t>Ensure inactive repositories are reviewed and archived periodically</t>
        </r>
      </text>
    </comment>
    <comment ref="J46" authorId="0" shapeId="0" xr:uid="{00000000-0006-0000-0400-000023000000}">
      <text>
        <r>
          <rPr>
            <sz val="11"/>
            <rFont val="Calibri"/>
          </rPr>
          <t>Ensure default passwords are not used</t>
        </r>
      </text>
    </comment>
    <comment ref="K46" authorId="0" shapeId="0" xr:uid="{00000000-0006-0000-0400-000024000000}">
      <text>
        <r>
          <rPr>
            <sz val="11"/>
            <rFont val="Calibri"/>
          </rPr>
          <t>Ensure default passwords are not used</t>
        </r>
      </text>
    </comment>
    <comment ref="J47" authorId="0" shapeId="0" xr:uid="{00000000-0006-0000-0400-000025000000}">
      <text>
        <r>
          <rPr>
            <sz val="11"/>
            <rFont val="Calibri"/>
          </rPr>
          <t>Ensure inactive users are reviewed and removed periodically</t>
        </r>
      </text>
    </comment>
    <comment ref="J48" authorId="0" shapeId="0" xr:uid="{00000000-0006-0000-0400-000026000000}">
      <text>
        <r>
          <rPr>
            <sz val="11"/>
            <rFont val="Calibri"/>
          </rPr>
          <t>Ensure there are restrictions on who can dismiss code change reviews</t>
        </r>
      </text>
    </comment>
    <comment ref="K48" authorId="0" shapeId="0" xr:uid="{00000000-0006-0000-0400-000027000000}">
      <text>
        <r>
          <rPr>
            <sz val="11"/>
            <rFont val="Calibri"/>
          </rPr>
          <t>Ensure branch protection rules are enforced for administrators</t>
        </r>
      </text>
    </comment>
    <comment ref="L48" authorId="0" shapeId="0" xr:uid="{00000000-0006-0000-0400-000028000000}">
      <text>
        <r>
          <rPr>
            <sz val="11"/>
            <rFont val="Calibri"/>
          </rPr>
          <t>Ensure pushing or merging of new code is restricted to specific individuals or teams</t>
        </r>
      </text>
    </comment>
    <comment ref="M48" authorId="0" shapeId="0" xr:uid="{00000000-0006-0000-0400-000029000000}">
      <text>
        <r>
          <rPr>
            <sz val="11"/>
            <rFont val="Calibri"/>
          </rPr>
          <t>Ensure top-level group creation is limited to specific members</t>
        </r>
      </text>
    </comment>
    <comment ref="N48" authorId="0" shapeId="0" xr:uid="{00000000-0006-0000-0400-00002A000000}">
      <text>
        <r>
          <rPr>
            <sz val="11"/>
            <rFont val="Calibri"/>
          </rPr>
          <t>Ensure minimum number of administrators are set for the organization</t>
        </r>
      </text>
    </comment>
    <comment ref="O48" authorId="0" shapeId="0" xr:uid="{00000000-0006-0000-0400-00002B000000}">
      <text>
        <r>
          <rPr>
            <sz val="11"/>
            <rFont val="Calibri"/>
          </rPr>
          <t>Ensure two administrators are set for each repository</t>
        </r>
      </text>
    </comment>
    <comment ref="P48" authorId="0" shapeId="0" xr:uid="{00000000-0006-0000-0400-00002C000000}">
      <text>
        <r>
          <rPr>
            <sz val="11"/>
            <rFont val="Calibri"/>
          </rPr>
          <t>Ensure build secrets are limited to the minimal necessary scope</t>
        </r>
      </text>
    </comment>
    <comment ref="Q48" authorId="0" shapeId="0" xr:uid="{00000000-0006-0000-0400-00002D000000}">
      <text>
        <r>
          <rPr>
            <sz val="11"/>
            <rFont val="Calibri"/>
          </rPr>
          <t>Ensure minimum number of administrators are set for the build environment</t>
        </r>
      </text>
    </comment>
    <comment ref="R48" authorId="0" shapeId="0" xr:uid="{00000000-0006-0000-0400-00002E000000}">
      <text>
        <r>
          <rPr>
            <sz val="11"/>
            <rFont val="Calibri"/>
          </rPr>
          <t>Ensure minimum number of administrators are set for the package registry</t>
        </r>
      </text>
    </comment>
    <comment ref="J52" authorId="0" shapeId="0" xr:uid="{00000000-0006-0000-0400-00002F000000}">
      <text>
        <r>
          <rPr>
            <sz val="11"/>
            <rFont val="Calibri"/>
          </rPr>
          <t>Ensure new members are required to be invited using company-approved email</t>
        </r>
      </text>
    </comment>
    <comment ref="J54" authorId="0" shapeId="0" xr:uid="{00000000-0006-0000-0400-000030000000}">
      <text>
        <r>
          <rPr>
            <sz val="11"/>
            <rFont val="Calibri"/>
          </rPr>
          <t>Ensure Multi-Factor Authentication (MFA) is required for contributors of new code</t>
        </r>
      </text>
    </comment>
    <comment ref="K54" authorId="0" shapeId="0" xr:uid="{00000000-0006-0000-0400-000031000000}">
      <text>
        <r>
          <rPr>
            <sz val="11"/>
            <rFont val="Calibri"/>
          </rPr>
          <t>Ensure an organization provides SSH certificates</t>
        </r>
      </text>
    </comment>
    <comment ref="L54" authorId="0" shapeId="0" xr:uid="{00000000-0006-0000-0400-000032000000}">
      <text>
        <r>
          <rPr>
            <sz val="11"/>
            <rFont val="Calibri"/>
          </rPr>
          <t>Ensure user access to the package registry utilizes Multi-Factor Authentication (MFA)</t>
        </r>
      </text>
    </comment>
    <comment ref="J59" authorId="0" shapeId="0" xr:uid="{00000000-0006-0000-0400-000033000000}">
      <text>
        <r>
          <rPr>
            <sz val="11"/>
            <rFont val="Calibri"/>
          </rPr>
          <t>Ensure code owners are set for extra sensitive code or configuration</t>
        </r>
      </text>
    </comment>
    <comment ref="K59" authorId="0" shapeId="0" xr:uid="{00000000-0006-0000-0400-000034000000}">
      <text>
        <r>
          <rPr>
            <sz val="11"/>
            <rFont val="Calibri"/>
          </rPr>
          <t>Ensure branch deletions are denied</t>
        </r>
      </text>
    </comment>
    <comment ref="L59" authorId="0" shapeId="0" xr:uid="{00000000-0006-0000-0400-000035000000}">
      <text>
        <r>
          <rPr>
            <sz val="11"/>
            <rFont val="Calibri"/>
          </rPr>
          <t>Ensure the access granted to each installed application is limited to the least privilege needed</t>
        </r>
      </text>
    </comment>
    <comment ref="J65" authorId="0" shapeId="0" xr:uid="{00000000-0006-0000-0400-000036000000}">
      <text>
        <r>
          <rPr>
            <sz val="11"/>
            <rFont val="Calibri"/>
          </rPr>
          <t>Ensure build workers are automatically scanned for vulnerabilities</t>
        </r>
      </text>
    </comment>
    <comment ref="K65" authorId="0" shapeId="0" xr:uid="{00000000-0006-0000-0400-000037000000}">
      <text>
        <r>
          <rPr>
            <sz val="11"/>
            <rFont val="Calibri"/>
          </rPr>
          <t>Ensure pipelines are automatically scanned for vulnerabilities</t>
        </r>
      </text>
    </comment>
    <comment ref="J70" authorId="0" shapeId="0" xr:uid="{00000000-0006-0000-0400-000038000000}">
      <text>
        <r>
          <rPr>
            <sz val="11"/>
            <rFont val="Calibri"/>
          </rPr>
          <t>Ensure linear history is required</t>
        </r>
      </text>
    </comment>
    <comment ref="J73" authorId="0" shapeId="0" xr:uid="{00000000-0006-0000-0400-000039000000}">
      <text>
        <r>
          <rPr>
            <sz val="11"/>
            <rFont val="Calibri"/>
          </rPr>
          <t>Ensure any changes to branch protection rules are audited</t>
        </r>
      </text>
    </comment>
    <comment ref="K73" authorId="0" shapeId="0" xr:uid="{00000000-0006-0000-0400-00003A000000}">
      <text>
        <r>
          <rPr>
            <sz val="11"/>
            <rFont val="Calibri"/>
          </rPr>
          <t>Ensure changes in package registry configuration are audited</t>
        </r>
      </text>
    </comment>
    <comment ref="L73" authorId="0" shapeId="0" xr:uid="{00000000-0006-0000-0400-00003B000000}">
      <text>
        <r>
          <rPr>
            <sz val="11"/>
            <rFont val="Calibri"/>
          </rPr>
          <t>Ensure changes in deployment configuration are audited</t>
        </r>
      </text>
    </comment>
    <comment ref="J109" authorId="0" shapeId="0" xr:uid="{00000000-0006-0000-0400-00003C000000}">
      <text>
        <r>
          <rPr>
            <sz val="11"/>
            <rFont val="Calibri"/>
          </rPr>
          <t>Ensure webhooks of the build environment are secured</t>
        </r>
      </text>
    </comment>
    <comment ref="J117" authorId="0" shapeId="0" xr:uid="{00000000-0006-0000-0400-00003D000000}">
      <text>
        <r>
          <rPr>
            <sz val="11"/>
            <rFont val="Calibri"/>
          </rPr>
          <t>Ensure build workers have minimal network connectivity</t>
        </r>
      </text>
    </comment>
    <comment ref="J143" authorId="0" shapeId="0" xr:uid="{00000000-0006-0000-0400-00003E000000}">
      <text>
        <r>
          <rPr>
            <sz val="11"/>
            <rFont val="Calibri"/>
          </rPr>
          <t>Ensure any changes to code are tracked in a version control platform</t>
        </r>
      </text>
    </comment>
    <comment ref="K143" authorId="0" shapeId="0" xr:uid="{00000000-0006-0000-0400-00004C000000}">
      <text>
        <r>
          <rPr>
            <sz val="11"/>
            <rFont val="Calibri"/>
          </rPr>
          <t>Ensure any change to code can be traced back to its associated task</t>
        </r>
      </text>
    </comment>
    <comment ref="L143" authorId="0" shapeId="0" xr:uid="{00000000-0006-0000-0400-00004D000000}">
      <text>
        <r>
          <rPr>
            <sz val="11"/>
            <rFont val="Calibri"/>
          </rPr>
          <t>Ensure any change to code receives approval of two strongly authenticated users</t>
        </r>
      </text>
    </comment>
    <comment ref="M143" authorId="0" shapeId="0" xr:uid="{00000000-0006-0000-0400-00004E000000}">
      <text>
        <r>
          <rPr>
            <sz val="11"/>
            <rFont val="Calibri"/>
          </rPr>
          <t>Ensure previous approvals are dismissed when updates are introduced to a code change proposal</t>
        </r>
      </text>
    </comment>
    <comment ref="N143" authorId="0" shapeId="0" xr:uid="{00000000-0006-0000-0400-00004F000000}">
      <text>
        <r>
          <rPr>
            <sz val="11"/>
            <rFont val="Calibri"/>
          </rPr>
          <t>Ensure code owner</t>
        </r>
        <r>
          <rPr>
            <sz val="11"/>
            <color rgb="FF000000"/>
            <rFont val="Calibri"/>
          </rPr>
          <t>'</t>
        </r>
        <r>
          <rPr>
            <sz val="11"/>
            <color rgb="FF000000"/>
            <rFont val="Calibri"/>
          </rPr>
          <t>s review is required when a change affects owned code</t>
        </r>
      </text>
    </comment>
    <comment ref="O143" authorId="0" shapeId="0" xr:uid="{00000000-0006-0000-0400-000050000000}">
      <text>
        <r>
          <rPr>
            <sz val="11"/>
            <rFont val="Calibri"/>
          </rPr>
          <t>Ensure inactive branches are periodically reviewed and removed</t>
        </r>
      </text>
    </comment>
    <comment ref="P143" authorId="0" shapeId="0" xr:uid="{00000000-0006-0000-0400-000051000000}">
      <text>
        <r>
          <rPr>
            <sz val="11"/>
            <rFont val="Calibri"/>
          </rPr>
          <t>Ensure all checks have passed before merging new code</t>
        </r>
      </text>
    </comment>
    <comment ref="Q143" authorId="0" shapeId="0" xr:uid="{00000000-0006-0000-0400-000052000000}">
      <text>
        <r>
          <rPr>
            <sz val="11"/>
            <rFont val="Calibri"/>
          </rPr>
          <t>Ensure open Git branches are up to date before they can be merged into code base</t>
        </r>
      </text>
    </comment>
    <comment ref="R143" authorId="0" shapeId="0" xr:uid="{00000000-0006-0000-0400-000053000000}">
      <text>
        <r>
          <rPr>
            <sz val="11"/>
            <rFont val="Calibri"/>
          </rPr>
          <t>Ensure all open comments are resolved before allowing code change merging</t>
        </r>
      </text>
    </comment>
    <comment ref="S143" authorId="0" shapeId="0" xr:uid="{00000000-0006-0000-0400-000054000000}">
      <text>
        <r>
          <rPr>
            <sz val="11"/>
            <rFont val="Calibri"/>
          </rPr>
          <t>Ensure verification of signed commits for new changes before merging</t>
        </r>
      </text>
    </comment>
    <comment ref="T143" authorId="0" shapeId="0" xr:uid="{00000000-0006-0000-0400-000055000000}">
      <text>
        <r>
          <rPr>
            <sz val="11"/>
            <rFont val="Calibri"/>
          </rPr>
          <t>Ensure linear history is required</t>
        </r>
      </text>
    </comment>
    <comment ref="U143" authorId="0" shapeId="0" xr:uid="{00000000-0006-0000-0400-00003F000000}">
      <text>
        <r>
          <rPr>
            <sz val="11"/>
            <rFont val="Calibri"/>
          </rPr>
          <t>Ensure branch protection rules are enforced for administrators</t>
        </r>
      </text>
    </comment>
    <comment ref="V143" authorId="0" shapeId="0" xr:uid="{00000000-0006-0000-0400-000040000000}">
      <text>
        <r>
          <rPr>
            <sz val="11"/>
            <rFont val="Calibri"/>
          </rPr>
          <t>Ensure force push code to branches is denied</t>
        </r>
      </text>
    </comment>
    <comment ref="W143" authorId="0" shapeId="0" xr:uid="{00000000-0006-0000-0400-000041000000}">
      <text>
        <r>
          <rPr>
            <sz val="11"/>
            <rFont val="Calibri"/>
          </rPr>
          <t>Ensure branch protection is enforced on the default branch</t>
        </r>
      </text>
    </comment>
    <comment ref="X143" authorId="0" shapeId="0" xr:uid="{00000000-0006-0000-0400-000042000000}">
      <text>
        <r>
          <rPr>
            <sz val="11"/>
            <rFont val="Calibri"/>
          </rPr>
          <t>Ensure an organization’s identity is confirmed with a “Verified” badge</t>
        </r>
      </text>
    </comment>
    <comment ref="Y143" authorId="0" shapeId="0" xr:uid="{00000000-0006-0000-0400-000043000000}">
      <text>
        <r>
          <rPr>
            <sz val="11"/>
            <rFont val="Calibri"/>
          </rPr>
          <t>Ensure the creation of the build environment is automated</t>
        </r>
      </text>
    </comment>
    <comment ref="Z143" authorId="0" shapeId="0" xr:uid="{00000000-0006-0000-0400-000044000000}">
      <text>
        <r>
          <rPr>
            <sz val="11"/>
            <rFont val="Calibri"/>
          </rPr>
          <t>Ensure steps have clearly defined build stage input and output</t>
        </r>
      </text>
    </comment>
    <comment ref="AA143" authorId="0" shapeId="0" xr:uid="{00000000-0006-0000-0400-000045000000}">
      <text>
        <r>
          <rPr>
            <sz val="11"/>
            <rFont val="Calibri"/>
          </rPr>
          <t>Ensure all artifacts on all releases are signed</t>
        </r>
      </text>
    </comment>
    <comment ref="AB143" authorId="0" shapeId="0" xr:uid="{00000000-0006-0000-0400-000046000000}">
      <text>
        <r>
          <rPr>
            <sz val="11"/>
            <rFont val="Calibri"/>
          </rPr>
          <t>Ensure the build pipeline creates reproducible artifacts</t>
        </r>
      </text>
    </comment>
    <comment ref="AC143" authorId="0" shapeId="0" xr:uid="{00000000-0006-0000-0400-000047000000}">
      <text>
        <r>
          <rPr>
            <sz val="11"/>
            <rFont val="Calibri"/>
          </rPr>
          <t>Ensure an organization-wide dependency usage policy is enforced</t>
        </r>
      </text>
    </comment>
    <comment ref="AD143" authorId="0" shapeId="0" xr:uid="{00000000-0006-0000-0400-000048000000}">
      <text>
        <r>
          <rPr>
            <sz val="11"/>
            <rFont val="Calibri"/>
          </rPr>
          <t>Ensure all artifacts are signed by the build pipeline itself</t>
        </r>
      </text>
    </comment>
    <comment ref="AE143" authorId="0" shapeId="0" xr:uid="{00000000-0006-0000-0400-000049000000}">
      <text>
        <r>
          <rPr>
            <sz val="11"/>
            <rFont val="Calibri"/>
          </rPr>
          <t>Ensure deployment configuration files are separated from source code</t>
        </r>
      </text>
    </comment>
    <comment ref="AF143" authorId="0" shapeId="0" xr:uid="{00000000-0006-0000-0400-00004A000000}">
      <text>
        <r>
          <rPr>
            <sz val="11"/>
            <rFont val="Calibri"/>
          </rPr>
          <t>Ensure deployments are automated</t>
        </r>
      </text>
    </comment>
    <comment ref="AG143" authorId="0" shapeId="0" xr:uid="{00000000-0006-0000-0400-00004B000000}">
      <text>
        <r>
          <rPr>
            <sz val="11"/>
            <rFont val="Calibri"/>
          </rPr>
          <t>Ensure the deployment environment is reproducible</t>
        </r>
      </text>
    </comment>
    <comment ref="J144" authorId="0" shapeId="0" xr:uid="{00000000-0006-0000-0400-000056000000}">
      <text>
        <r>
          <rPr>
            <sz val="11"/>
            <rFont val="Calibri"/>
          </rPr>
          <t>Ensure all public repositories contain a SECURITY.md file</t>
        </r>
      </text>
    </comment>
    <comment ref="J146" authorId="0" shapeId="0" xr:uid="{00000000-0006-0000-0400-000057000000}">
      <text>
        <r>
          <rPr>
            <sz val="11"/>
            <rFont val="Calibri"/>
          </rPr>
          <t>Ensure scanners are in place for open-source license issues in used packages</t>
        </r>
      </text>
    </comment>
    <comment ref="K146" authorId="0" shapeId="0" xr:uid="{00000000-0006-0000-0400-000058000000}">
      <text>
        <r>
          <rPr>
            <sz val="11"/>
            <rFont val="Calibri"/>
          </rPr>
          <t>Ensure pipeline steps produce a Software Bill of Materials (SBOM)</t>
        </r>
      </text>
    </comment>
    <comment ref="L146" authorId="0" shapeId="0" xr:uid="{00000000-0006-0000-0400-000059000000}">
      <text>
        <r>
          <rPr>
            <sz val="11"/>
            <rFont val="Calibri"/>
          </rPr>
          <t>Ensure pipeline steps sign the Software Bill of Materials (SBOM) produced</t>
        </r>
      </text>
    </comment>
    <comment ref="M146" authorId="0" shapeId="0" xr:uid="{00000000-0006-0000-0400-00005A000000}">
      <text>
        <r>
          <rPr>
            <sz val="11"/>
            <rFont val="Calibri"/>
          </rPr>
          <t>Ensure signed metadata of the build process is required and verified</t>
        </r>
      </text>
    </comment>
    <comment ref="N146" authorId="0" shapeId="0" xr:uid="{00000000-0006-0000-0400-00005B000000}">
      <text>
        <r>
          <rPr>
            <sz val="11"/>
            <rFont val="Calibri"/>
          </rPr>
          <t>Ensure a signed Software Bill of Materials (SBOM) of the code is supplied</t>
        </r>
      </text>
    </comment>
    <comment ref="O146" authorId="0" shapeId="0" xr:uid="{00000000-0006-0000-0400-00005C000000}">
      <text>
        <r>
          <rPr>
            <sz val="11"/>
            <rFont val="Calibri"/>
          </rPr>
          <t>Ensure packages are automatically scanned for license implications</t>
        </r>
      </text>
    </comment>
    <comment ref="P146" authorId="0" shapeId="0" xr:uid="{00000000-0006-0000-0400-00005D000000}">
      <text>
        <r>
          <rPr>
            <sz val="11"/>
            <rFont val="Calibri"/>
          </rPr>
          <t>Ensure all signed artifacts are validated upon uploading the package registry</t>
        </r>
      </text>
    </comment>
    <comment ref="Q146" authorId="0" shapeId="0" xr:uid="{00000000-0006-0000-0400-00005E000000}">
      <text>
        <r>
          <rPr>
            <sz val="11"/>
            <rFont val="Calibri"/>
          </rPr>
          <t>Ensure all versions of an existing artifact have their signatures validated</t>
        </r>
      </text>
    </comment>
    <comment ref="R146" authorId="0" shapeId="0" xr:uid="{00000000-0006-0000-0400-00005F000000}">
      <text>
        <r>
          <rPr>
            <sz val="11"/>
            <rFont val="Calibri"/>
          </rPr>
          <t>Ensure artifacts contain information about their origin</t>
        </r>
      </text>
    </comment>
    <comment ref="S146" authorId="0" shapeId="0" xr:uid="{00000000-0006-0000-0400-000060000000}">
      <text>
        <r>
          <rPr>
            <sz val="11"/>
            <rFont val="Calibri"/>
          </rPr>
          <t>Ensure deployment configuration manifests are verified</t>
        </r>
      </text>
    </comment>
    <comment ref="J147" authorId="0" shapeId="0" xr:uid="{00000000-0006-0000-0400-000061000000}">
      <text>
        <r>
          <rPr>
            <sz val="11"/>
            <rFont val="Calibri"/>
          </rPr>
          <t>Ensure all external dependencies used in the build process are locked</t>
        </r>
      </text>
    </comment>
    <comment ref="K147" authorId="0" shapeId="0" xr:uid="{00000000-0006-0000-0400-000062000000}">
      <text>
        <r>
          <rPr>
            <sz val="11"/>
            <rFont val="Calibri"/>
          </rPr>
          <t>Ensure dependencies are validated before being used</t>
        </r>
      </text>
    </comment>
    <comment ref="L147" authorId="0" shapeId="0" xr:uid="{00000000-0006-0000-0400-000063000000}">
      <text>
        <r>
          <rPr>
            <sz val="11"/>
            <rFont val="Calibri"/>
          </rPr>
          <t>Ensure third-party artifacts and open-source libraries are verified</t>
        </r>
      </text>
    </comment>
    <comment ref="M147" authorId="0" shapeId="0" xr:uid="{00000000-0006-0000-0400-000064000000}">
      <text>
        <r>
          <rPr>
            <sz val="11"/>
            <rFont val="Calibri"/>
          </rPr>
          <t>Ensure dependencies are pinned to a specific, verified version</t>
        </r>
      </text>
    </comment>
    <comment ref="N147" authorId="0" shapeId="0" xr:uid="{00000000-0006-0000-0400-000065000000}">
      <text>
        <r>
          <rPr>
            <sz val="11"/>
            <rFont val="Calibri"/>
          </rPr>
          <t>Ensure all packages used are more than 60 days old</t>
        </r>
      </text>
    </comment>
    <comment ref="J149" authorId="0" shapeId="0" xr:uid="{00000000-0006-0000-0400-000066000000}">
      <text>
        <r>
          <rPr>
            <sz val="11"/>
            <rFont val="Calibri"/>
          </rPr>
          <t>Ensure strict base permissions are set for repositories</t>
        </r>
      </text>
    </comment>
    <comment ref="J150" authorId="0" shapeId="0" xr:uid="{00000000-0006-0000-0400-000067000000}">
      <text>
        <r>
          <rPr>
            <sz val="11"/>
            <rFont val="Calibri"/>
          </rPr>
          <t>Ensure access to production environment is limited</t>
        </r>
      </text>
    </comment>
    <comment ref="J154" authorId="0" shapeId="0" xr:uid="{00000000-0006-0000-0400-000068000000}">
      <text>
        <r>
          <rPr>
            <sz val="11"/>
            <rFont val="Calibri"/>
          </rPr>
          <t>Ensure any merging of code is automatically scanned for risks</t>
        </r>
      </text>
    </comment>
    <comment ref="K154" authorId="0" shapeId="0" xr:uid="{00000000-0006-0000-0400-000069000000}">
      <text>
        <r>
          <rPr>
            <sz val="11"/>
            <rFont val="Calibri"/>
          </rPr>
          <t>Ensure anomalous code behavior is tracked</t>
        </r>
      </text>
    </comment>
    <comment ref="L154" authorId="0" shapeId="0" xr:uid="{00000000-0006-0000-0400-00006A000000}">
      <text>
        <r>
          <rPr>
            <sz val="11"/>
            <rFont val="Calibri"/>
          </rPr>
          <t>Ensure scanners are in place to identify and prevent sensitive data in code</t>
        </r>
      </text>
    </comment>
    <comment ref="M154" authorId="0" shapeId="0" xr:uid="{00000000-0006-0000-0400-00006B000000}">
      <text>
        <r>
          <rPr>
            <sz val="11"/>
            <rFont val="Calibri"/>
          </rPr>
          <t>Ensure scanners are in place for code vulnerabilities</t>
        </r>
      </text>
    </comment>
    <comment ref="N154" authorId="0" shapeId="0" xr:uid="{00000000-0006-0000-0400-00006C000000}">
      <text>
        <r>
          <rPr>
            <sz val="11"/>
            <rFont val="Calibri"/>
          </rPr>
          <t>Ensure scanners are in place for web application runtime security weaknesses</t>
        </r>
      </text>
    </comment>
    <comment ref="O154" authorId="0" shapeId="0" xr:uid="{00000000-0006-0000-0400-00006D000000}">
      <text>
        <r>
          <rPr>
            <sz val="11"/>
            <rFont val="Calibri"/>
          </rPr>
          <t>Ensure scanners are in place for API runtime security weaknesses</t>
        </r>
      </text>
    </comment>
    <comment ref="P154" authorId="0" shapeId="0" xr:uid="{00000000-0006-0000-0400-00006E000000}">
      <text>
        <r>
          <rPr>
            <sz val="11"/>
            <rFont val="Calibri"/>
          </rPr>
          <t>Ensure scanners are in place to identify and prevent sensitive data in deployment configuration</t>
        </r>
      </text>
    </comment>
    <comment ref="J159" authorId="0" shapeId="0" xr:uid="{00000000-0006-0000-0400-00006F000000}">
      <text>
        <r>
          <rPr>
            <sz val="11"/>
            <rFont val="Calibri"/>
          </rPr>
          <t>Ensure all public repositories contain a SECURITY.md file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users must authenticate to access the build environment</t>
        </r>
      </text>
    </comment>
    <comment ref="H6" authorId="0" shapeId="0" xr:uid="{00000000-0006-0000-0500-000002000000}">
      <text>
        <r>
          <rPr>
            <sz val="11"/>
            <rFont val="Calibri"/>
          </rPr>
          <t>Ensure build workers are single-used</t>
        </r>
      </text>
    </comment>
    <comment ref="H7" authorId="0" shapeId="0" xr:uid="{00000000-0006-0000-0500-000003000000}">
      <text>
        <r>
          <rPr>
            <sz val="11"/>
            <rFont val="Calibri"/>
          </rPr>
          <t>Ensure any change to code can be traced back to its associated task</t>
        </r>
      </text>
    </comment>
    <comment ref="I7" authorId="0" shapeId="0" xr:uid="{00000000-0006-0000-0500-00000D000000}">
      <text>
        <r>
          <rPr>
            <sz val="11"/>
            <rFont val="Calibri"/>
          </rPr>
          <t>Ensure inactive branches are periodically reviewed and removed</t>
        </r>
      </text>
    </comment>
    <comment ref="J7" authorId="0" shapeId="0" xr:uid="{00000000-0006-0000-0500-000004000000}">
      <text>
        <r>
          <rPr>
            <sz val="11"/>
            <rFont val="Calibri"/>
          </rPr>
          <t>Ensure linear history is required</t>
        </r>
      </text>
    </comment>
    <comment ref="K7" authorId="0" shapeId="0" xr:uid="{00000000-0006-0000-0500-000005000000}">
      <text>
        <r>
          <rPr>
            <sz val="11"/>
            <rFont val="Calibri"/>
          </rPr>
          <t>Ensure any changes to branch protection rules are audited</t>
        </r>
      </text>
    </comment>
    <comment ref="L7" authorId="0" shapeId="0" xr:uid="{00000000-0006-0000-0500-000006000000}">
      <text>
        <r>
          <rPr>
            <sz val="11"/>
            <rFont val="Calibri"/>
          </rPr>
          <t>Ensure all copies (forks) of code are tracked and accounted for</t>
        </r>
      </text>
    </comment>
    <comment ref="M7" authorId="0" shapeId="0" xr:uid="{00000000-0006-0000-0500-000007000000}">
      <text>
        <r>
          <rPr>
            <sz val="11"/>
            <rFont val="Calibri"/>
          </rPr>
          <t>Ensure all code projects are tracked for changes in visibility status</t>
        </r>
      </text>
    </comment>
    <comment ref="N7" authorId="0" shapeId="0" xr:uid="{00000000-0006-0000-0500-000008000000}">
      <text>
        <r>
          <rPr>
            <sz val="11"/>
            <rFont val="Calibri"/>
          </rPr>
          <t>Ensure anomalous code behavior is tracked</t>
        </r>
      </text>
    </comment>
    <comment ref="O7" authorId="0" shapeId="0" xr:uid="{00000000-0006-0000-0500-000009000000}">
      <text>
        <r>
          <rPr>
            <sz val="11"/>
            <rFont val="Calibri"/>
          </rPr>
          <t>Ensure the build environment is logged</t>
        </r>
      </text>
    </comment>
    <comment ref="P7" authorId="0" shapeId="0" xr:uid="{00000000-0006-0000-0500-00000A000000}">
      <text>
        <r>
          <rPr>
            <sz val="11"/>
            <rFont val="Calibri"/>
          </rPr>
          <t>Ensure changes to pipeline files are tracked and reviewed</t>
        </r>
      </text>
    </comment>
    <comment ref="Q7" authorId="0" shapeId="0" xr:uid="{00000000-0006-0000-0500-00000B000000}">
      <text>
        <r>
          <rPr>
            <sz val="11"/>
            <rFont val="Calibri"/>
          </rPr>
          <t>Ensure changes in package registry configuration are audited</t>
        </r>
      </text>
    </comment>
    <comment ref="R7" authorId="0" shapeId="0" xr:uid="{00000000-0006-0000-0500-00000C000000}">
      <text>
        <r>
          <rPr>
            <sz val="11"/>
            <rFont val="Calibri"/>
          </rPr>
          <t>Ensure changes in deployment configuration are audited</t>
        </r>
      </text>
    </comment>
    <comment ref="H8" authorId="0" shapeId="0" xr:uid="{00000000-0006-0000-0500-00000E000000}">
      <text>
        <r>
          <rPr>
            <sz val="11"/>
            <rFont val="Calibri"/>
          </rPr>
          <t>Ensure run-time security is enforced for build workers</t>
        </r>
      </text>
    </comment>
    <comment ref="H10" authorId="0" shapeId="0" xr:uid="{00000000-0006-0000-0500-00000F000000}">
      <text>
        <r>
          <rPr>
            <sz val="11"/>
            <rFont val="Calibri"/>
          </rPr>
          <t>Ensure verification of signed commits for new changes before merging</t>
        </r>
      </text>
    </comment>
    <comment ref="I10" authorId="0" shapeId="0" xr:uid="{00000000-0006-0000-0500-000010000000}">
      <text>
        <r>
          <rPr>
            <sz val="11"/>
            <rFont val="Calibri"/>
          </rPr>
          <t>Ensure all artifacts on all releases are signed</t>
        </r>
      </text>
    </comment>
    <comment ref="J10" authorId="0" shapeId="0" xr:uid="{00000000-0006-0000-0500-000011000000}">
      <text>
        <r>
          <rPr>
            <sz val="11"/>
            <rFont val="Calibri"/>
          </rPr>
          <t>Ensure pipeline steps sign the Software Bill of Materials (SBOM) produced</t>
        </r>
      </text>
    </comment>
    <comment ref="K10" authorId="0" shapeId="0" xr:uid="{00000000-0006-0000-0500-000012000000}">
      <text>
        <r>
          <rPr>
            <sz val="11"/>
            <rFont val="Calibri"/>
          </rPr>
          <t>Ensure signed metadata of the build process is required and verified</t>
        </r>
      </text>
    </comment>
    <comment ref="L10" authorId="0" shapeId="0" xr:uid="{00000000-0006-0000-0500-000013000000}">
      <text>
        <r>
          <rPr>
            <sz val="11"/>
            <rFont val="Calibri"/>
          </rPr>
          <t>Ensure a signed Software Bill of Materials (SBOM) of the code is supplied</t>
        </r>
      </text>
    </comment>
    <comment ref="M10" authorId="0" shapeId="0" xr:uid="{00000000-0006-0000-0500-000014000000}">
      <text>
        <r>
          <rPr>
            <sz val="11"/>
            <rFont val="Calibri"/>
          </rPr>
          <t>Ensure all artifacts are signed by the build pipeline itself</t>
        </r>
      </text>
    </comment>
    <comment ref="N10" authorId="0" shapeId="0" xr:uid="{00000000-0006-0000-0500-000015000000}">
      <text>
        <r>
          <rPr>
            <sz val="11"/>
            <rFont val="Calibri"/>
          </rPr>
          <t>Ensure all signed artifacts are validated upon uploading the package registry</t>
        </r>
      </text>
    </comment>
    <comment ref="O10" authorId="0" shapeId="0" xr:uid="{00000000-0006-0000-0500-000016000000}">
      <text>
        <r>
          <rPr>
            <sz val="11"/>
            <rFont val="Calibri"/>
          </rPr>
          <t>Ensure all versions of an existing artifact have their signatures validated</t>
        </r>
      </text>
    </comment>
    <comment ref="P10" authorId="0" shapeId="0" xr:uid="{00000000-0006-0000-0500-000017000000}">
      <text>
        <r>
          <rPr>
            <sz val="11"/>
            <rFont val="Calibri"/>
          </rPr>
          <t>Ensure deployment configuration manifests are verified</t>
        </r>
      </text>
    </comment>
    <comment ref="H11" authorId="0" shapeId="0" xr:uid="{00000000-0006-0000-0500-000018000000}">
      <text>
        <r>
          <rPr>
            <sz val="11"/>
            <rFont val="Calibri"/>
          </rPr>
          <t>Ensure an organization provides SSH certificates</t>
        </r>
      </text>
    </comment>
    <comment ref="H13" authorId="0" shapeId="0" xr:uid="{00000000-0006-0000-0500-000019000000}">
      <text>
        <r>
          <rPr>
            <sz val="11"/>
            <rFont val="Calibri"/>
          </rPr>
          <t>Ensure Source Code Management (SCM) email notifications are restricted to verified domains</t>
        </r>
      </text>
    </comment>
    <comment ref="I13" authorId="0" shapeId="0" xr:uid="{00000000-0006-0000-0500-00001A000000}">
      <text>
        <r>
          <rPr>
            <sz val="11"/>
            <rFont val="Calibri"/>
          </rPr>
          <t>Ensure scanners are in place to identify and prevent sensitive data in code</t>
        </r>
      </text>
    </comment>
    <comment ref="J13" authorId="0" shapeId="0" xr:uid="{00000000-0006-0000-0500-00001B000000}">
      <text>
        <r>
          <rPr>
            <sz val="11"/>
            <rFont val="Calibri"/>
          </rPr>
          <t>Ensure scanners are in place to identify and prevent sensitive data in pipeline files</t>
        </r>
      </text>
    </comment>
    <comment ref="K13" authorId="0" shapeId="0" xr:uid="{00000000-0006-0000-0500-00001C000000}">
      <text>
        <r>
          <rPr>
            <sz val="11"/>
            <rFont val="Calibri"/>
          </rPr>
          <t>Ensure scanners are in place to identify and prevent sensitive data in deployment configuration</t>
        </r>
      </text>
    </comment>
    <comment ref="H14" authorId="0" shapeId="0" xr:uid="{00000000-0006-0000-0500-00001D000000}">
      <text>
        <r>
          <rPr>
            <sz val="11"/>
            <rFont val="Calibri"/>
          </rPr>
          <t>Ensure inactive repositories are reviewed and archived periodically</t>
        </r>
      </text>
    </comment>
    <comment ref="I14" authorId="0" shapeId="0" xr:uid="{00000000-0006-0000-0500-00001E000000}">
      <text>
        <r>
          <rPr>
            <sz val="11"/>
            <rFont val="Calibri"/>
          </rPr>
          <t>Ensure stale applications are reviewed and inactive ones are removed</t>
        </r>
      </text>
    </comment>
    <comment ref="H16" authorId="0" shapeId="0" xr:uid="{00000000-0006-0000-0500-00001F000000}">
      <text>
        <r>
          <rPr>
            <sz val="11"/>
            <rFont val="Calibri"/>
          </rPr>
          <t>Ensure artifacts are encrypted before distribution</t>
        </r>
      </text>
    </comment>
    <comment ref="I16" authorId="0" shapeId="0" xr:uid="{00000000-0006-0000-0500-000020000000}">
      <text>
        <r>
          <rPr>
            <sz val="11"/>
            <rFont val="Calibri"/>
          </rPr>
          <t>Ensure only authorized platforms have decryption capabilities of artifacts</t>
        </r>
      </text>
    </comment>
    <comment ref="H21" authorId="0" shapeId="0" xr:uid="{00000000-0006-0000-0500-000021000000}">
      <text>
        <r>
          <rPr>
            <sz val="11"/>
            <rFont val="Calibri"/>
          </rPr>
          <t>Ensure Git access is limited based on IP addresses</t>
        </r>
      </text>
    </comment>
    <comment ref="I21" authorId="0" shapeId="0" xr:uid="{00000000-0006-0000-0500-000022000000}">
      <text>
        <r>
          <rPr>
            <sz val="11"/>
            <rFont val="Calibri"/>
          </rPr>
          <t>Ensure access to build environments is limited</t>
        </r>
      </text>
    </comment>
    <comment ref="J21" authorId="0" shapeId="0" xr:uid="{00000000-0006-0000-0500-000023000000}">
      <text>
        <r>
          <rPr>
            <sz val="11"/>
            <rFont val="Calibri"/>
          </rPr>
          <t>Ensure anonymous access to artifacts is revoked</t>
        </r>
      </text>
    </comment>
    <comment ref="K21" authorId="0" shapeId="0" xr:uid="{00000000-0006-0000-0500-000024000000}">
      <text>
        <r>
          <rPr>
            <sz val="11"/>
            <rFont val="Calibri"/>
          </rPr>
          <t>Ensure access to production environment is limited</t>
        </r>
      </text>
    </comment>
    <comment ref="H23" authorId="0" shapeId="0" xr:uid="{00000000-0006-0000-0500-000025000000}">
      <text>
        <r>
          <rPr>
            <sz val="11"/>
            <rFont val="Calibri"/>
          </rPr>
          <t>Ensure administrator approval is required for every installed application</t>
        </r>
      </text>
    </comment>
    <comment ref="I23" authorId="0" shapeId="0" xr:uid="{00000000-0006-0000-0500-000026000000}">
      <text>
        <r>
          <rPr>
            <sz val="11"/>
            <rFont val="Calibri"/>
          </rPr>
          <t>Ensure trusted package managers and repositories are defined and prioritized</t>
        </r>
      </text>
    </comment>
    <comment ref="H24" authorId="0" shapeId="0" xr:uid="{00000000-0006-0000-0500-000027000000}">
      <text>
        <r>
          <rPr>
            <sz val="11"/>
            <rFont val="Calibri"/>
          </rPr>
          <t>Ensure any change to code receives approval of two strongly authenticated users</t>
        </r>
      </text>
    </comment>
    <comment ref="I24" authorId="0" shapeId="0" xr:uid="{00000000-0006-0000-0500-000028000000}">
      <text>
        <r>
          <rPr>
            <sz val="11"/>
            <rFont val="Calibri"/>
          </rPr>
          <t>Ensure Multi-Factor Authentication (MFA) is required for contributors of new code</t>
        </r>
      </text>
    </comment>
    <comment ref="J24" authorId="0" shapeId="0" xr:uid="{00000000-0006-0000-0500-000029000000}">
      <text>
        <r>
          <rPr>
            <sz val="11"/>
            <rFont val="Calibri"/>
          </rPr>
          <t>Ensure the organization is requiring members to use Multi-Factor Authentication (MFA)</t>
        </r>
      </text>
    </comment>
    <comment ref="K24" authorId="0" shapeId="0" xr:uid="{00000000-0006-0000-0500-00002A000000}">
      <text>
        <r>
          <rPr>
            <sz val="11"/>
            <rFont val="Calibri"/>
          </rPr>
          <t>Ensure an organization provides SSH certificates</t>
        </r>
      </text>
    </comment>
    <comment ref="L24" authorId="0" shapeId="0" xr:uid="{00000000-0006-0000-0500-00002B000000}">
      <text>
        <r>
          <rPr>
            <sz val="11"/>
            <rFont val="Calibri"/>
          </rPr>
          <t>Ensure users must authenticate to access the build environment</t>
        </r>
      </text>
    </comment>
    <comment ref="M24" authorId="0" shapeId="0" xr:uid="{00000000-0006-0000-0500-00002C000000}">
      <text>
        <r>
          <rPr>
            <sz val="11"/>
            <rFont val="Calibri"/>
          </rPr>
          <t>Ensure user access to the package registry utilizes Multi-Factor Authentication (MFA)</t>
        </r>
      </text>
    </comment>
    <comment ref="H26" authorId="0" shapeId="0" xr:uid="{00000000-0006-0000-0500-00002D000000}">
      <text>
        <r>
          <rPr>
            <sz val="11"/>
            <rFont val="Calibri"/>
          </rPr>
          <t>Ensure build workers have minimal network connectivity</t>
        </r>
      </text>
    </comment>
    <comment ref="H29" authorId="0" shapeId="0" xr:uid="{00000000-0006-0000-0500-00002E000000}">
      <text>
        <r>
          <rPr>
            <sz val="11"/>
            <rFont val="Calibri"/>
          </rPr>
          <t>Ensure build secrets are limited to the minimal necessary scope</t>
        </r>
      </text>
    </comment>
    <comment ref="I29" authorId="0" shapeId="0" xr:uid="{00000000-0006-0000-0500-00002F000000}">
      <text>
        <r>
          <rPr>
            <sz val="11"/>
            <rFont val="Calibri"/>
          </rPr>
          <t>Ensure default passwords are not used</t>
        </r>
      </text>
    </comment>
    <comment ref="J29" authorId="0" shapeId="0" xr:uid="{00000000-0006-0000-0500-000030000000}">
      <text>
        <r>
          <rPr>
            <sz val="11"/>
            <rFont val="Calibri"/>
          </rPr>
          <t>Ensure default passwords are not used</t>
        </r>
      </text>
    </comment>
    <comment ref="H30" authorId="0" shapeId="0" xr:uid="{00000000-0006-0000-0500-000031000000}">
      <text>
        <r>
          <rPr>
            <sz val="11"/>
            <rFont val="Calibri"/>
          </rPr>
          <t>Ensure an organization’s identity is confirmed with a “Verified” badge</t>
        </r>
      </text>
    </comment>
    <comment ref="H31" authorId="0" shapeId="0" xr:uid="{00000000-0006-0000-0500-000032000000}">
      <text>
        <r>
          <rPr>
            <sz val="11"/>
            <rFont val="Calibri"/>
          </rPr>
          <t>Ensure any change to code receives approval of two strongly authenticated users</t>
        </r>
      </text>
    </comment>
    <comment ref="I31" authorId="0" shapeId="0" xr:uid="{00000000-0006-0000-0500-00003C000000}">
      <text>
        <r>
          <rPr>
            <sz val="11"/>
            <rFont val="Calibri"/>
          </rPr>
          <t>Ensure previous approvals are dismissed when updates are introduced to a code change proposal</t>
        </r>
      </text>
    </comment>
    <comment ref="J31" authorId="0" shapeId="0" xr:uid="{00000000-0006-0000-0500-00003D000000}">
      <text>
        <r>
          <rPr>
            <sz val="11"/>
            <rFont val="Calibri"/>
          </rPr>
          <t>Ensure there are restrictions on who can dismiss code change reviews</t>
        </r>
      </text>
    </comment>
    <comment ref="K31" authorId="0" shapeId="0" xr:uid="{00000000-0006-0000-0500-00003E000000}">
      <text>
        <r>
          <rPr>
            <sz val="11"/>
            <rFont val="Calibri"/>
          </rPr>
          <t>Ensure code owner</t>
        </r>
        <r>
          <rPr>
            <sz val="11"/>
            <color rgb="FF000000"/>
            <rFont val="Calibri"/>
          </rPr>
          <t>'</t>
        </r>
        <r>
          <rPr>
            <sz val="11"/>
            <color rgb="FF000000"/>
            <rFont val="Calibri"/>
          </rPr>
          <t>s review is required when a change affects owned code</t>
        </r>
      </text>
    </comment>
    <comment ref="L31" authorId="0" shapeId="0" xr:uid="{00000000-0006-0000-0500-00003F000000}">
      <text>
        <r>
          <rPr>
            <sz val="11"/>
            <rFont val="Calibri"/>
          </rPr>
          <t>Ensure branch protection rules are enforced for administrators</t>
        </r>
      </text>
    </comment>
    <comment ref="M31" authorId="0" shapeId="0" xr:uid="{00000000-0006-0000-0500-000040000000}">
      <text>
        <r>
          <rPr>
            <sz val="11"/>
            <rFont val="Calibri"/>
          </rPr>
          <t>Ensure branch protection is enforced on the default branch</t>
        </r>
      </text>
    </comment>
    <comment ref="N31" authorId="0" shapeId="0" xr:uid="{00000000-0006-0000-0500-000041000000}">
      <text>
        <r>
          <rPr>
            <sz val="11"/>
            <rFont val="Calibri"/>
          </rPr>
          <t>Ensure minimum number of administrators are set for the organization</t>
        </r>
      </text>
    </comment>
    <comment ref="O31" authorId="0" shapeId="0" xr:uid="{00000000-0006-0000-0500-000042000000}">
      <text>
        <r>
          <rPr>
            <sz val="11"/>
            <rFont val="Calibri"/>
          </rPr>
          <t>Ensure two administrators are set for each repository</t>
        </r>
      </text>
    </comment>
    <comment ref="P31" authorId="0" shapeId="0" xr:uid="{00000000-0006-0000-0500-000043000000}">
      <text>
        <r>
          <rPr>
            <sz val="11"/>
            <rFont val="Calibri"/>
          </rPr>
          <t>Ensure the access granted to each installed application is limited to the least privilege needed</t>
        </r>
      </text>
    </comment>
    <comment ref="Q31" authorId="0" shapeId="0" xr:uid="{00000000-0006-0000-0500-000044000000}">
      <text>
        <r>
          <rPr>
            <sz val="11"/>
            <rFont val="Calibri"/>
          </rPr>
          <t>Ensure each pipeline has a single responsibility</t>
        </r>
      </text>
    </comment>
    <comment ref="R31" authorId="0" shapeId="0" xr:uid="{00000000-0006-0000-0500-000045000000}">
      <text>
        <r>
          <rPr>
            <sz val="11"/>
            <rFont val="Calibri"/>
          </rPr>
          <t>Ensure access to build environments is limited</t>
        </r>
      </text>
    </comment>
    <comment ref="S31" authorId="0" shapeId="0" xr:uid="{00000000-0006-0000-0500-000033000000}">
      <text>
        <r>
          <rPr>
            <sz val="11"/>
            <rFont val="Calibri"/>
          </rPr>
          <t>Ensure build secrets are limited to the minimal necessary scope</t>
        </r>
      </text>
    </comment>
    <comment ref="T31" authorId="0" shapeId="0" xr:uid="{00000000-0006-0000-0500-000034000000}">
      <text>
        <r>
          <rPr>
            <sz val="11"/>
            <rFont val="Calibri"/>
          </rPr>
          <t>Ensure minimum number of administrators are set for the build environment</t>
        </r>
      </text>
    </comment>
    <comment ref="U31" authorId="0" shapeId="0" xr:uid="{00000000-0006-0000-0500-000035000000}">
      <text>
        <r>
          <rPr>
            <sz val="11"/>
            <rFont val="Calibri"/>
          </rPr>
          <t>Ensure the duties of each build worker are segregated</t>
        </r>
      </text>
    </comment>
    <comment ref="V31" authorId="0" shapeId="0" xr:uid="{00000000-0006-0000-0500-000036000000}">
      <text>
        <r>
          <rPr>
            <sz val="11"/>
            <rFont val="Calibri"/>
          </rPr>
          <t>Ensure access to build process triggering is minimized</t>
        </r>
      </text>
    </comment>
    <comment ref="W31" authorId="0" shapeId="0" xr:uid="{00000000-0006-0000-0500-000037000000}">
      <text>
        <r>
          <rPr>
            <sz val="11"/>
            <rFont val="Calibri"/>
          </rPr>
          <t>Ensure the authority to certify artifacts is limited</t>
        </r>
      </text>
    </comment>
    <comment ref="X31" authorId="0" shapeId="0" xr:uid="{00000000-0006-0000-0500-000038000000}">
      <text>
        <r>
          <rPr>
            <sz val="11"/>
            <rFont val="Calibri"/>
          </rPr>
          <t>Ensure number of permitted users who may upload new artifacts is minimized</t>
        </r>
      </text>
    </comment>
    <comment ref="Y31" authorId="0" shapeId="0" xr:uid="{00000000-0006-0000-0500-000039000000}">
      <text>
        <r>
          <rPr>
            <sz val="11"/>
            <rFont val="Calibri"/>
          </rPr>
          <t>Ensure minimum number of administrators are set for the package registry</t>
        </r>
      </text>
    </comment>
    <comment ref="Z31" authorId="0" shapeId="0" xr:uid="{00000000-0006-0000-0500-00003A000000}">
      <text>
        <r>
          <rPr>
            <sz val="11"/>
            <rFont val="Calibri"/>
          </rPr>
          <t>Limit access to deployment configurations</t>
        </r>
      </text>
    </comment>
    <comment ref="AA31" authorId="0" shapeId="0" xr:uid="{00000000-0006-0000-0500-00003B000000}">
      <text>
        <r>
          <rPr>
            <sz val="11"/>
            <rFont val="Calibri"/>
          </rPr>
          <t>Ensure access to production environment is limited</t>
        </r>
      </text>
    </comment>
    <comment ref="H34" authorId="0" shapeId="0" xr:uid="{00000000-0006-0000-0500-000046000000}">
      <text>
        <r>
          <rPr>
            <sz val="11"/>
            <rFont val="Calibri"/>
          </rPr>
          <t>Ensure code owners are set for extra sensitive code or configuration</t>
        </r>
      </text>
    </comment>
    <comment ref="I34" authorId="0" shapeId="0" xr:uid="{00000000-0006-0000-0500-000047000000}">
      <text>
        <r>
          <rPr>
            <sz val="11"/>
            <rFont val="Calibri"/>
          </rPr>
          <t>Ensure pushing or merging of new code is restricted to specific individuals or teams</t>
        </r>
      </text>
    </comment>
    <comment ref="J34" authorId="0" shapeId="0" xr:uid="{00000000-0006-0000-0500-000048000000}">
      <text>
        <r>
          <rPr>
            <sz val="11"/>
            <rFont val="Calibri"/>
          </rPr>
          <t>Ensure force push code to branches is denied</t>
        </r>
      </text>
    </comment>
    <comment ref="K34" authorId="0" shapeId="0" xr:uid="{00000000-0006-0000-0500-000049000000}">
      <text>
        <r>
          <rPr>
            <sz val="11"/>
            <rFont val="Calibri"/>
          </rPr>
          <t>Ensure branch deletions are denied</t>
        </r>
      </text>
    </comment>
    <comment ref="L34" authorId="0" shapeId="0" xr:uid="{00000000-0006-0000-0500-00004A000000}">
      <text>
        <r>
          <rPr>
            <sz val="11"/>
            <rFont val="Calibri"/>
          </rPr>
          <t>Ensure strict base permissions are set for repositories</t>
        </r>
      </text>
    </comment>
    <comment ref="M34" authorId="0" shapeId="0" xr:uid="{00000000-0006-0000-0500-00004B000000}">
      <text>
        <r>
          <rPr>
            <sz val="11"/>
            <rFont val="Calibri"/>
          </rPr>
          <t>Ensure the access granted to each installed application is limited to the least privilege needed</t>
        </r>
      </text>
    </comment>
    <comment ref="N34" authorId="0" shapeId="0" xr:uid="{00000000-0006-0000-0500-00004C000000}">
      <text>
        <r>
          <rPr>
            <sz val="11"/>
            <rFont val="Calibri"/>
          </rPr>
          <t>Ensure output is written to a separate, secured storage repository</t>
        </r>
      </text>
    </comment>
    <comment ref="O34" authorId="0" shapeId="0" xr:uid="{00000000-0006-0000-0500-00004D000000}">
      <text>
        <r>
          <rPr>
            <sz val="11"/>
            <rFont val="Calibri"/>
          </rPr>
          <t>Ensure only authorized platforms have decryption capabilities of artifacts</t>
        </r>
      </text>
    </comment>
    <comment ref="P34" authorId="0" shapeId="0" xr:uid="{00000000-0006-0000-0500-00004E000000}">
      <text>
        <r>
          <rPr>
            <sz val="11"/>
            <rFont val="Calibri"/>
          </rPr>
          <t>Limit access to deployment configurations</t>
        </r>
      </text>
    </comment>
    <comment ref="H38" authorId="0" shapeId="0" xr:uid="{00000000-0006-0000-0500-00004F000000}">
      <text>
        <r>
          <rPr>
            <sz val="11"/>
            <rFont val="Calibri"/>
          </rPr>
          <t>Ensure only secured webhooks are used</t>
        </r>
      </text>
    </comment>
    <comment ref="I38" authorId="0" shapeId="0" xr:uid="{00000000-0006-0000-0500-000050000000}">
      <text>
        <r>
          <rPr>
            <sz val="11"/>
            <rFont val="Calibri"/>
          </rPr>
          <t>Ensure all aspects of the pipeline infrastructure and configuration are immutable</t>
        </r>
      </text>
    </comment>
    <comment ref="J38" authorId="0" shapeId="0" xr:uid="{00000000-0006-0000-0500-000051000000}">
      <text>
        <r>
          <rPr>
            <sz val="11"/>
            <rFont val="Calibri"/>
          </rPr>
          <t>Ensure the creation of the build environment is automated</t>
        </r>
      </text>
    </comment>
    <comment ref="K38" authorId="0" shapeId="0" xr:uid="{00000000-0006-0000-0500-000052000000}">
      <text>
        <r>
          <rPr>
            <sz val="11"/>
            <rFont val="Calibri"/>
          </rPr>
          <t>Ensure webhooks of the build environment are secured</t>
        </r>
      </text>
    </comment>
    <comment ref="L38" authorId="0" shapeId="0" xr:uid="{00000000-0006-0000-0500-000053000000}">
      <text>
        <r>
          <rPr>
            <sz val="11"/>
            <rFont val="Calibri"/>
          </rPr>
          <t>Ensure build worker environments and commands are passed and not pulled</t>
        </r>
      </text>
    </comment>
    <comment ref="M38" authorId="0" shapeId="0" xr:uid="{00000000-0006-0000-0500-000054000000}">
      <text>
        <r>
          <rPr>
            <sz val="11"/>
            <rFont val="Calibri"/>
          </rPr>
          <t>Ensure all build steps are defined as code</t>
        </r>
      </text>
    </comment>
    <comment ref="N38" authorId="0" shapeId="0" xr:uid="{00000000-0006-0000-0500-000055000000}">
      <text>
        <r>
          <rPr>
            <sz val="11"/>
            <rFont val="Calibri"/>
          </rPr>
          <t>Ensure webhooks of the repository are secured</t>
        </r>
      </text>
    </comment>
    <comment ref="O38" authorId="0" shapeId="0" xr:uid="{00000000-0006-0000-0500-000056000000}">
      <text>
        <r>
          <rPr>
            <sz val="11"/>
            <rFont val="Calibri"/>
          </rPr>
          <t>Ensure deployments are automated</t>
        </r>
      </text>
    </comment>
    <comment ref="P38" authorId="0" shapeId="0" xr:uid="{00000000-0006-0000-0500-000057000000}">
      <text>
        <r>
          <rPr>
            <sz val="11"/>
            <rFont val="Calibri"/>
          </rPr>
          <t>Ensure the deployment environment is reproducible</t>
        </r>
      </text>
    </comment>
    <comment ref="H43" authorId="0" shapeId="0" xr:uid="{00000000-0006-0000-0500-000058000000}">
      <text>
        <r>
          <rPr>
            <sz val="11"/>
            <rFont val="Calibri"/>
          </rPr>
          <t>Ensure repository creation is limited to specific members</t>
        </r>
      </text>
    </comment>
    <comment ref="I43" authorId="0" shapeId="0" xr:uid="{00000000-0006-0000-0500-000059000000}">
      <text>
        <r>
          <rPr>
            <sz val="11"/>
            <rFont val="Calibri"/>
          </rPr>
          <t>Ensure repository deletion is limited to specific users</t>
        </r>
      </text>
    </comment>
    <comment ref="J43" authorId="0" shapeId="0" xr:uid="{00000000-0006-0000-0500-00005A000000}">
      <text>
        <r>
          <rPr>
            <sz val="11"/>
            <rFont val="Calibri"/>
          </rPr>
          <t>Ensure issue deletion is limited to specific users</t>
        </r>
      </text>
    </comment>
    <comment ref="K43" authorId="0" shapeId="0" xr:uid="{00000000-0006-0000-0500-00005B000000}">
      <text>
        <r>
          <rPr>
            <sz val="11"/>
            <rFont val="Calibri"/>
          </rPr>
          <t>Ensure inactive users are reviewed and removed periodically</t>
        </r>
      </text>
    </comment>
    <comment ref="L43" authorId="0" shapeId="0" xr:uid="{00000000-0006-0000-0500-00005C000000}">
      <text>
        <r>
          <rPr>
            <sz val="11"/>
            <rFont val="Calibri"/>
          </rPr>
          <t>Ensure top-level group creation is limited to specific members</t>
        </r>
      </text>
    </comment>
    <comment ref="M43" authorId="0" shapeId="0" xr:uid="{00000000-0006-0000-0500-00005D000000}">
      <text>
        <r>
          <rPr>
            <sz val="11"/>
            <rFont val="Calibri"/>
          </rPr>
          <t>Ensure new members are required to be invited using company-approved email</t>
        </r>
      </text>
    </comment>
    <comment ref="N43" authorId="0" shapeId="0" xr:uid="{00000000-0006-0000-0500-00005E000000}">
      <text>
        <r>
          <rPr>
            <sz val="11"/>
            <rFont val="Calibri"/>
          </rPr>
          <t>Ensure user management of the package registry is not local</t>
        </r>
      </text>
    </comment>
    <comment ref="H45" authorId="0" shapeId="0" xr:uid="{00000000-0006-0000-0500-00005F000000}">
      <text>
        <r>
          <rPr>
            <sz val="11"/>
            <rFont val="Calibri"/>
          </rPr>
          <t>Ensure any merging of code is automatically scanned for risks</t>
        </r>
      </text>
    </comment>
    <comment ref="I45" authorId="0" shapeId="0" xr:uid="{00000000-0006-0000-0500-000061000000}">
      <text>
        <r>
          <rPr>
            <sz val="11"/>
            <rFont val="Calibri"/>
          </rPr>
          <t>Ensure scanners are in place to secure Continuous Integration (CI) pipeline instructions</t>
        </r>
      </text>
    </comment>
    <comment ref="J45" authorId="0" shapeId="0" xr:uid="{00000000-0006-0000-0500-000062000000}">
      <text>
        <r>
          <rPr>
            <sz val="11"/>
            <rFont val="Calibri"/>
          </rPr>
          <t>Ensure scanners are in place to secure Infrastructure as Code (IaC) instructions</t>
        </r>
      </text>
    </comment>
    <comment ref="K45" authorId="0" shapeId="0" xr:uid="{00000000-0006-0000-0500-000063000000}">
      <text>
        <r>
          <rPr>
            <sz val="11"/>
            <rFont val="Calibri"/>
          </rPr>
          <t>Ensure scanners are in place for code vulnerabilities</t>
        </r>
      </text>
    </comment>
    <comment ref="L45" authorId="0" shapeId="0" xr:uid="{00000000-0006-0000-0500-000064000000}">
      <text>
        <r>
          <rPr>
            <sz val="11"/>
            <rFont val="Calibri"/>
          </rPr>
          <t>Ensure scanners are in place for open-source vulnerabilities in used packages</t>
        </r>
      </text>
    </comment>
    <comment ref="M45" authorId="0" shapeId="0" xr:uid="{00000000-0006-0000-0500-000065000000}">
      <text>
        <r>
          <rPr>
            <sz val="11"/>
            <rFont val="Calibri"/>
          </rPr>
          <t>Ensure scanners are in place for web application runtime security weaknesses</t>
        </r>
      </text>
    </comment>
    <comment ref="N45" authorId="0" shapeId="0" xr:uid="{00000000-0006-0000-0500-000066000000}">
      <text>
        <r>
          <rPr>
            <sz val="11"/>
            <rFont val="Calibri"/>
          </rPr>
          <t>Ensure scanners are in place for API runtime security weaknesses</t>
        </r>
      </text>
    </comment>
    <comment ref="O45" authorId="0" shapeId="0" xr:uid="{00000000-0006-0000-0500-000067000000}">
      <text>
        <r>
          <rPr>
            <sz val="11"/>
            <rFont val="Calibri"/>
          </rPr>
          <t>Ensure the build infrastructure is automatically scanned for vulnerabilities</t>
        </r>
      </text>
    </comment>
    <comment ref="P45" authorId="0" shapeId="0" xr:uid="{00000000-0006-0000-0500-000068000000}">
      <text>
        <r>
          <rPr>
            <sz val="11"/>
            <rFont val="Calibri"/>
          </rPr>
          <t>Ensure build workers are automatically scanned for vulnerabilities</t>
        </r>
      </text>
    </comment>
    <comment ref="Q45" authorId="0" shapeId="0" xr:uid="{00000000-0006-0000-0500-000069000000}">
      <text>
        <r>
          <rPr>
            <sz val="11"/>
            <rFont val="Calibri"/>
          </rPr>
          <t>Ensure pipelines are automatically scanned for misconfigurations</t>
        </r>
      </text>
    </comment>
    <comment ref="R45" authorId="0" shapeId="0" xr:uid="{00000000-0006-0000-0500-00006A000000}">
      <text>
        <r>
          <rPr>
            <sz val="11"/>
            <rFont val="Calibri"/>
          </rPr>
          <t>Ensure pipelines are automatically scanned for vulnerabilities</t>
        </r>
      </text>
    </comment>
    <comment ref="S45" authorId="0" shapeId="0" xr:uid="{00000000-0006-0000-0500-00006B000000}">
      <text>
        <r>
          <rPr>
            <sz val="11"/>
            <rFont val="Calibri"/>
          </rPr>
          <t>Ensure all external dependencies used in the build process are locked</t>
        </r>
      </text>
    </comment>
    <comment ref="T45" authorId="0" shapeId="0" xr:uid="{00000000-0006-0000-0500-00006C000000}">
      <text>
        <r>
          <rPr>
            <sz val="11"/>
            <rFont val="Calibri"/>
          </rPr>
          <t>Ensure dependencies are validated before being used</t>
        </r>
      </text>
    </comment>
    <comment ref="U45" authorId="0" shapeId="0" xr:uid="{00000000-0006-0000-0500-00006D000000}">
      <text>
        <r>
          <rPr>
            <sz val="11"/>
            <rFont val="Calibri"/>
          </rPr>
          <t>Ensure third-party artifacts and open-source libraries are verified</t>
        </r>
      </text>
    </comment>
    <comment ref="V45" authorId="0" shapeId="0" xr:uid="{00000000-0006-0000-0500-00006E000000}">
      <text>
        <r>
          <rPr>
            <sz val="11"/>
            <rFont val="Calibri"/>
          </rPr>
          <t>Ensure dependencies are monitored between open-source components</t>
        </r>
      </text>
    </comment>
    <comment ref="W45" authorId="0" shapeId="0" xr:uid="{00000000-0006-0000-0500-00006F000000}">
      <text>
        <r>
          <rPr>
            <sz val="11"/>
            <rFont val="Calibri"/>
          </rPr>
          <t>Ensure trusted package managers and repositories are defined and prioritized</t>
        </r>
      </text>
    </comment>
    <comment ref="X45" authorId="0" shapeId="0" xr:uid="{00000000-0006-0000-0500-000070000000}">
      <text>
        <r>
          <rPr>
            <sz val="11"/>
            <rFont val="Calibri"/>
          </rPr>
          <t>Ensure dependencies are pinned to a specific, verified version</t>
        </r>
      </text>
    </comment>
    <comment ref="Y45" authorId="0" shapeId="0" xr:uid="{00000000-0006-0000-0500-000071000000}">
      <text>
        <r>
          <rPr>
            <sz val="11"/>
            <rFont val="Calibri"/>
          </rPr>
          <t>Ensure packages are automatically scanned for known vulnerabilities</t>
        </r>
      </text>
    </comment>
    <comment ref="Z45" authorId="0" shapeId="0" xr:uid="{00000000-0006-0000-0500-000072000000}">
      <text>
        <r>
          <rPr>
            <sz val="11"/>
            <rFont val="Calibri"/>
          </rPr>
          <t>Ensure packages are automatically scanned for ownership change</t>
        </r>
      </text>
    </comment>
    <comment ref="AA45" authorId="0" shapeId="0" xr:uid="{00000000-0006-0000-0500-000073000000}">
      <text>
        <r>
          <rPr>
            <sz val="11"/>
            <rFont val="Calibri"/>
          </rPr>
          <t>Scan Infrastructure as Code (IaC)</t>
        </r>
      </text>
    </comment>
    <comment ref="AB45" authorId="0" shapeId="0" xr:uid="{00000000-0006-0000-0500-000060000000}">
      <text>
        <r>
          <rPr>
            <sz val="11"/>
            <rFont val="Calibri"/>
          </rPr>
          <t>Ensure deployment configuration manifests are pinned to a specific, verified version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repository creation is limited to specific members</t>
        </r>
      </text>
    </comment>
    <comment ref="K3" authorId="0" shapeId="0" xr:uid="{00000000-0006-0000-0600-000004000000}">
      <text>
        <r>
          <rPr>
            <sz val="11"/>
            <rFont val="Calibri"/>
          </rPr>
          <t>Ensure inactive users are reviewed and removed periodically</t>
        </r>
      </text>
    </comment>
    <comment ref="L3" authorId="0" shapeId="0" xr:uid="{00000000-0006-0000-0600-000002000000}">
      <text>
        <r>
          <rPr>
            <sz val="11"/>
            <rFont val="Calibri"/>
          </rPr>
          <t>Ensure top-level group creation is limited to specific members</t>
        </r>
      </text>
    </comment>
    <comment ref="M3" authorId="0" shapeId="0" xr:uid="{00000000-0006-0000-0600-000003000000}">
      <text>
        <r>
          <rPr>
            <sz val="11"/>
            <rFont val="Calibri"/>
          </rPr>
          <t>Ensure new members are required to be invited using company-approved email</t>
        </r>
      </text>
    </comment>
    <comment ref="J4" authorId="0" shapeId="0" xr:uid="{00000000-0006-0000-0600-000005000000}">
      <text>
        <r>
          <rPr>
            <sz val="11"/>
            <rFont val="Calibri"/>
          </rPr>
          <t>Ensure code owners are set for extra sensitive code or configuration</t>
        </r>
      </text>
    </comment>
    <comment ref="K4" authorId="0" shapeId="0" xr:uid="{00000000-0006-0000-0600-00000D000000}">
      <text>
        <r>
          <rPr>
            <sz val="11"/>
            <rFont val="Calibri"/>
          </rPr>
          <t>Ensure pushing or merging of new code is restricted to specific individuals or teams</t>
        </r>
      </text>
    </comment>
    <comment ref="L4" authorId="0" shapeId="0" xr:uid="{00000000-0006-0000-0600-00000E000000}">
      <text>
        <r>
          <rPr>
            <sz val="11"/>
            <rFont val="Calibri"/>
          </rPr>
          <t>Ensure branch protection is enforced on the default branch</t>
        </r>
      </text>
    </comment>
    <comment ref="M4" authorId="0" shapeId="0" xr:uid="{00000000-0006-0000-0600-00000F000000}">
      <text>
        <r>
          <rPr>
            <sz val="11"/>
            <rFont val="Calibri"/>
          </rPr>
          <t>Ensure strict base permissions are set for repositories</t>
        </r>
      </text>
    </comment>
    <comment ref="N4" authorId="0" shapeId="0" xr:uid="{00000000-0006-0000-0600-000006000000}">
      <text>
        <r>
          <rPr>
            <sz val="11"/>
            <rFont val="Calibri"/>
          </rPr>
          <t>Ensure Git access is limited based on IP addresses</t>
        </r>
      </text>
    </comment>
    <comment ref="O4" authorId="0" shapeId="0" xr:uid="{00000000-0006-0000-0600-000007000000}">
      <text>
        <r>
          <rPr>
            <sz val="11"/>
            <rFont val="Calibri"/>
          </rPr>
          <t>Ensure access to build environments is limited</t>
        </r>
      </text>
    </comment>
    <comment ref="P4" authorId="0" shapeId="0" xr:uid="{00000000-0006-0000-0600-000008000000}">
      <text>
        <r>
          <rPr>
            <sz val="11"/>
            <rFont val="Calibri"/>
          </rPr>
          <t>Ensure access to build process triggering is minimized</t>
        </r>
      </text>
    </comment>
    <comment ref="Q4" authorId="0" shapeId="0" xr:uid="{00000000-0006-0000-0600-000009000000}">
      <text>
        <r>
          <rPr>
            <sz val="11"/>
            <rFont val="Calibri"/>
          </rPr>
          <t>Ensure only authorized platforms have decryption capabilities of artifacts</t>
        </r>
      </text>
    </comment>
    <comment ref="R4" authorId="0" shapeId="0" xr:uid="{00000000-0006-0000-0600-00000A000000}">
      <text>
        <r>
          <rPr>
            <sz val="11"/>
            <rFont val="Calibri"/>
          </rPr>
          <t>Ensure anonymous access to artifacts is revoked</t>
        </r>
      </text>
    </comment>
    <comment ref="S4" authorId="0" shapeId="0" xr:uid="{00000000-0006-0000-0600-00000B000000}">
      <text>
        <r>
          <rPr>
            <sz val="11"/>
            <rFont val="Calibri"/>
          </rPr>
          <t>Limit access to deployment configurations</t>
        </r>
      </text>
    </comment>
    <comment ref="T4" authorId="0" shapeId="0" xr:uid="{00000000-0006-0000-0600-00000C000000}">
      <text>
        <r>
          <rPr>
            <sz val="11"/>
            <rFont val="Calibri"/>
          </rPr>
          <t>Ensure access to production environment is limited</t>
        </r>
      </text>
    </comment>
    <comment ref="J5" authorId="0" shapeId="0" xr:uid="{00000000-0006-0000-0600-000010000000}">
      <text>
        <r>
          <rPr>
            <sz val="11"/>
            <rFont val="Calibri"/>
          </rPr>
          <t>Ensure Source Code Management (SCM) email notifications are restricted to verified domains</t>
        </r>
      </text>
    </comment>
    <comment ref="J6" authorId="0" shapeId="0" xr:uid="{00000000-0006-0000-0600-000011000000}">
      <text>
        <r>
          <rPr>
            <sz val="11"/>
            <rFont val="Calibri"/>
          </rPr>
          <t>Ensure any change to code receives approval of two strongly authenticated users</t>
        </r>
      </text>
    </comment>
    <comment ref="K6" authorId="0" shapeId="0" xr:uid="{00000000-0006-0000-0600-000012000000}">
      <text>
        <r>
          <rPr>
            <sz val="11"/>
            <rFont val="Calibri"/>
          </rPr>
          <t>Ensure code owner</t>
        </r>
        <r>
          <rPr>
            <sz val="11"/>
            <color rgb="FF000000"/>
            <rFont val="Calibri"/>
          </rPr>
          <t>'</t>
        </r>
        <r>
          <rPr>
            <sz val="11"/>
            <color rgb="FF000000"/>
            <rFont val="Calibri"/>
          </rPr>
          <t>s review is required when a change affects owned code</t>
        </r>
      </text>
    </comment>
    <comment ref="L6" authorId="0" shapeId="0" xr:uid="{00000000-0006-0000-0600-000013000000}">
      <text>
        <r>
          <rPr>
            <sz val="11"/>
            <rFont val="Calibri"/>
          </rPr>
          <t>Ensure two administrators are set for each repository</t>
        </r>
      </text>
    </comment>
    <comment ref="M6" authorId="0" shapeId="0" xr:uid="{00000000-0006-0000-0600-000014000000}">
      <text>
        <r>
          <rPr>
            <sz val="11"/>
            <rFont val="Calibri"/>
          </rPr>
          <t>Ensure each pipeline has a single responsibility</t>
        </r>
      </text>
    </comment>
    <comment ref="N6" authorId="0" shapeId="0" xr:uid="{00000000-0006-0000-0600-000015000000}">
      <text>
        <r>
          <rPr>
            <sz val="11"/>
            <rFont val="Calibri"/>
          </rPr>
          <t>Ensure the duties of each build worker are segregated</t>
        </r>
      </text>
    </comment>
    <comment ref="J7" authorId="0" shapeId="0" xr:uid="{00000000-0006-0000-0600-000016000000}">
      <text>
        <r>
          <rPr>
            <sz val="11"/>
            <rFont val="Calibri"/>
          </rPr>
          <t>Ensure there are restrictions on who can dismiss code change reviews</t>
        </r>
      </text>
    </comment>
    <comment ref="K7" authorId="0" shapeId="0" xr:uid="{00000000-0006-0000-0600-00001D000000}">
      <text>
        <r>
          <rPr>
            <sz val="11"/>
            <rFont val="Calibri"/>
          </rPr>
          <t>Ensure code owners are set for extra sensitive code or configuration</t>
        </r>
      </text>
    </comment>
    <comment ref="L7" authorId="0" shapeId="0" xr:uid="{00000000-0006-0000-0600-00001E000000}">
      <text>
        <r>
          <rPr>
            <sz val="11"/>
            <rFont val="Calibri"/>
          </rPr>
          <t>Ensure pushing or merging of new code is restricted to specific individuals or teams</t>
        </r>
      </text>
    </comment>
    <comment ref="M7" authorId="0" shapeId="0" xr:uid="{00000000-0006-0000-0600-00001F000000}">
      <text>
        <r>
          <rPr>
            <sz val="11"/>
            <rFont val="Calibri"/>
          </rPr>
          <t>Ensure repository creation is limited to specific members</t>
        </r>
      </text>
    </comment>
    <comment ref="N7" authorId="0" shapeId="0" xr:uid="{00000000-0006-0000-0600-000020000000}">
      <text>
        <r>
          <rPr>
            <sz val="11"/>
            <rFont val="Calibri"/>
          </rPr>
          <t>Ensure repository deletion is limited to specific users</t>
        </r>
      </text>
    </comment>
    <comment ref="O7" authorId="0" shapeId="0" xr:uid="{00000000-0006-0000-0600-000021000000}">
      <text>
        <r>
          <rPr>
            <sz val="11"/>
            <rFont val="Calibri"/>
          </rPr>
          <t>Ensure issue deletion is limited to specific users</t>
        </r>
      </text>
    </comment>
    <comment ref="P7" authorId="0" shapeId="0" xr:uid="{00000000-0006-0000-0600-000022000000}">
      <text>
        <r>
          <rPr>
            <sz val="11"/>
            <rFont val="Calibri"/>
          </rPr>
          <t>Ensure top-level group creation is limited to specific members</t>
        </r>
      </text>
    </comment>
    <comment ref="Q7" authorId="0" shapeId="0" xr:uid="{00000000-0006-0000-0600-000023000000}">
      <text>
        <r>
          <rPr>
            <sz val="11"/>
            <rFont val="Calibri"/>
          </rPr>
          <t>Ensure strict base permissions are set for repositories</t>
        </r>
      </text>
    </comment>
    <comment ref="R7" authorId="0" shapeId="0" xr:uid="{00000000-0006-0000-0600-000024000000}">
      <text>
        <r>
          <rPr>
            <sz val="11"/>
            <rFont val="Calibri"/>
          </rPr>
          <t>Ensure the access granted to each installed application is limited to the least privilege needed</t>
        </r>
      </text>
    </comment>
    <comment ref="S7" authorId="0" shapeId="0" xr:uid="{00000000-0006-0000-0600-000025000000}">
      <text>
        <r>
          <rPr>
            <sz val="11"/>
            <rFont val="Calibri"/>
          </rPr>
          <t>Ensure access to build environments is limited</t>
        </r>
      </text>
    </comment>
    <comment ref="T7" authorId="0" shapeId="0" xr:uid="{00000000-0006-0000-0600-000026000000}">
      <text>
        <r>
          <rPr>
            <sz val="11"/>
            <rFont val="Calibri"/>
          </rPr>
          <t>Ensure build secrets are limited to the minimal necessary scope</t>
        </r>
      </text>
    </comment>
    <comment ref="U7" authorId="0" shapeId="0" xr:uid="{00000000-0006-0000-0600-000017000000}">
      <text>
        <r>
          <rPr>
            <sz val="11"/>
            <rFont val="Calibri"/>
          </rPr>
          <t>Ensure access to build process triggering is minimized</t>
        </r>
      </text>
    </comment>
    <comment ref="V7" authorId="0" shapeId="0" xr:uid="{00000000-0006-0000-0600-000018000000}">
      <text>
        <r>
          <rPr>
            <sz val="11"/>
            <rFont val="Calibri"/>
          </rPr>
          <t>Ensure the authority to certify artifacts is limited</t>
        </r>
      </text>
    </comment>
    <comment ref="W7" authorId="0" shapeId="0" xr:uid="{00000000-0006-0000-0600-000019000000}">
      <text>
        <r>
          <rPr>
            <sz val="11"/>
            <rFont val="Calibri"/>
          </rPr>
          <t>Ensure number of permitted users who may upload new artifacts is minimized</t>
        </r>
      </text>
    </comment>
    <comment ref="X7" authorId="0" shapeId="0" xr:uid="{00000000-0006-0000-0600-00001A000000}">
      <text>
        <r>
          <rPr>
            <sz val="11"/>
            <rFont val="Calibri"/>
          </rPr>
          <t>Ensure anonymous access to artifacts is revoked</t>
        </r>
      </text>
    </comment>
    <comment ref="Y7" authorId="0" shapeId="0" xr:uid="{00000000-0006-0000-0600-00001B000000}">
      <text>
        <r>
          <rPr>
            <sz val="11"/>
            <rFont val="Calibri"/>
          </rPr>
          <t>Limit access to deployment configurations</t>
        </r>
      </text>
    </comment>
    <comment ref="Z7" authorId="0" shapeId="0" xr:uid="{00000000-0006-0000-0600-00001C000000}">
      <text>
        <r>
          <rPr>
            <sz val="11"/>
            <rFont val="Calibri"/>
          </rPr>
          <t>Ensure access to production environment is limited</t>
        </r>
      </text>
    </comment>
    <comment ref="J8" authorId="0" shapeId="0" xr:uid="{00000000-0006-0000-0600-000027000000}">
      <text>
        <r>
          <rPr>
            <sz val="11"/>
            <rFont val="Calibri"/>
          </rPr>
          <t>Ensure there are restrictions on who can dismiss code change reviews</t>
        </r>
      </text>
    </comment>
    <comment ref="K8" authorId="0" shapeId="0" xr:uid="{00000000-0006-0000-0600-000028000000}">
      <text>
        <r>
          <rPr>
            <sz val="11"/>
            <rFont val="Calibri"/>
          </rPr>
          <t>Ensure branch protection rules are enforced for administrators</t>
        </r>
      </text>
    </comment>
    <comment ref="L8" authorId="0" shapeId="0" xr:uid="{00000000-0006-0000-0600-000029000000}">
      <text>
        <r>
          <rPr>
            <sz val="11"/>
            <rFont val="Calibri"/>
          </rPr>
          <t>Ensure repository deletion is limited to specific users</t>
        </r>
      </text>
    </comment>
    <comment ref="M8" authorId="0" shapeId="0" xr:uid="{00000000-0006-0000-0600-00002A000000}">
      <text>
        <r>
          <rPr>
            <sz val="11"/>
            <rFont val="Calibri"/>
          </rPr>
          <t>Ensure minimum number of administrators are set for the organization</t>
        </r>
      </text>
    </comment>
    <comment ref="N8" authorId="0" shapeId="0" xr:uid="{00000000-0006-0000-0600-00002B000000}">
      <text>
        <r>
          <rPr>
            <sz val="11"/>
            <rFont val="Calibri"/>
          </rPr>
          <t>Ensure two administrators are set for each repository</t>
        </r>
      </text>
    </comment>
    <comment ref="O8" authorId="0" shapeId="0" xr:uid="{00000000-0006-0000-0600-00002C000000}">
      <text>
        <r>
          <rPr>
            <sz val="11"/>
            <rFont val="Calibri"/>
          </rPr>
          <t>Ensure minimum number of administrators are set for the build environment</t>
        </r>
      </text>
    </comment>
    <comment ref="P8" authorId="0" shapeId="0" xr:uid="{00000000-0006-0000-0600-00002D000000}">
      <text>
        <r>
          <rPr>
            <sz val="11"/>
            <rFont val="Calibri"/>
          </rPr>
          <t>Ensure the authority to certify artifacts is limited</t>
        </r>
      </text>
    </comment>
    <comment ref="Q8" authorId="0" shapeId="0" xr:uid="{00000000-0006-0000-0600-00002E000000}">
      <text>
        <r>
          <rPr>
            <sz val="11"/>
            <rFont val="Calibri"/>
          </rPr>
          <t>Ensure minimum number of administrators are set for the package registry</t>
        </r>
      </text>
    </comment>
    <comment ref="J23" authorId="0" shapeId="0" xr:uid="{00000000-0006-0000-0600-00002F000000}">
      <text>
        <r>
          <rPr>
            <sz val="11"/>
            <rFont val="Calibri"/>
          </rPr>
          <t>Ensure any change to code can be traced back to its associated task</t>
        </r>
      </text>
    </comment>
    <comment ref="K23" authorId="0" shapeId="0" xr:uid="{00000000-0006-0000-0600-000030000000}">
      <text>
        <r>
          <rPr>
            <sz val="11"/>
            <rFont val="Calibri"/>
          </rPr>
          <t>Ensure linear history is required</t>
        </r>
      </text>
    </comment>
    <comment ref="L23" authorId="0" shapeId="0" xr:uid="{00000000-0006-0000-0600-000031000000}">
      <text>
        <r>
          <rPr>
            <sz val="11"/>
            <rFont val="Calibri"/>
          </rPr>
          <t>Ensure any changes to branch protection rules are audited</t>
        </r>
      </text>
    </comment>
    <comment ref="M23" authorId="0" shapeId="0" xr:uid="{00000000-0006-0000-0600-000032000000}">
      <text>
        <r>
          <rPr>
            <sz val="11"/>
            <rFont val="Calibri"/>
          </rPr>
          <t>Ensure all code projects are tracked for changes in visibility status</t>
        </r>
      </text>
    </comment>
    <comment ref="N23" authorId="0" shapeId="0" xr:uid="{00000000-0006-0000-0600-000033000000}">
      <text>
        <r>
          <rPr>
            <sz val="11"/>
            <rFont val="Calibri"/>
          </rPr>
          <t>Ensure the build environment is logged</t>
        </r>
      </text>
    </comment>
    <comment ref="O23" authorId="0" shapeId="0" xr:uid="{00000000-0006-0000-0600-000034000000}">
      <text>
        <r>
          <rPr>
            <sz val="11"/>
            <rFont val="Calibri"/>
          </rPr>
          <t>Ensure changes to pipeline files are tracked and reviewed</t>
        </r>
      </text>
    </comment>
    <comment ref="P23" authorId="0" shapeId="0" xr:uid="{00000000-0006-0000-0600-000035000000}">
      <text>
        <r>
          <rPr>
            <sz val="11"/>
            <rFont val="Calibri"/>
          </rPr>
          <t>Ensure changes in package registry configuration are audited</t>
        </r>
      </text>
    </comment>
    <comment ref="Q23" authorId="0" shapeId="0" xr:uid="{00000000-0006-0000-0600-000036000000}">
      <text>
        <r>
          <rPr>
            <sz val="11"/>
            <rFont val="Calibri"/>
          </rPr>
          <t>Ensure changes in deployment configuration are audited</t>
        </r>
      </text>
    </comment>
    <comment ref="J25" authorId="0" shapeId="0" xr:uid="{00000000-0006-0000-0600-000037000000}">
      <text>
        <r>
          <rPr>
            <sz val="11"/>
            <rFont val="Calibri"/>
          </rPr>
          <t>Ensure the build environment is logged</t>
        </r>
      </text>
    </comment>
    <comment ref="J27" authorId="0" shapeId="0" xr:uid="{00000000-0006-0000-0600-000038000000}">
      <text>
        <r>
          <rPr>
            <sz val="11"/>
            <rFont val="Calibri"/>
          </rPr>
          <t>Ensure any changes to branch protection rules are audited</t>
        </r>
      </text>
    </comment>
    <comment ref="K27" authorId="0" shapeId="0" xr:uid="{00000000-0006-0000-0600-000039000000}">
      <text>
        <r>
          <rPr>
            <sz val="11"/>
            <rFont val="Calibri"/>
          </rPr>
          <t>Ensure all code projects are tracked for changes in visibility status</t>
        </r>
      </text>
    </comment>
    <comment ref="L27" authorId="0" shapeId="0" xr:uid="{00000000-0006-0000-0600-00003A000000}">
      <text>
        <r>
          <rPr>
            <sz val="11"/>
            <rFont val="Calibri"/>
          </rPr>
          <t>Ensure anomalous code behavior is tracked</t>
        </r>
      </text>
    </comment>
    <comment ref="M27" authorId="0" shapeId="0" xr:uid="{00000000-0006-0000-0600-00003B000000}">
      <text>
        <r>
          <rPr>
            <sz val="11"/>
            <rFont val="Calibri"/>
          </rPr>
          <t>Ensure changes in package registry configuration are audited</t>
        </r>
      </text>
    </comment>
    <comment ref="J32" authorId="0" shapeId="0" xr:uid="{00000000-0006-0000-0600-00003C000000}">
      <text>
        <r>
          <rPr>
            <sz val="11"/>
            <rFont val="Calibri"/>
          </rPr>
          <t>Ensure inactive branches are periodically reviewed and removed</t>
        </r>
      </text>
    </comment>
    <comment ref="K32" authorId="0" shapeId="0" xr:uid="{00000000-0006-0000-0600-00003D000000}">
      <text>
        <r>
          <rPr>
            <sz val="11"/>
            <rFont val="Calibri"/>
          </rPr>
          <t>Ensure all aspects of the pipeline infrastructure and configuration are immutable</t>
        </r>
      </text>
    </comment>
    <comment ref="L32" authorId="0" shapeId="0" xr:uid="{00000000-0006-0000-0600-00003E000000}">
      <text>
        <r>
          <rPr>
            <sz val="11"/>
            <rFont val="Calibri"/>
          </rPr>
          <t>Ensure the creation of the build environment is automated</t>
        </r>
      </text>
    </comment>
    <comment ref="M32" authorId="0" shapeId="0" xr:uid="{00000000-0006-0000-0600-00003F000000}">
      <text>
        <r>
          <rPr>
            <sz val="11"/>
            <rFont val="Calibri"/>
          </rPr>
          <t>Ensure build worker environments and commands are passed and not pulled</t>
        </r>
      </text>
    </comment>
    <comment ref="N32" authorId="0" shapeId="0" xr:uid="{00000000-0006-0000-0600-000040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O32" authorId="0" shapeId="0" xr:uid="{00000000-0006-0000-0600-000041000000}">
      <text>
        <r>
          <rPr>
            <sz val="11"/>
            <rFont val="Calibri"/>
          </rPr>
          <t>Ensure all build steps are defined as code</t>
        </r>
      </text>
    </comment>
    <comment ref="P32" authorId="0" shapeId="0" xr:uid="{00000000-0006-0000-0600-000042000000}">
      <text>
        <r>
          <rPr>
            <sz val="11"/>
            <rFont val="Calibri"/>
          </rPr>
          <t>Ensure the build pipeline creates reproducible artifacts</t>
        </r>
      </text>
    </comment>
    <comment ref="Q32" authorId="0" shapeId="0" xr:uid="{00000000-0006-0000-0600-000043000000}">
      <text>
        <r>
          <rPr>
            <sz val="11"/>
            <rFont val="Calibri"/>
          </rPr>
          <t>Ensure deployment configuration files are separated from source code</t>
        </r>
      </text>
    </comment>
    <comment ref="R32" authorId="0" shapeId="0" xr:uid="{00000000-0006-0000-0600-000044000000}">
      <text>
        <r>
          <rPr>
            <sz val="11"/>
            <rFont val="Calibri"/>
          </rPr>
          <t>Ensure deployment configuration manifests are verified</t>
        </r>
      </text>
    </comment>
    <comment ref="S32" authorId="0" shapeId="0" xr:uid="{00000000-0006-0000-0600-000045000000}">
      <text>
        <r>
          <rPr>
            <sz val="11"/>
            <rFont val="Calibri"/>
          </rPr>
          <t>Ensure deployment configuration manifests are pinned to a specific, verified version</t>
        </r>
      </text>
    </comment>
    <comment ref="T32" authorId="0" shapeId="0" xr:uid="{00000000-0006-0000-0600-000046000000}">
      <text>
        <r>
          <rPr>
            <sz val="11"/>
            <rFont val="Calibri"/>
          </rPr>
          <t>Ensure deployments are automated</t>
        </r>
      </text>
    </comment>
    <comment ref="U32" authorId="0" shapeId="0" xr:uid="{00000000-0006-0000-0600-000047000000}">
      <text>
        <r>
          <rPr>
            <sz val="11"/>
            <rFont val="Calibri"/>
          </rPr>
          <t>Ensure the deployment environment is reproducible</t>
        </r>
      </text>
    </comment>
    <comment ref="J33" authorId="0" shapeId="0" xr:uid="{00000000-0006-0000-0600-000048000000}">
      <text>
        <r>
          <rPr>
            <sz val="11"/>
            <rFont val="Calibri"/>
          </rPr>
          <t>Ensure scanners are in place to identify and prevent sensitive data in code</t>
        </r>
      </text>
    </comment>
    <comment ref="K33" authorId="0" shapeId="0" xr:uid="{00000000-0006-0000-0600-000049000000}">
      <text>
        <r>
          <rPr>
            <sz val="11"/>
            <rFont val="Calibri"/>
          </rPr>
          <t>Ensure scanners are in place to secure Continuous Integration (CI) pipeline instructions</t>
        </r>
      </text>
    </comment>
    <comment ref="L33" authorId="0" shapeId="0" xr:uid="{00000000-0006-0000-0600-00004A000000}">
      <text>
        <r>
          <rPr>
            <sz val="11"/>
            <rFont val="Calibri"/>
          </rPr>
          <t>Ensure scanners are in place to secure Infrastructure as Code (IaC) instructions</t>
        </r>
      </text>
    </comment>
    <comment ref="M33" authorId="0" shapeId="0" xr:uid="{00000000-0006-0000-0600-00004B000000}">
      <text>
        <r>
          <rPr>
            <sz val="11"/>
            <rFont val="Calibri"/>
          </rPr>
          <t>Ensure all aspects of the pipeline infrastructure and configuration are immutable</t>
        </r>
      </text>
    </comment>
    <comment ref="N33" authorId="0" shapeId="0" xr:uid="{00000000-0006-0000-0600-00004C000000}">
      <text>
        <r>
          <rPr>
            <sz val="11"/>
            <rFont val="Calibri"/>
          </rPr>
          <t>Ensure the creation of the build environment is automated</t>
        </r>
      </text>
    </comment>
    <comment ref="O33" authorId="0" shapeId="0" xr:uid="{00000000-0006-0000-0600-00004D000000}">
      <text>
        <r>
          <rPr>
            <sz val="11"/>
            <rFont val="Calibri"/>
          </rPr>
          <t>Ensure build worker environments and commands are passed and not pulled</t>
        </r>
      </text>
    </comment>
    <comment ref="P33" authorId="0" shapeId="0" xr:uid="{00000000-0006-0000-0600-00004E000000}">
      <text>
        <r>
          <rPr>
            <sz val="11"/>
            <rFont val="Calibri"/>
          </rPr>
          <t>Ensure pipelines are automatically scanned for misconfigurations</t>
        </r>
      </text>
    </comment>
    <comment ref="Q33" authorId="0" shapeId="0" xr:uid="{00000000-0006-0000-0600-00004F000000}">
      <text>
        <r>
          <rPr>
            <sz val="11"/>
            <rFont val="Calibri"/>
          </rPr>
          <t>Ensure scanners are in place to identify and prevent sensitive data in pipeline files</t>
        </r>
      </text>
    </comment>
    <comment ref="R33" authorId="0" shapeId="0" xr:uid="{00000000-0006-0000-0600-000050000000}">
      <text>
        <r>
          <rPr>
            <sz val="11"/>
            <rFont val="Calibri"/>
          </rPr>
          <t>Ensure scanners are in place to identify and prevent sensitive data in deployment configuration</t>
        </r>
      </text>
    </comment>
    <comment ref="S33" authorId="0" shapeId="0" xr:uid="{00000000-0006-0000-0600-000051000000}">
      <text>
        <r>
          <rPr>
            <sz val="11"/>
            <rFont val="Calibri"/>
          </rPr>
          <t>Scan Infrastructure as Code (IaC)</t>
        </r>
      </text>
    </comment>
    <comment ref="T33" authorId="0" shapeId="0" xr:uid="{00000000-0006-0000-0600-000052000000}">
      <text>
        <r>
          <rPr>
            <sz val="11"/>
            <rFont val="Calibri"/>
          </rPr>
          <t>Ensure the deployment environment is reproducible</t>
        </r>
      </text>
    </comment>
    <comment ref="J34" authorId="0" shapeId="0" xr:uid="{00000000-0006-0000-0600-000053000000}">
      <text>
        <r>
          <rPr>
            <sz val="11"/>
            <rFont val="Calibri"/>
          </rPr>
          <t>Ensure any changes to code are tracked in a version control platform</t>
        </r>
      </text>
    </comment>
    <comment ref="K34" authorId="0" shapeId="0" xr:uid="{00000000-0006-0000-0600-000054000000}">
      <text>
        <r>
          <rPr>
            <sz val="11"/>
            <rFont val="Calibri"/>
          </rPr>
          <t>Ensure any change to code can be traced back to its associated task</t>
        </r>
      </text>
    </comment>
    <comment ref="L34" authorId="0" shapeId="0" xr:uid="{00000000-0006-0000-0600-000055000000}">
      <text>
        <r>
          <rPr>
            <sz val="11"/>
            <rFont val="Calibri"/>
          </rPr>
          <t>Ensure previous approvals are dismissed when updates are introduced to a code change proposal</t>
        </r>
      </text>
    </comment>
    <comment ref="M34" authorId="0" shapeId="0" xr:uid="{00000000-0006-0000-0600-000056000000}">
      <text>
        <r>
          <rPr>
            <sz val="11"/>
            <rFont val="Calibri"/>
          </rPr>
          <t>Ensure all checks have passed before merging new code</t>
        </r>
      </text>
    </comment>
    <comment ref="N34" authorId="0" shapeId="0" xr:uid="{00000000-0006-0000-0600-000057000000}">
      <text>
        <r>
          <rPr>
            <sz val="11"/>
            <rFont val="Calibri"/>
          </rPr>
          <t>Ensure open Git branches are up to date before they can be merged into code base</t>
        </r>
      </text>
    </comment>
    <comment ref="O34" authorId="0" shapeId="0" xr:uid="{00000000-0006-0000-0600-000058000000}">
      <text>
        <r>
          <rPr>
            <sz val="11"/>
            <rFont val="Calibri"/>
          </rPr>
          <t>Ensure all open comments are resolved before allowing code change merging</t>
        </r>
      </text>
    </comment>
    <comment ref="P34" authorId="0" shapeId="0" xr:uid="{00000000-0006-0000-0600-000059000000}">
      <text>
        <r>
          <rPr>
            <sz val="11"/>
            <rFont val="Calibri"/>
          </rPr>
          <t>Ensure all build steps are defined as code</t>
        </r>
      </text>
    </comment>
    <comment ref="Q34" authorId="0" shapeId="0" xr:uid="{00000000-0006-0000-0600-00005A000000}">
      <text>
        <r>
          <rPr>
            <sz val="11"/>
            <rFont val="Calibri"/>
          </rPr>
          <t>Ensure steps have clearly defined build stage input and output</t>
        </r>
      </text>
    </comment>
    <comment ref="R34" authorId="0" shapeId="0" xr:uid="{00000000-0006-0000-0600-00005B000000}">
      <text>
        <r>
          <rPr>
            <sz val="11"/>
            <rFont val="Calibri"/>
          </rPr>
          <t>Ensure changes to pipeline files are tracked and reviewed</t>
        </r>
      </text>
    </comment>
    <comment ref="S34" authorId="0" shapeId="0" xr:uid="{00000000-0006-0000-0600-00005C000000}">
      <text>
        <r>
          <rPr>
            <sz val="11"/>
            <rFont val="Calibri"/>
          </rPr>
          <t>Ensure changes in deployment configuration are audited</t>
        </r>
      </text>
    </comment>
    <comment ref="J36" authorId="0" shapeId="0" xr:uid="{00000000-0006-0000-0600-00005D000000}">
      <text>
        <r>
          <rPr>
            <sz val="11"/>
            <rFont val="Calibri"/>
          </rPr>
          <t>Ensure code owner</t>
        </r>
        <r>
          <rPr>
            <sz val="11"/>
            <color rgb="FF000000"/>
            <rFont val="Calibri"/>
          </rPr>
          <t>'</t>
        </r>
        <r>
          <rPr>
            <sz val="11"/>
            <color rgb="FF000000"/>
            <rFont val="Calibri"/>
          </rPr>
          <t>s review is required when a change affects owned code</t>
        </r>
      </text>
    </comment>
    <comment ref="K36" authorId="0" shapeId="0" xr:uid="{00000000-0006-0000-0600-00005E000000}">
      <text>
        <r>
          <rPr>
            <sz val="11"/>
            <rFont val="Calibri"/>
          </rPr>
          <t>Ensure force push code to branches is denied</t>
        </r>
      </text>
    </comment>
    <comment ref="L36" authorId="0" shapeId="0" xr:uid="{00000000-0006-0000-0600-00005F000000}">
      <text>
        <r>
          <rPr>
            <sz val="11"/>
            <rFont val="Calibri"/>
          </rPr>
          <t>Ensure branch deletions are denied</t>
        </r>
      </text>
    </comment>
    <comment ref="M36" authorId="0" shapeId="0" xr:uid="{00000000-0006-0000-0600-000060000000}">
      <text>
        <r>
          <rPr>
            <sz val="11"/>
            <rFont val="Calibri"/>
          </rPr>
          <t>Ensure branch protection is enforced on the default branch</t>
        </r>
      </text>
    </comment>
    <comment ref="J37" authorId="0" shapeId="0" xr:uid="{00000000-0006-0000-0600-000061000000}">
      <text>
        <r>
          <rPr>
            <sz val="11"/>
            <rFont val="Calibri"/>
          </rPr>
          <t>Ensure inactive repositories are reviewed and archived periodically</t>
        </r>
      </text>
    </comment>
    <comment ref="K37" authorId="0" shapeId="0" xr:uid="{00000000-0006-0000-0600-000062000000}">
      <text>
        <r>
          <rPr>
            <sz val="11"/>
            <rFont val="Calibri"/>
          </rPr>
          <t>Ensure stale applications are reviewed and inactive ones are removed</t>
        </r>
      </text>
    </comment>
    <comment ref="L37" authorId="0" shapeId="0" xr:uid="{00000000-0006-0000-0600-000063000000}">
      <text>
        <r>
          <rPr>
            <sz val="11"/>
            <rFont val="Calibri"/>
          </rPr>
          <t>Ensure the access granted to each installed application is limited to the least privilege needed</t>
        </r>
      </text>
    </comment>
    <comment ref="M37" authorId="0" shapeId="0" xr:uid="{00000000-0006-0000-0600-000064000000}">
      <text>
        <r>
          <rPr>
            <sz val="11"/>
            <rFont val="Calibri"/>
          </rPr>
          <t>Ensure build workers are single-used</t>
        </r>
      </text>
    </comment>
    <comment ref="J38" authorId="0" shapeId="0" xr:uid="{00000000-0006-0000-0600-000065000000}">
      <text>
        <r>
          <rPr>
            <sz val="11"/>
            <rFont val="Calibri"/>
          </rPr>
          <t>Ensure administrator approval is required for every installed application</t>
        </r>
      </text>
    </comment>
    <comment ref="K38" authorId="0" shapeId="0" xr:uid="{00000000-0006-0000-0600-000066000000}">
      <text>
        <r>
          <rPr>
            <sz val="11"/>
            <rFont val="Calibri"/>
          </rPr>
          <t>Ensure trusted package managers and repositories are defined and prioritized</t>
        </r>
      </text>
    </comment>
    <comment ref="J39" authorId="0" shapeId="0" xr:uid="{00000000-0006-0000-0600-000067000000}">
      <text>
        <r>
          <rPr>
            <sz val="11"/>
            <rFont val="Calibri"/>
          </rPr>
          <t>Ensure all copies (forks) of code are tracked and accounted for</t>
        </r>
      </text>
    </comment>
    <comment ref="J43" authorId="0" shapeId="0" xr:uid="{00000000-0006-0000-0600-000068000000}">
      <text>
        <r>
          <rPr>
            <sz val="11"/>
            <rFont val="Calibri"/>
          </rPr>
          <t>Ensure users must authenticate to access the build environment</t>
        </r>
      </text>
    </comment>
    <comment ref="K43" authorId="0" shapeId="0" xr:uid="{00000000-0006-0000-0600-000069000000}">
      <text>
        <r>
          <rPr>
            <sz val="11"/>
            <rFont val="Calibri"/>
          </rPr>
          <t>Ensure user management of the package registry is not local</t>
        </r>
      </text>
    </comment>
    <comment ref="J45" authorId="0" shapeId="0" xr:uid="{00000000-0006-0000-0600-00006A000000}">
      <text>
        <r>
          <rPr>
            <sz val="11"/>
            <rFont val="Calibri"/>
          </rPr>
          <t>Ensure any change to code receives approval of two strongly authenticated users</t>
        </r>
      </text>
    </comment>
    <comment ref="K45" authorId="0" shapeId="0" xr:uid="{00000000-0006-0000-0600-00006B000000}">
      <text>
        <r>
          <rPr>
            <sz val="11"/>
            <rFont val="Calibri"/>
          </rPr>
          <t>Ensure Multi-Factor Authentication (MFA) is required for contributors of new code</t>
        </r>
      </text>
    </comment>
    <comment ref="L45" authorId="0" shapeId="0" xr:uid="{00000000-0006-0000-0600-00006C000000}">
      <text>
        <r>
          <rPr>
            <sz val="11"/>
            <rFont val="Calibri"/>
          </rPr>
          <t>Ensure the organization is requiring members to use Multi-Factor Authentication (MFA)</t>
        </r>
      </text>
    </comment>
    <comment ref="M45" authorId="0" shapeId="0" xr:uid="{00000000-0006-0000-0600-00006D000000}">
      <text>
        <r>
          <rPr>
            <sz val="11"/>
            <rFont val="Calibri"/>
          </rPr>
          <t>Ensure users must authenticate to access the build environment</t>
        </r>
      </text>
    </comment>
    <comment ref="N45" authorId="0" shapeId="0" xr:uid="{00000000-0006-0000-0600-00006E000000}">
      <text>
        <r>
          <rPr>
            <sz val="11"/>
            <rFont val="Calibri"/>
          </rPr>
          <t>Ensure user access to the package registry utilizes Multi-Factor Authentication (MFA)</t>
        </r>
      </text>
    </comment>
    <comment ref="J46" authorId="0" shapeId="0" xr:uid="{00000000-0006-0000-0600-00006F000000}">
      <text>
        <r>
          <rPr>
            <sz val="11"/>
            <rFont val="Calibri"/>
          </rPr>
          <t>Ensure an organization provides SSH certificates</t>
        </r>
      </text>
    </comment>
    <comment ref="J47" authorId="0" shapeId="0" xr:uid="{00000000-0006-0000-0600-000070000000}">
      <text>
        <r>
          <rPr>
            <sz val="11"/>
            <rFont val="Calibri"/>
          </rPr>
          <t>Ensure new members are required to be invited using company-approved email</t>
        </r>
      </text>
    </comment>
    <comment ref="J48" authorId="0" shapeId="0" xr:uid="{00000000-0006-0000-0600-000071000000}">
      <text>
        <r>
          <rPr>
            <sz val="11"/>
            <rFont val="Calibri"/>
          </rPr>
          <t>Ensure default passwords are not used</t>
        </r>
      </text>
    </comment>
    <comment ref="K48" authorId="0" shapeId="0" xr:uid="{00000000-0006-0000-0600-000072000000}">
      <text>
        <r>
          <rPr>
            <sz val="11"/>
            <rFont val="Calibri"/>
          </rPr>
          <t>Ensure default passwords are not used</t>
        </r>
      </text>
    </comment>
    <comment ref="J50" authorId="0" shapeId="0" xr:uid="{00000000-0006-0000-0600-000073000000}">
      <text>
        <r>
          <rPr>
            <sz val="11"/>
            <rFont val="Calibri"/>
          </rPr>
          <t>Ensure an organization provides SSH certificates</t>
        </r>
      </text>
    </comment>
    <comment ref="J53" authorId="0" shapeId="0" xr:uid="{00000000-0006-0000-0600-000074000000}">
      <text>
        <r>
          <rPr>
            <sz val="11"/>
            <rFont val="Calibri"/>
          </rPr>
          <t>Ensure all public repositories contain a SECURITY.md file</t>
        </r>
      </text>
    </comment>
    <comment ref="J62" authorId="0" shapeId="0" xr:uid="{00000000-0006-0000-0600-000075000000}">
      <text>
        <r>
          <rPr>
            <sz val="11"/>
            <rFont val="Calibri"/>
          </rPr>
          <t>Ensure output is written to a separate, secured storage repository</t>
        </r>
      </text>
    </comment>
    <comment ref="J88" authorId="0" shapeId="0" xr:uid="{00000000-0006-0000-0600-000076000000}">
      <text>
        <r>
          <rPr>
            <sz val="11"/>
            <rFont val="Calibri"/>
          </rPr>
          <t>Ensure Git access is limited based on IP addresses</t>
        </r>
      </text>
    </comment>
    <comment ref="K88" authorId="0" shapeId="0" xr:uid="{00000000-0006-0000-0600-000077000000}">
      <text>
        <r>
          <rPr>
            <sz val="11"/>
            <rFont val="Calibri"/>
          </rPr>
          <t>Ensure build workers have minimal network connectivity</t>
        </r>
      </text>
    </comment>
    <comment ref="J89" authorId="0" shapeId="0" xr:uid="{00000000-0006-0000-0600-000078000000}">
      <text>
        <r>
          <rPr>
            <sz val="11"/>
            <rFont val="Calibri"/>
          </rPr>
          <t>Ensure build workers are single-used</t>
        </r>
      </text>
    </comment>
    <comment ref="J90" authorId="0" shapeId="0" xr:uid="{00000000-0006-0000-0600-000079000000}">
      <text>
        <r>
          <rPr>
            <sz val="11"/>
            <rFont val="Calibri"/>
          </rPr>
          <t>Ensure build workers have minimal network connectivity</t>
        </r>
      </text>
    </comment>
    <comment ref="J91" authorId="0" shapeId="0" xr:uid="{00000000-0006-0000-0600-00007A000000}">
      <text>
        <r>
          <rPr>
            <sz val="11"/>
            <rFont val="Calibri"/>
          </rPr>
          <t>Ensure only secured webhooks are used</t>
        </r>
      </text>
    </comment>
    <comment ref="K91" authorId="0" shapeId="0" xr:uid="{00000000-0006-0000-0600-00007B000000}">
      <text>
        <r>
          <rPr>
            <sz val="11"/>
            <rFont val="Calibri"/>
          </rPr>
          <t>Ensure webhooks of the build environment are secured</t>
        </r>
      </text>
    </comment>
    <comment ref="L91" authorId="0" shapeId="0" xr:uid="{00000000-0006-0000-0600-00007C000000}">
      <text>
        <r>
          <rPr>
            <sz val="11"/>
            <rFont val="Calibri"/>
          </rPr>
          <t>Ensure output is written to a separate, secured storage repository</t>
        </r>
      </text>
    </comment>
    <comment ref="M91" authorId="0" shapeId="0" xr:uid="{00000000-0006-0000-0600-00007D000000}">
      <text>
        <r>
          <rPr>
            <sz val="11"/>
            <rFont val="Calibri"/>
          </rPr>
          <t>Ensure artifacts are encrypted before distribution</t>
        </r>
      </text>
    </comment>
    <comment ref="N91" authorId="0" shapeId="0" xr:uid="{00000000-0006-0000-0600-00007E000000}">
      <text>
        <r>
          <rPr>
            <sz val="11"/>
            <rFont val="Calibri"/>
          </rPr>
          <t>Ensure webhooks of the repository are secured</t>
        </r>
      </text>
    </comment>
    <comment ref="J93" authorId="0" shapeId="0" xr:uid="{00000000-0006-0000-0600-00007F000000}">
      <text>
        <r>
          <rPr>
            <sz val="11"/>
            <rFont val="Calibri"/>
          </rPr>
          <t>Ensure build secrets are limited to the minimal necessary scope</t>
        </r>
      </text>
    </comment>
    <comment ref="J94" authorId="0" shapeId="0" xr:uid="{00000000-0006-0000-0600-000080000000}">
      <text>
        <r>
          <rPr>
            <sz val="11"/>
            <rFont val="Calibri"/>
          </rPr>
          <t>Ensure verification of signed commits for new changes before merging</t>
        </r>
      </text>
    </comment>
    <comment ref="K94" authorId="0" shapeId="0" xr:uid="{00000000-0006-0000-0600-000081000000}">
      <text>
        <r>
          <rPr>
            <sz val="11"/>
            <rFont val="Calibri"/>
          </rPr>
          <t>Ensure all artifacts on all releases are signed</t>
        </r>
      </text>
    </comment>
    <comment ref="L94" authorId="0" shapeId="0" xr:uid="{00000000-0006-0000-0600-000082000000}">
      <text>
        <r>
          <rPr>
            <sz val="11"/>
            <rFont val="Calibri"/>
          </rPr>
          <t>Ensure pipeline steps sign the Software Bill of Materials (SBOM) produced</t>
        </r>
      </text>
    </comment>
    <comment ref="M94" authorId="0" shapeId="0" xr:uid="{00000000-0006-0000-0600-000083000000}">
      <text>
        <r>
          <rPr>
            <sz val="11"/>
            <rFont val="Calibri"/>
          </rPr>
          <t>Ensure signed metadata of the build process is required and verified</t>
        </r>
      </text>
    </comment>
    <comment ref="N94" authorId="0" shapeId="0" xr:uid="{00000000-0006-0000-0600-000084000000}">
      <text>
        <r>
          <rPr>
            <sz val="11"/>
            <rFont val="Calibri"/>
          </rPr>
          <t>Ensure a signed Software Bill of Materials (SBOM) of the code is supplied</t>
        </r>
      </text>
    </comment>
    <comment ref="O94" authorId="0" shapeId="0" xr:uid="{00000000-0006-0000-0600-000085000000}">
      <text>
        <r>
          <rPr>
            <sz val="11"/>
            <rFont val="Calibri"/>
          </rPr>
          <t>Ensure all artifacts are signed by the build pipeline itself</t>
        </r>
      </text>
    </comment>
    <comment ref="P94" authorId="0" shapeId="0" xr:uid="{00000000-0006-0000-0600-000086000000}">
      <text>
        <r>
          <rPr>
            <sz val="11"/>
            <rFont val="Calibri"/>
          </rPr>
          <t>Ensure artifacts are encrypted before distribution</t>
        </r>
      </text>
    </comment>
    <comment ref="Q94" authorId="0" shapeId="0" xr:uid="{00000000-0006-0000-0600-000087000000}">
      <text>
        <r>
          <rPr>
            <sz val="11"/>
            <rFont val="Calibri"/>
          </rPr>
          <t>Ensure only authorized platforms have decryption capabilities of artifacts</t>
        </r>
      </text>
    </comment>
    <comment ref="R94" authorId="0" shapeId="0" xr:uid="{00000000-0006-0000-0600-000088000000}">
      <text>
        <r>
          <rPr>
            <sz val="11"/>
            <rFont val="Calibri"/>
          </rPr>
          <t>Ensure all signed artifacts are validated upon uploading the package registry</t>
        </r>
      </text>
    </comment>
    <comment ref="S94" authorId="0" shapeId="0" xr:uid="{00000000-0006-0000-0600-000089000000}">
      <text>
        <r>
          <rPr>
            <sz val="11"/>
            <rFont val="Calibri"/>
          </rPr>
          <t>Ensure all versions of an existing artifact have their signatures validated</t>
        </r>
      </text>
    </comment>
    <comment ref="J97" authorId="0" shapeId="0" xr:uid="{00000000-0006-0000-0600-00008A000000}">
      <text>
        <r>
          <rPr>
            <sz val="11"/>
            <rFont val="Calibri"/>
          </rPr>
          <t>Ensure only secured webhooks are used</t>
        </r>
      </text>
    </comment>
    <comment ref="K97" authorId="0" shapeId="0" xr:uid="{00000000-0006-0000-0600-00008B000000}">
      <text>
        <r>
          <rPr>
            <sz val="11"/>
            <rFont val="Calibri"/>
          </rPr>
          <t>Ensure webhooks of the build environment are secured</t>
        </r>
      </text>
    </comment>
    <comment ref="L97" authorId="0" shapeId="0" xr:uid="{00000000-0006-0000-0600-00008C000000}">
      <text>
        <r>
          <rPr>
            <sz val="11"/>
            <rFont val="Calibri"/>
          </rPr>
          <t>Ensure webhooks of the repository are secured</t>
        </r>
      </text>
    </comment>
    <comment ref="J99" authorId="0" shapeId="0" xr:uid="{00000000-0006-0000-0600-00008D000000}">
      <text>
        <r>
          <rPr>
            <sz val="11"/>
            <rFont val="Calibri"/>
          </rPr>
          <t>Ensure any merging of code is automatically scanned for risks</t>
        </r>
      </text>
    </comment>
    <comment ref="K99" authorId="0" shapeId="0" xr:uid="{00000000-0006-0000-0600-00008E000000}">
      <text>
        <r>
          <rPr>
            <sz val="11"/>
            <rFont val="Calibri"/>
          </rPr>
          <t>Ensure scanners are in place to secure Continuous Integration (CI) pipeline instructions</t>
        </r>
      </text>
    </comment>
    <comment ref="L99" authorId="0" shapeId="0" xr:uid="{00000000-0006-0000-0600-00008F000000}">
      <text>
        <r>
          <rPr>
            <sz val="11"/>
            <rFont val="Calibri"/>
          </rPr>
          <t>Ensure scanners are in place to secure Infrastructure as Code (IaC) instructions</t>
        </r>
      </text>
    </comment>
    <comment ref="M99" authorId="0" shapeId="0" xr:uid="{00000000-0006-0000-0600-000090000000}">
      <text>
        <r>
          <rPr>
            <sz val="11"/>
            <rFont val="Calibri"/>
          </rPr>
          <t>Ensure scanners are in place for code vulnerabilities</t>
        </r>
      </text>
    </comment>
    <comment ref="N99" authorId="0" shapeId="0" xr:uid="{00000000-0006-0000-0600-000091000000}">
      <text>
        <r>
          <rPr>
            <sz val="11"/>
            <rFont val="Calibri"/>
          </rPr>
          <t>Ensure scanners are in place for open-source vulnerabilities in used packages</t>
        </r>
      </text>
    </comment>
    <comment ref="O99" authorId="0" shapeId="0" xr:uid="{00000000-0006-0000-0600-000092000000}">
      <text>
        <r>
          <rPr>
            <sz val="11"/>
            <rFont val="Calibri"/>
          </rPr>
          <t>Ensure scanners are in place for web application runtime security weaknesses</t>
        </r>
      </text>
    </comment>
    <comment ref="P99" authorId="0" shapeId="0" xr:uid="{00000000-0006-0000-0600-000093000000}">
      <text>
        <r>
          <rPr>
            <sz val="11"/>
            <rFont val="Calibri"/>
          </rPr>
          <t>Ensure scanners are in place for API runtime security weaknesses</t>
        </r>
      </text>
    </comment>
    <comment ref="Q99" authorId="0" shapeId="0" xr:uid="{00000000-0006-0000-0600-000094000000}">
      <text>
        <r>
          <rPr>
            <sz val="11"/>
            <rFont val="Calibri"/>
          </rPr>
          <t>Ensure the build infrastructure is automatically scanned for vulnerabilities</t>
        </r>
      </text>
    </comment>
    <comment ref="R99" authorId="0" shapeId="0" xr:uid="{00000000-0006-0000-0600-000095000000}">
      <text>
        <r>
          <rPr>
            <sz val="11"/>
            <rFont val="Calibri"/>
          </rPr>
          <t>Ensure build workers are automatically scanned for vulnerabilities</t>
        </r>
      </text>
    </comment>
    <comment ref="S99" authorId="0" shapeId="0" xr:uid="{00000000-0006-0000-0600-000096000000}">
      <text>
        <r>
          <rPr>
            <sz val="11"/>
            <rFont val="Calibri"/>
          </rPr>
          <t>Ensure pipelines are automatically scanned for misconfigurations</t>
        </r>
      </text>
    </comment>
    <comment ref="T99" authorId="0" shapeId="0" xr:uid="{00000000-0006-0000-0600-000097000000}">
      <text>
        <r>
          <rPr>
            <sz val="11"/>
            <rFont val="Calibri"/>
          </rPr>
          <t>Ensure pipelines are automatically scanned for vulnerabilities</t>
        </r>
      </text>
    </comment>
    <comment ref="U99" authorId="0" shapeId="0" xr:uid="{00000000-0006-0000-0600-000098000000}">
      <text>
        <r>
          <rPr>
            <sz val="11"/>
            <rFont val="Calibri"/>
          </rPr>
          <t>Ensure the build pipeline creates reproducible artifacts</t>
        </r>
      </text>
    </comment>
    <comment ref="V99" authorId="0" shapeId="0" xr:uid="{00000000-0006-0000-0600-000099000000}">
      <text>
        <r>
          <rPr>
            <sz val="11"/>
            <rFont val="Calibri"/>
          </rPr>
          <t>Ensure packages are automatically scanned for known vulnerabilities</t>
        </r>
      </text>
    </comment>
    <comment ref="W99" authorId="0" shapeId="0" xr:uid="{00000000-0006-0000-0600-00009A000000}">
      <text>
        <r>
          <rPr>
            <sz val="11"/>
            <rFont val="Calibri"/>
          </rPr>
          <t>Scan Infrastructure as Code (IaC)</t>
        </r>
      </text>
    </comment>
    <comment ref="J100" authorId="0" shapeId="0" xr:uid="{00000000-0006-0000-0600-00009B000000}">
      <text>
        <r>
          <rPr>
            <sz val="11"/>
            <rFont val="Calibri"/>
          </rPr>
          <t>Ensure run-time security is enforced for build workers</t>
        </r>
      </text>
    </comment>
    <comment ref="J102" authorId="0" shapeId="0" xr:uid="{00000000-0006-0000-0600-00009C000000}">
      <text>
        <r>
          <rPr>
            <sz val="11"/>
            <rFont val="Calibri"/>
          </rPr>
          <t>Ensure any merging of code is automatically scanned for risks</t>
        </r>
      </text>
    </comment>
    <comment ref="K102" authorId="0" shapeId="0" xr:uid="{00000000-0006-0000-0600-00009D000000}">
      <text>
        <r>
          <rPr>
            <sz val="11"/>
            <rFont val="Calibri"/>
          </rPr>
          <t>Ensure anomalous code behavior is tracked</t>
        </r>
      </text>
    </comment>
    <comment ref="L102" authorId="0" shapeId="0" xr:uid="{00000000-0006-0000-0600-00009E000000}">
      <text>
        <r>
          <rPr>
            <sz val="11"/>
            <rFont val="Calibri"/>
          </rPr>
          <t>Ensure scanners are in place for web application runtime security weaknesses</t>
        </r>
      </text>
    </comment>
    <comment ref="M102" authorId="0" shapeId="0" xr:uid="{00000000-0006-0000-0600-00009F000000}">
      <text>
        <r>
          <rPr>
            <sz val="11"/>
            <rFont val="Calibri"/>
          </rPr>
          <t>Ensure scanners are in place for API runtime security weaknesses</t>
        </r>
      </text>
    </comment>
    <comment ref="N102" authorId="0" shapeId="0" xr:uid="{00000000-0006-0000-0600-0000A0000000}">
      <text>
        <r>
          <rPr>
            <sz val="11"/>
            <rFont val="Calibri"/>
          </rPr>
          <t>Ensure run-time security is enforced for build workers</t>
        </r>
      </text>
    </comment>
    <comment ref="O102" authorId="0" shapeId="0" xr:uid="{00000000-0006-0000-0600-0000A1000000}">
      <text>
        <r>
          <rPr>
            <sz val="11"/>
            <rFont val="Calibri"/>
          </rPr>
          <t>Ensure resource consumption of build workers is monitored</t>
        </r>
      </text>
    </comment>
    <comment ref="J103" authorId="0" shapeId="0" xr:uid="{00000000-0006-0000-0600-0000A2000000}">
      <text>
        <r>
          <rPr>
            <sz val="11"/>
            <rFont val="Calibri"/>
          </rPr>
          <t>Ensure deployment configuration files are separated from source code</t>
        </r>
      </text>
    </comment>
    <comment ref="J113" authorId="0" shapeId="0" xr:uid="{00000000-0006-0000-0600-0000A3000000}">
      <text>
        <r>
          <rPr>
            <sz val="11"/>
            <rFont val="Calibri"/>
          </rPr>
          <t>Ensure all external dependencies used in the build process are locked</t>
        </r>
      </text>
    </comment>
    <comment ref="K113" authorId="0" shapeId="0" xr:uid="{00000000-0006-0000-0600-0000A4000000}">
      <text>
        <r>
          <rPr>
            <sz val="11"/>
            <rFont val="Calibri"/>
          </rPr>
          <t>Ensure pipeline steps produce a Software Bill of Materials (SBOM)</t>
        </r>
      </text>
    </comment>
    <comment ref="L113" authorId="0" shapeId="0" xr:uid="{00000000-0006-0000-0600-0000A5000000}">
      <text>
        <r>
          <rPr>
            <sz val="11"/>
            <rFont val="Calibri"/>
          </rPr>
          <t>Ensure pipeline steps sign the Software Bill of Materials (SBOM) produced</t>
        </r>
      </text>
    </comment>
    <comment ref="M113" authorId="0" shapeId="0" xr:uid="{00000000-0006-0000-0600-0000A6000000}">
      <text>
        <r>
          <rPr>
            <sz val="11"/>
            <rFont val="Calibri"/>
          </rPr>
          <t>Ensure Software Bill of Materials (SBOM) is required from all third-party suppliers</t>
        </r>
      </text>
    </comment>
    <comment ref="N113" authorId="0" shapeId="0" xr:uid="{00000000-0006-0000-0600-0000A7000000}">
      <text>
        <r>
          <rPr>
            <sz val="11"/>
            <rFont val="Calibri"/>
          </rPr>
          <t>Ensure a signed Software Bill of Materials (SBOM) of the code is supplied</t>
        </r>
      </text>
    </comment>
    <comment ref="O113" authorId="0" shapeId="0" xr:uid="{00000000-0006-0000-0600-0000A8000000}">
      <text>
        <r>
          <rPr>
            <sz val="11"/>
            <rFont val="Calibri"/>
          </rPr>
          <t>Ensure an organization-wide dependency usage policy is enforced</t>
        </r>
      </text>
    </comment>
    <comment ref="J114" authorId="0" shapeId="0" xr:uid="{00000000-0006-0000-0600-0000A9000000}">
      <text>
        <r>
          <rPr>
            <sz val="11"/>
            <rFont val="Calibri"/>
          </rPr>
          <t>Ensure scanners are in place for open-source license issues in used packages</t>
        </r>
      </text>
    </comment>
    <comment ref="K114" authorId="0" shapeId="0" xr:uid="{00000000-0006-0000-0600-0000AA000000}">
      <text>
        <r>
          <rPr>
            <sz val="11"/>
            <rFont val="Calibri"/>
          </rPr>
          <t>Ensure pipeline steps produce a Software Bill of Materials (SBOM)</t>
        </r>
      </text>
    </comment>
    <comment ref="L114" authorId="0" shapeId="0" xr:uid="{00000000-0006-0000-0600-0000AB000000}">
      <text>
        <r>
          <rPr>
            <sz val="11"/>
            <rFont val="Calibri"/>
          </rPr>
          <t>Ensure Software Bill of Materials (SBOM) is required from all third-party suppliers</t>
        </r>
      </text>
    </comment>
    <comment ref="M114" authorId="0" shapeId="0" xr:uid="{00000000-0006-0000-0600-0000AC000000}">
      <text>
        <r>
          <rPr>
            <sz val="11"/>
            <rFont val="Calibri"/>
          </rPr>
          <t>Ensure an organization-wide dependency usage policy is enforced</t>
        </r>
      </text>
    </comment>
    <comment ref="N114" authorId="0" shapeId="0" xr:uid="{00000000-0006-0000-0600-0000AD000000}">
      <text>
        <r>
          <rPr>
            <sz val="11"/>
            <rFont val="Calibri"/>
          </rPr>
          <t>Ensure packages are automatically scanned for license implications</t>
        </r>
      </text>
    </comment>
    <comment ref="J115" authorId="0" shapeId="0" xr:uid="{00000000-0006-0000-0600-0000AE000000}">
      <text>
        <r>
          <rPr>
            <sz val="11"/>
            <rFont val="Calibri"/>
          </rPr>
          <t>Ensure verification of signed commits for new changes before merging</t>
        </r>
      </text>
    </comment>
    <comment ref="K115" authorId="0" shapeId="0" xr:uid="{00000000-0006-0000-0600-0000B0000000}">
      <text>
        <r>
          <rPr>
            <sz val="11"/>
            <rFont val="Calibri"/>
          </rPr>
          <t>Ensure scanners are in place for open-source vulnerabilities in used packages</t>
        </r>
      </text>
    </comment>
    <comment ref="L115" authorId="0" shapeId="0" xr:uid="{00000000-0006-0000-0600-0000B1000000}">
      <text>
        <r>
          <rPr>
            <sz val="11"/>
            <rFont val="Calibri"/>
          </rPr>
          <t>Ensure all artifacts on all releases are signed</t>
        </r>
      </text>
    </comment>
    <comment ref="M115" authorId="0" shapeId="0" xr:uid="{00000000-0006-0000-0600-0000B2000000}">
      <text>
        <r>
          <rPr>
            <sz val="11"/>
            <rFont val="Calibri"/>
          </rPr>
          <t>Ensure all external dependencies used in the build process are locked</t>
        </r>
      </text>
    </comment>
    <comment ref="N115" authorId="0" shapeId="0" xr:uid="{00000000-0006-0000-0600-0000B3000000}">
      <text>
        <r>
          <rPr>
            <sz val="11"/>
            <rFont val="Calibri"/>
          </rPr>
          <t>Ensure dependencies are validated before being used</t>
        </r>
      </text>
    </comment>
    <comment ref="O115" authorId="0" shapeId="0" xr:uid="{00000000-0006-0000-0600-0000B4000000}">
      <text>
        <r>
          <rPr>
            <sz val="11"/>
            <rFont val="Calibri"/>
          </rPr>
          <t>Ensure third-party artifacts and open-source libraries are verified</t>
        </r>
      </text>
    </comment>
    <comment ref="P115" authorId="0" shapeId="0" xr:uid="{00000000-0006-0000-0600-0000B5000000}">
      <text>
        <r>
          <rPr>
            <sz val="11"/>
            <rFont val="Calibri"/>
          </rPr>
          <t>Ensure signed metadata of the build process is required and verified</t>
        </r>
      </text>
    </comment>
    <comment ref="Q115" authorId="0" shapeId="0" xr:uid="{00000000-0006-0000-0600-0000B6000000}">
      <text>
        <r>
          <rPr>
            <sz val="11"/>
            <rFont val="Calibri"/>
          </rPr>
          <t>Ensure dependencies are monitored between open-source components</t>
        </r>
      </text>
    </comment>
    <comment ref="R115" authorId="0" shapeId="0" xr:uid="{00000000-0006-0000-0600-0000B7000000}">
      <text>
        <r>
          <rPr>
            <sz val="11"/>
            <rFont val="Calibri"/>
          </rPr>
          <t>Ensure trusted package managers and repositories are defined and prioritized</t>
        </r>
      </text>
    </comment>
    <comment ref="S115" authorId="0" shapeId="0" xr:uid="{00000000-0006-0000-0600-0000B8000000}">
      <text>
        <r>
          <rPr>
            <sz val="11"/>
            <rFont val="Calibri"/>
          </rPr>
          <t>Ensure dependencies are pinned to a specific, verified version</t>
        </r>
      </text>
    </comment>
    <comment ref="T115" authorId="0" shapeId="0" xr:uid="{00000000-0006-0000-0600-0000B9000000}">
      <text>
        <r>
          <rPr>
            <sz val="11"/>
            <rFont val="Calibri"/>
          </rPr>
          <t>Ensure all packages used are more than 60 days old</t>
        </r>
      </text>
    </comment>
    <comment ref="U115" authorId="0" shapeId="0" xr:uid="{00000000-0006-0000-0600-0000BA000000}">
      <text>
        <r>
          <rPr>
            <sz val="11"/>
            <rFont val="Calibri"/>
          </rPr>
          <t>Ensure packages are automatically scanned for known vulnerabilities</t>
        </r>
      </text>
    </comment>
    <comment ref="V115" authorId="0" shapeId="0" xr:uid="{00000000-0006-0000-0600-0000BB000000}">
      <text>
        <r>
          <rPr>
            <sz val="11"/>
            <rFont val="Calibri"/>
          </rPr>
          <t>Ensure packages are automatically scanned for ownership change</t>
        </r>
      </text>
    </comment>
    <comment ref="W115" authorId="0" shapeId="0" xr:uid="{00000000-0006-0000-0600-0000BC000000}">
      <text>
        <r>
          <rPr>
            <sz val="11"/>
            <rFont val="Calibri"/>
          </rPr>
          <t>Ensure all artifacts are signed by the build pipeline itself</t>
        </r>
      </text>
    </comment>
    <comment ref="X115" authorId="0" shapeId="0" xr:uid="{00000000-0006-0000-0600-0000BD000000}">
      <text>
        <r>
          <rPr>
            <sz val="11"/>
            <rFont val="Calibri"/>
          </rPr>
          <t>Ensure all signed artifacts are validated upon uploading the package registry</t>
        </r>
      </text>
    </comment>
    <comment ref="Y115" authorId="0" shapeId="0" xr:uid="{00000000-0006-0000-0600-0000BE000000}">
      <text>
        <r>
          <rPr>
            <sz val="11"/>
            <rFont val="Calibri"/>
          </rPr>
          <t>Ensure artifacts contain information about their origin</t>
        </r>
      </text>
    </comment>
    <comment ref="Z115" authorId="0" shapeId="0" xr:uid="{00000000-0006-0000-0600-0000BF000000}">
      <text>
        <r>
          <rPr>
            <sz val="11"/>
            <rFont val="Calibri"/>
          </rPr>
          <t>Ensure deployment configuration manifests are verified</t>
        </r>
      </text>
    </comment>
    <comment ref="AA115" authorId="0" shapeId="0" xr:uid="{00000000-0006-0000-0600-0000AF000000}">
      <text>
        <r>
          <rPr>
            <sz val="11"/>
            <rFont val="Calibri"/>
          </rPr>
          <t>Ensure deployment configuration manifests are pinned to a specific, verified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0" authorId="0" shapeId="0" xr:uid="{00000000-0006-0000-0700-000001000000}">
      <text>
        <r>
          <rPr>
            <sz val="11"/>
            <rFont val="Calibri"/>
          </rPr>
          <t>Ensure an organization-wide dependency usage policy is enforced</t>
        </r>
      </text>
    </comment>
    <comment ref="H34" authorId="0" shapeId="0" xr:uid="{00000000-0006-0000-0700-000002000000}">
      <text>
        <r>
          <rPr>
            <sz val="11"/>
            <rFont val="Calibri"/>
          </rPr>
          <t>Ensure scanners are in place for open-source license issues in used packages</t>
        </r>
      </text>
    </comment>
    <comment ref="I34" authorId="0" shapeId="0" xr:uid="{00000000-0006-0000-0700-000005000000}">
      <text>
        <r>
          <rPr>
            <sz val="11"/>
            <rFont val="Calibri"/>
          </rPr>
          <t>Ensure Software Bill of Materials (SBOM) is required from all third-party suppliers</t>
        </r>
      </text>
    </comment>
    <comment ref="J34" authorId="0" shapeId="0" xr:uid="{00000000-0006-0000-0700-000003000000}">
      <text>
        <r>
          <rPr>
            <sz val="11"/>
            <rFont val="Calibri"/>
          </rPr>
          <t>Ensure an organization-wide dependency usage policy is enforced</t>
        </r>
      </text>
    </comment>
    <comment ref="K34" authorId="0" shapeId="0" xr:uid="{00000000-0006-0000-0700-000004000000}">
      <text>
        <r>
          <rPr>
            <sz val="11"/>
            <rFont val="Calibri"/>
          </rPr>
          <t>Ensure packages are automatically scanned for license implications</t>
        </r>
      </text>
    </comment>
    <comment ref="H36" authorId="0" shapeId="0" xr:uid="{00000000-0006-0000-0700-000006000000}">
      <text>
        <r>
          <rPr>
            <sz val="11"/>
            <rFont val="Calibri"/>
          </rPr>
          <t>Ensure scanners are in place for open-source vulnerabilities in used packages</t>
        </r>
      </text>
    </comment>
    <comment ref="I36" authorId="0" shapeId="0" xr:uid="{00000000-0006-0000-0700-00000F000000}">
      <text>
        <r>
          <rPr>
            <sz val="11"/>
            <rFont val="Calibri"/>
          </rPr>
          <t>Ensure all external dependencies used in the build process are locked</t>
        </r>
      </text>
    </comment>
    <comment ref="J36" authorId="0" shapeId="0" xr:uid="{00000000-0006-0000-0700-000010000000}">
      <text>
        <r>
          <rPr>
            <sz val="11"/>
            <rFont val="Calibri"/>
          </rPr>
          <t>Ensure dependencies are validated before being used</t>
        </r>
      </text>
    </comment>
    <comment ref="K36" authorId="0" shapeId="0" xr:uid="{00000000-0006-0000-0700-000011000000}">
      <text>
        <r>
          <rPr>
            <sz val="11"/>
            <rFont val="Calibri"/>
          </rPr>
          <t>Ensure third-party artifacts and open-source libraries are verified</t>
        </r>
      </text>
    </comment>
    <comment ref="L36" authorId="0" shapeId="0" xr:uid="{00000000-0006-0000-0700-000007000000}">
      <text>
        <r>
          <rPr>
            <sz val="11"/>
            <rFont val="Calibri"/>
          </rPr>
          <t>Ensure signed metadata of the build process is required and verified</t>
        </r>
      </text>
    </comment>
    <comment ref="M36" authorId="0" shapeId="0" xr:uid="{00000000-0006-0000-0700-000008000000}">
      <text>
        <r>
          <rPr>
            <sz val="11"/>
            <rFont val="Calibri"/>
          </rPr>
          <t>Ensure dependencies are monitored between open-source components</t>
        </r>
      </text>
    </comment>
    <comment ref="N36" authorId="0" shapeId="0" xr:uid="{00000000-0006-0000-0700-000009000000}">
      <text>
        <r>
          <rPr>
            <sz val="11"/>
            <rFont val="Calibri"/>
          </rPr>
          <t>Ensure trusted package managers and repositories are defined and prioritized</t>
        </r>
      </text>
    </comment>
    <comment ref="O36" authorId="0" shapeId="0" xr:uid="{00000000-0006-0000-0700-00000A000000}">
      <text>
        <r>
          <rPr>
            <sz val="11"/>
            <rFont val="Calibri"/>
          </rPr>
          <t>Ensure dependencies are pinned to a specific, verified version</t>
        </r>
      </text>
    </comment>
    <comment ref="P36" authorId="0" shapeId="0" xr:uid="{00000000-0006-0000-0700-00000B000000}">
      <text>
        <r>
          <rPr>
            <sz val="11"/>
            <rFont val="Calibri"/>
          </rPr>
          <t>Ensure all packages used are more than 60 days old</t>
        </r>
      </text>
    </comment>
    <comment ref="Q36" authorId="0" shapeId="0" xr:uid="{00000000-0006-0000-0700-00000C000000}">
      <text>
        <r>
          <rPr>
            <sz val="11"/>
            <rFont val="Calibri"/>
          </rPr>
          <t>Ensure packages are automatically scanned for known vulnerabilities</t>
        </r>
      </text>
    </comment>
    <comment ref="R36" authorId="0" shapeId="0" xr:uid="{00000000-0006-0000-0700-00000D000000}">
      <text>
        <r>
          <rPr>
            <sz val="11"/>
            <rFont val="Calibri"/>
          </rPr>
          <t>Ensure packages are automatically scanned for ownership change</t>
        </r>
      </text>
    </comment>
    <comment ref="S36" authorId="0" shapeId="0" xr:uid="{00000000-0006-0000-0700-00000E000000}">
      <text>
        <r>
          <rPr>
            <sz val="11"/>
            <rFont val="Calibri"/>
          </rPr>
          <t>Ensure deployment configuration manifests are pinned to a specific, verified version</t>
        </r>
      </text>
    </comment>
    <comment ref="H38" authorId="0" shapeId="0" xr:uid="{00000000-0006-0000-0700-000012000000}">
      <text>
        <r>
          <rPr>
            <sz val="11"/>
            <rFont val="Calibri"/>
          </rPr>
          <t>Ensure pipeline steps produce a Software Bill of Materials (SBOM)</t>
        </r>
      </text>
    </comment>
    <comment ref="I38" authorId="0" shapeId="0" xr:uid="{00000000-0006-0000-0700-000013000000}">
      <text>
        <r>
          <rPr>
            <sz val="11"/>
            <rFont val="Calibri"/>
          </rPr>
          <t>Ensure Software Bill of Materials (SBOM) is required from all third-party suppliers</t>
        </r>
      </text>
    </comment>
    <comment ref="J38" authorId="0" shapeId="0" xr:uid="{00000000-0006-0000-0700-000014000000}">
      <text>
        <r>
          <rPr>
            <sz val="11"/>
            <rFont val="Calibri"/>
          </rPr>
          <t>Ensure a signed Software Bill of Materials (SBOM) of the code is supplied</t>
        </r>
      </text>
    </comment>
    <comment ref="K38" authorId="0" shapeId="0" xr:uid="{00000000-0006-0000-0700-000015000000}">
      <text>
        <r>
          <rPr>
            <sz val="11"/>
            <rFont val="Calibri"/>
          </rPr>
          <t>Ensure artifacts contain information about their origin</t>
        </r>
      </text>
    </comment>
    <comment ref="H43" authorId="0" shapeId="0" xr:uid="{00000000-0006-0000-0700-000016000000}">
      <text>
        <r>
          <rPr>
            <sz val="11"/>
            <rFont val="Calibri"/>
          </rPr>
          <t>Ensure any changes to code are tracked in a version control platform</t>
        </r>
      </text>
    </comment>
    <comment ref="I43" authorId="0" shapeId="0" xr:uid="{00000000-0006-0000-0700-000017000000}">
      <text>
        <r>
          <rPr>
            <sz val="11"/>
            <rFont val="Calibri"/>
          </rPr>
          <t>Ensure inactive branches are periodically reviewed and removed</t>
        </r>
      </text>
    </comment>
    <comment ref="J43" authorId="0" shapeId="0" xr:uid="{00000000-0006-0000-0700-000018000000}">
      <text>
        <r>
          <rPr>
            <sz val="11"/>
            <rFont val="Calibri"/>
          </rPr>
          <t>Ensure all copies (forks) of code are tracked and accounted for</t>
        </r>
      </text>
    </comment>
    <comment ref="K43" authorId="0" shapeId="0" xr:uid="{00000000-0006-0000-0700-000019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L43" authorId="0" shapeId="0" xr:uid="{00000000-0006-0000-0700-00001A000000}">
      <text>
        <r>
          <rPr>
            <sz val="11"/>
            <rFont val="Calibri"/>
          </rPr>
          <t>Ensure pipeline steps produce a Software Bill of Materials (SBOM)</t>
        </r>
      </text>
    </comment>
    <comment ref="H49" authorId="0" shapeId="0" xr:uid="{00000000-0006-0000-0700-00001B000000}">
      <text>
        <r>
          <rPr>
            <sz val="11"/>
            <rFont val="Calibri"/>
          </rPr>
          <t>Ensure inactive repositories are reviewed and archived periodically</t>
        </r>
      </text>
    </comment>
    <comment ref="I49" authorId="0" shapeId="0" xr:uid="{00000000-0006-0000-0700-00001C000000}">
      <text>
        <r>
          <rPr>
            <sz val="11"/>
            <rFont val="Calibri"/>
          </rPr>
          <t>Ensure stale applications are reviewed and inactive ones are removed</t>
        </r>
      </text>
    </comment>
    <comment ref="H75" authorId="0" shapeId="0" xr:uid="{00000000-0006-0000-0700-00001D000000}">
      <text>
        <r>
          <rPr>
            <sz val="11"/>
            <rFont val="Calibri"/>
          </rPr>
          <t>Ensure verification of signed commits for new changes before merging</t>
        </r>
      </text>
    </comment>
    <comment ref="I75" authorId="0" shapeId="0" xr:uid="{00000000-0006-0000-0700-00001E000000}">
      <text>
        <r>
          <rPr>
            <sz val="11"/>
            <rFont val="Calibri"/>
          </rPr>
          <t>Ensure all artifacts on all releases are signed</t>
        </r>
      </text>
    </comment>
    <comment ref="J75" authorId="0" shapeId="0" xr:uid="{00000000-0006-0000-0700-00001F000000}">
      <text>
        <r>
          <rPr>
            <sz val="11"/>
            <rFont val="Calibri"/>
          </rPr>
          <t>Ensure all external dependencies used in the build process are locked</t>
        </r>
      </text>
    </comment>
    <comment ref="K75" authorId="0" shapeId="0" xr:uid="{00000000-0006-0000-0700-000020000000}">
      <text>
        <r>
          <rPr>
            <sz val="11"/>
            <rFont val="Calibri"/>
          </rPr>
          <t>Ensure dependencies are validated before being used</t>
        </r>
      </text>
    </comment>
    <comment ref="L75" authorId="0" shapeId="0" xr:uid="{00000000-0006-0000-0700-000021000000}">
      <text>
        <r>
          <rPr>
            <sz val="11"/>
            <rFont val="Calibri"/>
          </rPr>
          <t>Ensure pipeline steps sign the Software Bill of Materials (SBOM) produced</t>
        </r>
      </text>
    </comment>
    <comment ref="M75" authorId="0" shapeId="0" xr:uid="{00000000-0006-0000-0700-000022000000}">
      <text>
        <r>
          <rPr>
            <sz val="11"/>
            <rFont val="Calibri"/>
          </rPr>
          <t>Ensure third-party artifacts and open-source libraries are verified</t>
        </r>
      </text>
    </comment>
    <comment ref="N75" authorId="0" shapeId="0" xr:uid="{00000000-0006-0000-0700-000023000000}">
      <text>
        <r>
          <rPr>
            <sz val="11"/>
            <rFont val="Calibri"/>
          </rPr>
          <t>Ensure dependencies are pinned to a specific, verified version</t>
        </r>
      </text>
    </comment>
    <comment ref="O75" authorId="0" shapeId="0" xr:uid="{00000000-0006-0000-0700-000024000000}">
      <text>
        <r>
          <rPr>
            <sz val="11"/>
            <rFont val="Calibri"/>
          </rPr>
          <t>Ensure all artifacts are signed by the build pipeline itself</t>
        </r>
      </text>
    </comment>
    <comment ref="P75" authorId="0" shapeId="0" xr:uid="{00000000-0006-0000-0700-000025000000}">
      <text>
        <r>
          <rPr>
            <sz val="11"/>
            <rFont val="Calibri"/>
          </rPr>
          <t>Ensure all signed artifacts are validated upon uploading the package registry</t>
        </r>
      </text>
    </comment>
    <comment ref="Q75" authorId="0" shapeId="0" xr:uid="{00000000-0006-0000-0700-000026000000}">
      <text>
        <r>
          <rPr>
            <sz val="11"/>
            <rFont val="Calibri"/>
          </rPr>
          <t>Ensure artifacts contain information about their origin</t>
        </r>
      </text>
    </comment>
    <comment ref="H89" authorId="0" shapeId="0" xr:uid="{00000000-0006-0000-0700-000027000000}">
      <text>
        <r>
          <rPr>
            <sz val="11"/>
            <rFont val="Calibri"/>
          </rPr>
          <t>Ensure inactive users are reviewed and removed periodically</t>
        </r>
      </text>
    </comment>
    <comment ref="I89" authorId="0" shapeId="0" xr:uid="{00000000-0006-0000-0700-000028000000}">
      <text>
        <r>
          <rPr>
            <sz val="11"/>
            <rFont val="Calibri"/>
          </rPr>
          <t>Ensure new members are required to be invited using company-approved email</t>
        </r>
      </text>
    </comment>
    <comment ref="J89" authorId="0" shapeId="0" xr:uid="{00000000-0006-0000-0700-000029000000}">
      <text>
        <r>
          <rPr>
            <sz val="11"/>
            <rFont val="Calibri"/>
          </rPr>
          <t>Ensure default passwords are not used</t>
        </r>
      </text>
    </comment>
    <comment ref="K89" authorId="0" shapeId="0" xr:uid="{00000000-0006-0000-0700-00002A000000}">
      <text>
        <r>
          <rPr>
            <sz val="11"/>
            <rFont val="Calibri"/>
          </rPr>
          <t>Ensure user management of the package registry is not local</t>
        </r>
      </text>
    </comment>
    <comment ref="L89" authorId="0" shapeId="0" xr:uid="{00000000-0006-0000-0700-00002B000000}">
      <text>
        <r>
          <rPr>
            <sz val="11"/>
            <rFont val="Calibri"/>
          </rPr>
          <t>Ensure default passwords are not used</t>
        </r>
      </text>
    </comment>
    <comment ref="H90" authorId="0" shapeId="0" xr:uid="{00000000-0006-0000-0700-00002C000000}">
      <text>
        <r>
          <rPr>
            <sz val="11"/>
            <rFont val="Calibri"/>
          </rPr>
          <t>Ensure new members are required to be invited using company-approved email</t>
        </r>
      </text>
    </comment>
    <comment ref="I90" authorId="0" shapeId="0" xr:uid="{00000000-0006-0000-0700-00002D000000}">
      <text>
        <r>
          <rPr>
            <sz val="11"/>
            <rFont val="Calibri"/>
          </rPr>
          <t>Ensure an organization’s identity is confirmed with a “Verified” badge</t>
        </r>
      </text>
    </comment>
    <comment ref="H91" authorId="0" shapeId="0" xr:uid="{00000000-0006-0000-0700-00002E000000}">
      <text>
        <r>
          <rPr>
            <sz val="11"/>
            <rFont val="Calibri"/>
          </rPr>
          <t>Ensure any change to code receives approval of two strongly authenticated users</t>
        </r>
      </text>
    </comment>
    <comment ref="I91" authorId="0" shapeId="0" xr:uid="{00000000-0006-0000-0700-00002F000000}">
      <text>
        <r>
          <rPr>
            <sz val="11"/>
            <rFont val="Calibri"/>
          </rPr>
          <t>Ensure Multi-Factor Authentication (MFA) is required for contributors of new code</t>
        </r>
      </text>
    </comment>
    <comment ref="J91" authorId="0" shapeId="0" xr:uid="{00000000-0006-0000-0700-000030000000}">
      <text>
        <r>
          <rPr>
            <sz val="11"/>
            <rFont val="Calibri"/>
          </rPr>
          <t>Ensure the organization is requiring members to use Multi-Factor Authentication (MFA)</t>
        </r>
      </text>
    </comment>
    <comment ref="K91" authorId="0" shapeId="0" xr:uid="{00000000-0006-0000-0700-000031000000}">
      <text>
        <r>
          <rPr>
            <sz val="11"/>
            <rFont val="Calibri"/>
          </rPr>
          <t>Ensure an organization provides SSH certificates</t>
        </r>
      </text>
    </comment>
    <comment ref="L91" authorId="0" shapeId="0" xr:uid="{00000000-0006-0000-0700-000032000000}">
      <text>
        <r>
          <rPr>
            <sz val="11"/>
            <rFont val="Calibri"/>
          </rPr>
          <t>Ensure users must authenticate to access the build environment</t>
        </r>
      </text>
    </comment>
    <comment ref="M91" authorId="0" shapeId="0" xr:uid="{00000000-0006-0000-0700-000033000000}">
      <text>
        <r>
          <rPr>
            <sz val="11"/>
            <rFont val="Calibri"/>
          </rPr>
          <t>Ensure user access to the package registry utilizes Multi-Factor Authentication (MFA)</t>
        </r>
      </text>
    </comment>
    <comment ref="H92" authorId="0" shapeId="0" xr:uid="{00000000-0006-0000-0700-000034000000}">
      <text>
        <r>
          <rPr>
            <sz val="11"/>
            <rFont val="Calibri"/>
          </rPr>
          <t>Ensure Multi-Factor Authentication (MFA) is required for contributors of new code</t>
        </r>
      </text>
    </comment>
    <comment ref="I92" authorId="0" shapeId="0" xr:uid="{00000000-0006-0000-0700-000035000000}">
      <text>
        <r>
          <rPr>
            <sz val="11"/>
            <rFont val="Calibri"/>
          </rPr>
          <t>Ensure the organization is requiring members to use Multi-Factor Authentication (MFA)</t>
        </r>
      </text>
    </comment>
    <comment ref="J92" authorId="0" shapeId="0" xr:uid="{00000000-0006-0000-0700-000036000000}">
      <text>
        <r>
          <rPr>
            <sz val="11"/>
            <rFont val="Calibri"/>
          </rPr>
          <t>Ensure an organization provides SSH certificates</t>
        </r>
      </text>
    </comment>
    <comment ref="H93" authorId="0" shapeId="0" xr:uid="{00000000-0006-0000-0700-000037000000}">
      <text>
        <r>
          <rPr>
            <sz val="11"/>
            <rFont val="Calibri"/>
          </rPr>
          <t>Ensure any change to code receives approval of two strongly authenticated users</t>
        </r>
      </text>
    </comment>
    <comment ref="I93" authorId="0" shapeId="0" xr:uid="{00000000-0006-0000-0700-00004C000000}">
      <text>
        <r>
          <rPr>
            <sz val="11"/>
            <rFont val="Calibri"/>
          </rPr>
          <t>Ensure there are restrictions on who can dismiss code change reviews</t>
        </r>
      </text>
    </comment>
    <comment ref="J93" authorId="0" shapeId="0" xr:uid="{00000000-0006-0000-0700-00004D000000}">
      <text>
        <r>
          <rPr>
            <sz val="11"/>
            <rFont val="Calibri"/>
          </rPr>
          <t>Ensure code owners are set for extra sensitive code or configuration</t>
        </r>
      </text>
    </comment>
    <comment ref="K93" authorId="0" shapeId="0" xr:uid="{00000000-0006-0000-0700-00004E000000}">
      <text>
        <r>
          <rPr>
            <sz val="11"/>
            <rFont val="Calibri"/>
          </rPr>
          <t>Ensure code owner</t>
        </r>
        <r>
          <rPr>
            <sz val="11"/>
            <color rgb="FF000000"/>
            <rFont val="Calibri"/>
          </rPr>
          <t>'</t>
        </r>
        <r>
          <rPr>
            <sz val="11"/>
            <color rgb="FF000000"/>
            <rFont val="Calibri"/>
          </rPr>
          <t>s review is required when a change affects owned code</t>
        </r>
      </text>
    </comment>
    <comment ref="L93" authorId="0" shapeId="0" xr:uid="{00000000-0006-0000-0700-00004F000000}">
      <text>
        <r>
          <rPr>
            <sz val="11"/>
            <rFont val="Calibri"/>
          </rPr>
          <t>Ensure branch protection rules are enforced for administrators</t>
        </r>
      </text>
    </comment>
    <comment ref="M93" authorId="0" shapeId="0" xr:uid="{00000000-0006-0000-0700-000050000000}">
      <text>
        <r>
          <rPr>
            <sz val="11"/>
            <rFont val="Calibri"/>
          </rPr>
          <t>Ensure pushing or merging of new code is restricted to specific individuals or teams</t>
        </r>
      </text>
    </comment>
    <comment ref="N93" authorId="0" shapeId="0" xr:uid="{00000000-0006-0000-0700-000051000000}">
      <text>
        <r>
          <rPr>
            <sz val="11"/>
            <rFont val="Calibri"/>
          </rPr>
          <t>Ensure force push code to branches is denied</t>
        </r>
      </text>
    </comment>
    <comment ref="O93" authorId="0" shapeId="0" xr:uid="{00000000-0006-0000-0700-000052000000}">
      <text>
        <r>
          <rPr>
            <sz val="11"/>
            <rFont val="Calibri"/>
          </rPr>
          <t>Ensure branch deletions are denied</t>
        </r>
      </text>
    </comment>
    <comment ref="P93" authorId="0" shapeId="0" xr:uid="{00000000-0006-0000-0700-000053000000}">
      <text>
        <r>
          <rPr>
            <sz val="11"/>
            <rFont val="Calibri"/>
          </rPr>
          <t>Ensure branch protection is enforced on the default branch</t>
        </r>
      </text>
    </comment>
    <comment ref="Q93" authorId="0" shapeId="0" xr:uid="{00000000-0006-0000-0700-000054000000}">
      <text>
        <r>
          <rPr>
            <sz val="11"/>
            <rFont val="Calibri"/>
          </rPr>
          <t>Ensure repository creation is limited to specific members</t>
        </r>
      </text>
    </comment>
    <comment ref="R93" authorId="0" shapeId="0" xr:uid="{00000000-0006-0000-0700-000055000000}">
      <text>
        <r>
          <rPr>
            <sz val="11"/>
            <rFont val="Calibri"/>
          </rPr>
          <t>Ensure repository deletion is limited to specific users</t>
        </r>
      </text>
    </comment>
    <comment ref="S93" authorId="0" shapeId="0" xr:uid="{00000000-0006-0000-0700-000056000000}">
      <text>
        <r>
          <rPr>
            <sz val="11"/>
            <rFont val="Calibri"/>
          </rPr>
          <t>Ensure issue deletion is limited to specific users</t>
        </r>
      </text>
    </comment>
    <comment ref="T93" authorId="0" shapeId="0" xr:uid="{00000000-0006-0000-0700-000038000000}">
      <text>
        <r>
          <rPr>
            <sz val="11"/>
            <rFont val="Calibri"/>
          </rPr>
          <t>Ensure inactive users are reviewed and removed periodically</t>
        </r>
      </text>
    </comment>
    <comment ref="U93" authorId="0" shapeId="0" xr:uid="{00000000-0006-0000-0700-000039000000}">
      <text>
        <r>
          <rPr>
            <sz val="11"/>
            <rFont val="Calibri"/>
          </rPr>
          <t>Ensure top-level group creation is limited to specific members</t>
        </r>
      </text>
    </comment>
    <comment ref="V93" authorId="0" shapeId="0" xr:uid="{00000000-0006-0000-0700-00003A000000}">
      <text>
        <r>
          <rPr>
            <sz val="11"/>
            <rFont val="Calibri"/>
          </rPr>
          <t>Ensure minimum number of administrators are set for the organization</t>
        </r>
      </text>
    </comment>
    <comment ref="W93" authorId="0" shapeId="0" xr:uid="{00000000-0006-0000-0700-00003B000000}">
      <text>
        <r>
          <rPr>
            <sz val="11"/>
            <rFont val="Calibri"/>
          </rPr>
          <t>Ensure two administrators are set for each repository</t>
        </r>
      </text>
    </comment>
    <comment ref="X93" authorId="0" shapeId="0" xr:uid="{00000000-0006-0000-0700-00003C000000}">
      <text>
        <r>
          <rPr>
            <sz val="11"/>
            <rFont val="Calibri"/>
          </rPr>
          <t>Ensure strict base permissions are set for repositories</t>
        </r>
      </text>
    </comment>
    <comment ref="Y93" authorId="0" shapeId="0" xr:uid="{00000000-0006-0000-0700-00003D000000}">
      <text>
        <r>
          <rPr>
            <sz val="11"/>
            <rFont val="Calibri"/>
          </rPr>
          <t>Ensure Git access is limited based on IP addresses</t>
        </r>
      </text>
    </comment>
    <comment ref="Z93" authorId="0" shapeId="0" xr:uid="{00000000-0006-0000-0700-00003E000000}">
      <text>
        <r>
          <rPr>
            <sz val="11"/>
            <rFont val="Calibri"/>
          </rPr>
          <t>Ensure the access granted to each installed application is limited to the least privilege needed</t>
        </r>
      </text>
    </comment>
    <comment ref="AA93" authorId="0" shapeId="0" xr:uid="{00000000-0006-0000-0700-00003F000000}">
      <text>
        <r>
          <rPr>
            <sz val="11"/>
            <rFont val="Calibri"/>
          </rPr>
          <t>Ensure each pipeline has a single responsibility</t>
        </r>
      </text>
    </comment>
    <comment ref="AB93" authorId="0" shapeId="0" xr:uid="{00000000-0006-0000-0700-000040000000}">
      <text>
        <r>
          <rPr>
            <sz val="11"/>
            <rFont val="Calibri"/>
          </rPr>
          <t>Ensure access to build environments is limited</t>
        </r>
      </text>
    </comment>
    <comment ref="AC93" authorId="0" shapeId="0" xr:uid="{00000000-0006-0000-0700-000041000000}">
      <text>
        <r>
          <rPr>
            <sz val="11"/>
            <rFont val="Calibri"/>
          </rPr>
          <t>Ensure build secrets are limited to the minimal necessary scope</t>
        </r>
      </text>
    </comment>
    <comment ref="AD93" authorId="0" shapeId="0" xr:uid="{00000000-0006-0000-0700-000042000000}">
      <text>
        <r>
          <rPr>
            <sz val="11"/>
            <rFont val="Calibri"/>
          </rPr>
          <t>Ensure minimum number of administrators are set for the build environment</t>
        </r>
      </text>
    </comment>
    <comment ref="AE93" authorId="0" shapeId="0" xr:uid="{00000000-0006-0000-0700-000043000000}">
      <text>
        <r>
          <rPr>
            <sz val="11"/>
            <rFont val="Calibri"/>
          </rPr>
          <t>Ensure the duties of each build worker are segregated</t>
        </r>
      </text>
    </comment>
    <comment ref="AF93" authorId="0" shapeId="0" xr:uid="{00000000-0006-0000-0700-000044000000}">
      <text>
        <r>
          <rPr>
            <sz val="11"/>
            <rFont val="Calibri"/>
          </rPr>
          <t>Ensure access to build process triggering is minimized</t>
        </r>
      </text>
    </comment>
    <comment ref="AG93" authorId="0" shapeId="0" xr:uid="{00000000-0006-0000-0700-000045000000}">
      <text>
        <r>
          <rPr>
            <sz val="11"/>
            <rFont val="Calibri"/>
          </rPr>
          <t>Ensure only authorized platforms have decryption capabilities of artifacts</t>
        </r>
      </text>
    </comment>
    <comment ref="AH93" authorId="0" shapeId="0" xr:uid="{00000000-0006-0000-0700-000046000000}">
      <text>
        <r>
          <rPr>
            <sz val="11"/>
            <rFont val="Calibri"/>
          </rPr>
          <t>Ensure the authority to certify artifacts is limited</t>
        </r>
      </text>
    </comment>
    <comment ref="AI93" authorId="0" shapeId="0" xr:uid="{00000000-0006-0000-0700-000047000000}">
      <text>
        <r>
          <rPr>
            <sz val="11"/>
            <rFont val="Calibri"/>
          </rPr>
          <t>Ensure number of permitted users who may upload new artifacts is minimized</t>
        </r>
      </text>
    </comment>
    <comment ref="AJ93" authorId="0" shapeId="0" xr:uid="{00000000-0006-0000-0700-000048000000}">
      <text>
        <r>
          <rPr>
            <sz val="11"/>
            <rFont val="Calibri"/>
          </rPr>
          <t>Ensure anonymous access to artifacts is revoked</t>
        </r>
      </text>
    </comment>
    <comment ref="AK93" authorId="0" shapeId="0" xr:uid="{00000000-0006-0000-0700-000049000000}">
      <text>
        <r>
          <rPr>
            <sz val="11"/>
            <rFont val="Calibri"/>
          </rPr>
          <t>Ensure minimum number of administrators are set for the package registry</t>
        </r>
      </text>
    </comment>
    <comment ref="AL93" authorId="0" shapeId="0" xr:uid="{00000000-0006-0000-0700-00004A000000}">
      <text>
        <r>
          <rPr>
            <sz val="11"/>
            <rFont val="Calibri"/>
          </rPr>
          <t>Limit access to deployment configurations</t>
        </r>
      </text>
    </comment>
    <comment ref="AM93" authorId="0" shapeId="0" xr:uid="{00000000-0006-0000-0700-00004B000000}">
      <text>
        <r>
          <rPr>
            <sz val="11"/>
            <rFont val="Calibri"/>
          </rPr>
          <t>Ensure access to production environment is limited</t>
        </r>
      </text>
    </comment>
    <comment ref="H110" authorId="0" shapeId="0" xr:uid="{00000000-0006-0000-0700-000057000000}">
      <text>
        <r>
          <rPr>
            <sz val="11"/>
            <rFont val="Calibri"/>
          </rPr>
          <t>Ensure code owners are set for extra sensitive code or configuration</t>
        </r>
      </text>
    </comment>
    <comment ref="I110" authorId="0" shapeId="0" xr:uid="{00000000-0006-0000-0700-000058000000}">
      <text>
        <r>
          <rPr>
            <sz val="11"/>
            <rFont val="Calibri"/>
          </rPr>
          <t>Ensure build secrets are limited to the minimal necessary scope</t>
        </r>
      </text>
    </comment>
    <comment ref="J110" authorId="0" shapeId="0" xr:uid="{00000000-0006-0000-0700-000059000000}">
      <text>
        <r>
          <rPr>
            <sz val="11"/>
            <rFont val="Calibri"/>
          </rPr>
          <t>Ensure output is written to a separate, secured storage repository</t>
        </r>
      </text>
    </comment>
    <comment ref="K110" authorId="0" shapeId="0" xr:uid="{00000000-0006-0000-0700-00005A000000}">
      <text>
        <r>
          <rPr>
            <sz val="11"/>
            <rFont val="Calibri"/>
          </rPr>
          <t>Ensure artifacts are encrypted before distribution</t>
        </r>
      </text>
    </comment>
    <comment ref="L110" authorId="0" shapeId="0" xr:uid="{00000000-0006-0000-0700-00005B000000}">
      <text>
        <r>
          <rPr>
            <sz val="11"/>
            <rFont val="Calibri"/>
          </rPr>
          <t>Ensure only authorized platforms have decryption capabilities of artifacts</t>
        </r>
      </text>
    </comment>
    <comment ref="H111" authorId="0" shapeId="0" xr:uid="{00000000-0006-0000-0700-00005C000000}">
      <text>
        <r>
          <rPr>
            <sz val="11"/>
            <rFont val="Calibri"/>
          </rPr>
          <t>Ensure only secured webhooks are used</t>
        </r>
      </text>
    </comment>
    <comment ref="I111" authorId="0" shapeId="0" xr:uid="{00000000-0006-0000-0700-00005D000000}">
      <text>
        <r>
          <rPr>
            <sz val="11"/>
            <rFont val="Calibri"/>
          </rPr>
          <t>Ensure webhooks of the build environment are secured</t>
        </r>
      </text>
    </comment>
    <comment ref="J111" authorId="0" shapeId="0" xr:uid="{00000000-0006-0000-0700-00005E000000}">
      <text>
        <r>
          <rPr>
            <sz val="11"/>
            <rFont val="Calibri"/>
          </rPr>
          <t>Ensure artifacts are encrypted before distribution</t>
        </r>
      </text>
    </comment>
    <comment ref="K111" authorId="0" shapeId="0" xr:uid="{00000000-0006-0000-0700-00005F000000}">
      <text>
        <r>
          <rPr>
            <sz val="11"/>
            <rFont val="Calibri"/>
          </rPr>
          <t>Ensure webhooks of the repository are secured</t>
        </r>
      </text>
    </comment>
    <comment ref="H114" authorId="0" shapeId="0" xr:uid="{00000000-0006-0000-0700-000060000000}">
      <text>
        <r>
          <rPr>
            <sz val="11"/>
            <rFont val="Calibri"/>
          </rPr>
          <t>Ensure Source Code Management (SCM) email notifications are restricted to verified domains</t>
        </r>
      </text>
    </comment>
    <comment ref="I114" authorId="0" shapeId="0" xr:uid="{00000000-0006-0000-0700-000061000000}">
      <text>
        <r>
          <rPr>
            <sz val="11"/>
            <rFont val="Calibri"/>
          </rPr>
          <t>Ensure scanners are in place to identify and prevent sensitive data in code</t>
        </r>
      </text>
    </comment>
    <comment ref="J114" authorId="0" shapeId="0" xr:uid="{00000000-0006-0000-0700-000062000000}">
      <text>
        <r>
          <rPr>
            <sz val="11"/>
            <rFont val="Calibri"/>
          </rPr>
          <t>Ensure scanners are in place to identify and prevent sensitive data in pipeline files</t>
        </r>
      </text>
    </comment>
    <comment ref="K114" authorId="0" shapeId="0" xr:uid="{00000000-0006-0000-0700-000063000000}">
      <text>
        <r>
          <rPr>
            <sz val="11"/>
            <rFont val="Calibri"/>
          </rPr>
          <t>Ensure scanners are in place to identify and prevent sensitive data in deployment configuration</t>
        </r>
      </text>
    </comment>
    <comment ref="H115" authorId="0" shapeId="0" xr:uid="{00000000-0006-0000-0700-000064000000}">
      <text>
        <r>
          <rPr>
            <sz val="11"/>
            <rFont val="Calibri"/>
          </rPr>
          <t>Ensure verification of signed commits for new changes before merging</t>
        </r>
      </text>
    </comment>
    <comment ref="I115" authorId="0" shapeId="0" xr:uid="{00000000-0006-0000-0700-000065000000}">
      <text>
        <r>
          <rPr>
            <sz val="11"/>
            <rFont val="Calibri"/>
          </rPr>
          <t>Ensure all artifacts on all releases are signed</t>
        </r>
      </text>
    </comment>
    <comment ref="J115" authorId="0" shapeId="0" xr:uid="{00000000-0006-0000-0700-000066000000}">
      <text>
        <r>
          <rPr>
            <sz val="11"/>
            <rFont val="Calibri"/>
          </rPr>
          <t>Ensure the build pipeline creates reproducible artifacts</t>
        </r>
      </text>
    </comment>
    <comment ref="K115" authorId="0" shapeId="0" xr:uid="{00000000-0006-0000-0700-000067000000}">
      <text>
        <r>
          <rPr>
            <sz val="11"/>
            <rFont val="Calibri"/>
          </rPr>
          <t>Ensure pipeline steps sign the Software Bill of Materials (SBOM) produced</t>
        </r>
      </text>
    </comment>
    <comment ref="L115" authorId="0" shapeId="0" xr:uid="{00000000-0006-0000-0700-000068000000}">
      <text>
        <r>
          <rPr>
            <sz val="11"/>
            <rFont val="Calibri"/>
          </rPr>
          <t>Ensure signed metadata of the build process is required and verified</t>
        </r>
      </text>
    </comment>
    <comment ref="M115" authorId="0" shapeId="0" xr:uid="{00000000-0006-0000-0700-000069000000}">
      <text>
        <r>
          <rPr>
            <sz val="11"/>
            <rFont val="Calibri"/>
          </rPr>
          <t>Ensure a signed Software Bill of Materials (SBOM) of the code is supplied</t>
        </r>
      </text>
    </comment>
    <comment ref="N115" authorId="0" shapeId="0" xr:uid="{00000000-0006-0000-0700-00006A000000}">
      <text>
        <r>
          <rPr>
            <sz val="11"/>
            <rFont val="Calibri"/>
          </rPr>
          <t>Ensure all artifacts are signed by the build pipeline itself</t>
        </r>
      </text>
    </comment>
    <comment ref="O115" authorId="0" shapeId="0" xr:uid="{00000000-0006-0000-0700-00006B000000}">
      <text>
        <r>
          <rPr>
            <sz val="11"/>
            <rFont val="Calibri"/>
          </rPr>
          <t>Ensure all signed artifacts are validated upon uploading the package registry</t>
        </r>
      </text>
    </comment>
    <comment ref="P115" authorId="0" shapeId="0" xr:uid="{00000000-0006-0000-0700-00006C000000}">
      <text>
        <r>
          <rPr>
            <sz val="11"/>
            <rFont val="Calibri"/>
          </rPr>
          <t>Ensure all versions of an existing artifact have their signatures validated</t>
        </r>
      </text>
    </comment>
    <comment ref="Q115" authorId="0" shapeId="0" xr:uid="{00000000-0006-0000-0700-00006D000000}">
      <text>
        <r>
          <rPr>
            <sz val="11"/>
            <rFont val="Calibri"/>
          </rPr>
          <t>Ensure deployment configuration manifests are verified</t>
        </r>
      </text>
    </comment>
    <comment ref="H116" authorId="0" shapeId="0" xr:uid="{00000000-0006-0000-0700-00006E000000}">
      <text>
        <r>
          <rPr>
            <sz val="11"/>
            <rFont val="Calibri"/>
          </rPr>
          <t>Ensure output is written to a separate, secured storage repository</t>
        </r>
      </text>
    </comment>
    <comment ref="I116" authorId="0" shapeId="0" xr:uid="{00000000-0006-0000-0700-00006F000000}">
      <text>
        <r>
          <rPr>
            <sz val="11"/>
            <rFont val="Calibri"/>
          </rPr>
          <t>Ensure deployment configuration files are separated from source code</t>
        </r>
      </text>
    </comment>
    <comment ref="H134" authorId="0" shapeId="0" xr:uid="{00000000-0006-0000-0700-000070000000}">
      <text>
        <r>
          <rPr>
            <sz val="11"/>
            <rFont val="Calibri"/>
          </rPr>
          <t>Ensure Git access is limited based on IP addresses</t>
        </r>
      </text>
    </comment>
    <comment ref="I134" authorId="0" shapeId="0" xr:uid="{00000000-0006-0000-0700-000071000000}">
      <text>
        <r>
          <rPr>
            <sz val="11"/>
            <rFont val="Calibri"/>
          </rPr>
          <t>Ensure build workers are single-used</t>
        </r>
      </text>
    </comment>
    <comment ref="J134" authorId="0" shapeId="0" xr:uid="{00000000-0006-0000-0700-000072000000}">
      <text>
        <r>
          <rPr>
            <sz val="11"/>
            <rFont val="Calibri"/>
          </rPr>
          <t>Ensure build workers have minimal network connectivity</t>
        </r>
      </text>
    </comment>
    <comment ref="H142" authorId="0" shapeId="0" xr:uid="{00000000-0006-0000-0700-000073000000}">
      <text>
        <r>
          <rPr>
            <sz val="11"/>
            <rFont val="Calibri"/>
          </rPr>
          <t>Ensure scanners are in place to secure Continuous Integration (CI) pipeline instructions</t>
        </r>
      </text>
    </comment>
    <comment ref="I142" authorId="0" shapeId="0" xr:uid="{00000000-0006-0000-0700-000074000000}">
      <text>
        <r>
          <rPr>
            <sz val="11"/>
            <rFont val="Calibri"/>
          </rPr>
          <t>Ensure scanners are in place to secure Infrastructure as Code (IaC) instructions</t>
        </r>
      </text>
    </comment>
    <comment ref="J142" authorId="0" shapeId="0" xr:uid="{00000000-0006-0000-0700-000075000000}">
      <text>
        <r>
          <rPr>
            <sz val="11"/>
            <rFont val="Calibri"/>
          </rPr>
          <t>Ensure all aspects of the pipeline infrastructure and configuration are immutable</t>
        </r>
      </text>
    </comment>
    <comment ref="K142" authorId="0" shapeId="0" xr:uid="{00000000-0006-0000-0700-000076000000}">
      <text>
        <r>
          <rPr>
            <sz val="11"/>
            <rFont val="Calibri"/>
          </rPr>
          <t>Ensure the creation of the build environment is automated</t>
        </r>
      </text>
    </comment>
    <comment ref="L142" authorId="0" shapeId="0" xr:uid="{00000000-0006-0000-0700-000077000000}">
      <text>
        <r>
          <rPr>
            <sz val="11"/>
            <rFont val="Calibri"/>
          </rPr>
          <t>Ensure build workers are single-used</t>
        </r>
      </text>
    </comment>
    <comment ref="M142" authorId="0" shapeId="0" xr:uid="{00000000-0006-0000-0700-000078000000}">
      <text>
        <r>
          <rPr>
            <sz val="11"/>
            <rFont val="Calibri"/>
          </rPr>
          <t>Ensure build worker environments and commands are passed and not pulled</t>
        </r>
      </text>
    </comment>
    <comment ref="N142" authorId="0" shapeId="0" xr:uid="{00000000-0006-0000-0700-000079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O142" authorId="0" shapeId="0" xr:uid="{00000000-0006-0000-0700-00007A000000}">
      <text>
        <r>
          <rPr>
            <sz val="11"/>
            <rFont val="Calibri"/>
          </rPr>
          <t>Ensure all build steps are defined as code</t>
        </r>
      </text>
    </comment>
    <comment ref="P142" authorId="0" shapeId="0" xr:uid="{00000000-0006-0000-0700-00007B000000}">
      <text>
        <r>
          <rPr>
            <sz val="11"/>
            <rFont val="Calibri"/>
          </rPr>
          <t>Ensure pipelines are automatically scanned for misconfigurations</t>
        </r>
      </text>
    </comment>
    <comment ref="Q142" authorId="0" shapeId="0" xr:uid="{00000000-0006-0000-0700-00007C000000}">
      <text>
        <r>
          <rPr>
            <sz val="11"/>
            <rFont val="Calibri"/>
          </rPr>
          <t>Ensure deployment configuration files are separated from source code</t>
        </r>
      </text>
    </comment>
    <comment ref="R142" authorId="0" shapeId="0" xr:uid="{00000000-0006-0000-0700-00007D000000}">
      <text>
        <r>
          <rPr>
            <sz val="11"/>
            <rFont val="Calibri"/>
          </rPr>
          <t>Scan Infrastructure as Code (IaC)</t>
        </r>
      </text>
    </comment>
    <comment ref="S142" authorId="0" shapeId="0" xr:uid="{00000000-0006-0000-0700-00007E000000}">
      <text>
        <r>
          <rPr>
            <sz val="11"/>
            <rFont val="Calibri"/>
          </rPr>
          <t>Ensure deployment configuration manifests are verified</t>
        </r>
      </text>
    </comment>
    <comment ref="T142" authorId="0" shapeId="0" xr:uid="{00000000-0006-0000-0700-00007F000000}">
      <text>
        <r>
          <rPr>
            <sz val="11"/>
            <rFont val="Calibri"/>
          </rPr>
          <t>Ensure deployment configuration manifests are pinned to a specific, verified version</t>
        </r>
      </text>
    </comment>
    <comment ref="U142" authorId="0" shapeId="0" xr:uid="{00000000-0006-0000-0700-000080000000}">
      <text>
        <r>
          <rPr>
            <sz val="11"/>
            <rFont val="Calibri"/>
          </rPr>
          <t>Ensure deployments are automated</t>
        </r>
      </text>
    </comment>
    <comment ref="V142" authorId="0" shapeId="0" xr:uid="{00000000-0006-0000-0700-000081000000}">
      <text>
        <r>
          <rPr>
            <sz val="11"/>
            <rFont val="Calibri"/>
          </rPr>
          <t>Ensure the deployment environment is reproducible</t>
        </r>
      </text>
    </comment>
    <comment ref="H143" authorId="0" shapeId="0" xr:uid="{00000000-0006-0000-0700-000082000000}">
      <text>
        <r>
          <rPr>
            <sz val="11"/>
            <rFont val="Calibri"/>
          </rPr>
          <t>Ensure inactive branches are periodically reviewed and removed</t>
        </r>
      </text>
    </comment>
    <comment ref="I143" authorId="0" shapeId="0" xr:uid="{00000000-0006-0000-0700-000083000000}">
      <text>
        <r>
          <rPr>
            <sz val="11"/>
            <rFont val="Calibri"/>
          </rPr>
          <t>Ensure inactive repositories are reviewed and archived periodically</t>
        </r>
      </text>
    </comment>
    <comment ref="J143" authorId="0" shapeId="0" xr:uid="{00000000-0006-0000-0700-000084000000}">
      <text>
        <r>
          <rPr>
            <sz val="11"/>
            <rFont val="Calibri"/>
          </rPr>
          <t>Ensure stale applications are reviewed and inactive ones are removed</t>
        </r>
      </text>
    </comment>
    <comment ref="H145" authorId="0" shapeId="0" xr:uid="{00000000-0006-0000-0700-000085000000}">
      <text>
        <r>
          <rPr>
            <sz val="11"/>
            <rFont val="Calibri"/>
          </rPr>
          <t>Ensure linear history is required</t>
        </r>
      </text>
    </comment>
    <comment ref="I145" authorId="0" shapeId="0" xr:uid="{00000000-0006-0000-0700-000086000000}">
      <text>
        <r>
          <rPr>
            <sz val="11"/>
            <rFont val="Calibri"/>
          </rPr>
          <t>Ensure any changes to branch protection rules are audited</t>
        </r>
      </text>
    </comment>
    <comment ref="J145" authorId="0" shapeId="0" xr:uid="{00000000-0006-0000-0700-000087000000}">
      <text>
        <r>
          <rPr>
            <sz val="11"/>
            <rFont val="Calibri"/>
          </rPr>
          <t>Ensure all code projects are tracked for changes in visibility status</t>
        </r>
      </text>
    </comment>
    <comment ref="K145" authorId="0" shapeId="0" xr:uid="{00000000-0006-0000-0700-000088000000}">
      <text>
        <r>
          <rPr>
            <sz val="11"/>
            <rFont val="Calibri"/>
          </rPr>
          <t>Ensure the build environment is logged</t>
        </r>
      </text>
    </comment>
    <comment ref="L145" authorId="0" shapeId="0" xr:uid="{00000000-0006-0000-0700-000089000000}">
      <text>
        <r>
          <rPr>
            <sz val="11"/>
            <rFont val="Calibri"/>
          </rPr>
          <t>Ensure changes in package registry configuration are audited</t>
        </r>
      </text>
    </comment>
    <comment ref="M145" authorId="0" shapeId="0" xr:uid="{00000000-0006-0000-0700-00008A000000}">
      <text>
        <r>
          <rPr>
            <sz val="11"/>
            <rFont val="Calibri"/>
          </rPr>
          <t>Ensure changes in deployment configuration are audited</t>
        </r>
      </text>
    </comment>
    <comment ref="H146" authorId="0" shapeId="0" xr:uid="{00000000-0006-0000-0700-00008B000000}">
      <text>
        <r>
          <rPr>
            <sz val="11"/>
            <rFont val="Calibri"/>
          </rPr>
          <t>Ensure administrator approval is required for every installed application</t>
        </r>
      </text>
    </comment>
    <comment ref="I146" authorId="0" shapeId="0" xr:uid="{00000000-0006-0000-0700-00008C000000}">
      <text>
        <r>
          <rPr>
            <sz val="11"/>
            <rFont val="Calibri"/>
          </rPr>
          <t>Ensure trusted package managers and repositories are defined and prioritized</t>
        </r>
      </text>
    </comment>
    <comment ref="H147" authorId="0" shapeId="0" xr:uid="{00000000-0006-0000-0700-00008D000000}">
      <text>
        <r>
          <rPr>
            <sz val="11"/>
            <rFont val="Calibri"/>
          </rPr>
          <t>Ensure any changes to code are tracked in a version control platform</t>
        </r>
      </text>
    </comment>
    <comment ref="I147" authorId="0" shapeId="0" xr:uid="{00000000-0006-0000-0700-00008E000000}">
      <text>
        <r>
          <rPr>
            <sz val="11"/>
            <rFont val="Calibri"/>
          </rPr>
          <t>Ensure any change to code can be traced back to its associated task</t>
        </r>
      </text>
    </comment>
    <comment ref="J147" authorId="0" shapeId="0" xr:uid="{00000000-0006-0000-0700-00008F000000}">
      <text>
        <r>
          <rPr>
            <sz val="11"/>
            <rFont val="Calibri"/>
          </rPr>
          <t>Ensure previous approvals are dismissed when updates are introduced to a code change proposal</t>
        </r>
      </text>
    </comment>
    <comment ref="K147" authorId="0" shapeId="0" xr:uid="{00000000-0006-0000-0700-000090000000}">
      <text>
        <r>
          <rPr>
            <sz val="11"/>
            <rFont val="Calibri"/>
          </rPr>
          <t>Ensure code owner</t>
        </r>
        <r>
          <rPr>
            <sz val="11"/>
            <color rgb="FF000000"/>
            <rFont val="Calibri"/>
          </rPr>
          <t>'</t>
        </r>
        <r>
          <rPr>
            <sz val="11"/>
            <color rgb="FF000000"/>
            <rFont val="Calibri"/>
          </rPr>
          <t>s review is required when a change affects owned code</t>
        </r>
      </text>
    </comment>
    <comment ref="L147" authorId="0" shapeId="0" xr:uid="{00000000-0006-0000-0700-000091000000}">
      <text>
        <r>
          <rPr>
            <sz val="11"/>
            <rFont val="Calibri"/>
          </rPr>
          <t>Ensure all checks have passed before merging new code</t>
        </r>
      </text>
    </comment>
    <comment ref="M147" authorId="0" shapeId="0" xr:uid="{00000000-0006-0000-0700-000092000000}">
      <text>
        <r>
          <rPr>
            <sz val="11"/>
            <rFont val="Calibri"/>
          </rPr>
          <t>Ensure open Git branches are up to date before they can be merged into code base</t>
        </r>
      </text>
    </comment>
    <comment ref="N147" authorId="0" shapeId="0" xr:uid="{00000000-0006-0000-0700-000093000000}">
      <text>
        <r>
          <rPr>
            <sz val="11"/>
            <rFont val="Calibri"/>
          </rPr>
          <t>Ensure all open comments are resolved before allowing code change merging</t>
        </r>
      </text>
    </comment>
    <comment ref="O147" authorId="0" shapeId="0" xr:uid="{00000000-0006-0000-0700-000094000000}">
      <text>
        <r>
          <rPr>
            <sz val="11"/>
            <rFont val="Calibri"/>
          </rPr>
          <t>Ensure force push code to branches is denied</t>
        </r>
      </text>
    </comment>
    <comment ref="P147" authorId="0" shapeId="0" xr:uid="{00000000-0006-0000-0700-000095000000}">
      <text>
        <r>
          <rPr>
            <sz val="11"/>
            <rFont val="Calibri"/>
          </rPr>
          <t>Ensure any merging of code is automatically scanned for risks</t>
        </r>
      </text>
    </comment>
    <comment ref="Q147" authorId="0" shapeId="0" xr:uid="{00000000-0006-0000-0700-000096000000}">
      <text>
        <r>
          <rPr>
            <sz val="11"/>
            <rFont val="Calibri"/>
          </rPr>
          <t>Ensure branch protection is enforced on the default branch</t>
        </r>
      </text>
    </comment>
    <comment ref="R147" authorId="0" shapeId="0" xr:uid="{00000000-0006-0000-0700-000097000000}">
      <text>
        <r>
          <rPr>
            <sz val="11"/>
            <rFont val="Calibri"/>
          </rPr>
          <t>Ensure scanners are in place for code vulnerabilities</t>
        </r>
      </text>
    </comment>
    <comment ref="S147" authorId="0" shapeId="0" xr:uid="{00000000-0006-0000-0700-000098000000}">
      <text>
        <r>
          <rPr>
            <sz val="11"/>
            <rFont val="Calibri"/>
          </rPr>
          <t>Ensure each pipeline has a single responsibility</t>
        </r>
      </text>
    </comment>
    <comment ref="T147" authorId="0" shapeId="0" xr:uid="{00000000-0006-0000-0700-000099000000}">
      <text>
        <r>
          <rPr>
            <sz val="11"/>
            <rFont val="Calibri"/>
          </rPr>
          <t>Ensure all aspects of the pipeline infrastructure and configuration are immutable</t>
        </r>
      </text>
    </comment>
    <comment ref="U147" authorId="0" shapeId="0" xr:uid="{00000000-0006-0000-0700-00009A000000}">
      <text>
        <r>
          <rPr>
            <sz val="11"/>
            <rFont val="Calibri"/>
          </rPr>
          <t>Ensure the creation of the build environment is automated</t>
        </r>
      </text>
    </comment>
    <comment ref="V147" authorId="0" shapeId="0" xr:uid="{00000000-0006-0000-0700-00009B000000}">
      <text>
        <r>
          <rPr>
            <sz val="11"/>
            <rFont val="Calibri"/>
          </rPr>
          <t>Ensure build worker environments and commands are passed and not pulled</t>
        </r>
      </text>
    </comment>
    <comment ref="W147" authorId="0" shapeId="0" xr:uid="{00000000-0006-0000-0700-00009C000000}">
      <text>
        <r>
          <rPr>
            <sz val="11"/>
            <rFont val="Calibri"/>
          </rPr>
          <t>Ensure the duties of each build worker are segregated</t>
        </r>
      </text>
    </comment>
    <comment ref="X147" authorId="0" shapeId="0" xr:uid="{00000000-0006-0000-0700-00009D000000}">
      <text>
        <r>
          <rPr>
            <sz val="11"/>
            <rFont val="Calibri"/>
          </rPr>
          <t>Ensure all build steps are defined as code</t>
        </r>
      </text>
    </comment>
    <comment ref="Y147" authorId="0" shapeId="0" xr:uid="{00000000-0006-0000-0700-00009E000000}">
      <text>
        <r>
          <rPr>
            <sz val="11"/>
            <rFont val="Calibri"/>
          </rPr>
          <t>Ensure steps have clearly defined build stage input and output</t>
        </r>
      </text>
    </comment>
    <comment ref="Z147" authorId="0" shapeId="0" xr:uid="{00000000-0006-0000-0700-00009F000000}">
      <text>
        <r>
          <rPr>
            <sz val="11"/>
            <rFont val="Calibri"/>
          </rPr>
          <t>Ensure changes to pipeline files are tracked and reviewed</t>
        </r>
      </text>
    </comment>
    <comment ref="AA147" authorId="0" shapeId="0" xr:uid="{00000000-0006-0000-0700-0000A0000000}">
      <text>
        <r>
          <rPr>
            <sz val="11"/>
            <rFont val="Calibri"/>
          </rPr>
          <t>Ensure pipelines are automatically scanned for vulnerabilities</t>
        </r>
      </text>
    </comment>
    <comment ref="AB147" authorId="0" shapeId="0" xr:uid="{00000000-0006-0000-0700-0000A1000000}">
      <text>
        <r>
          <rPr>
            <sz val="11"/>
            <rFont val="Calibri"/>
          </rPr>
          <t>Ensure the build pipeline creates reproducible artifacts</t>
        </r>
      </text>
    </comment>
    <comment ref="AC147" authorId="0" shapeId="0" xr:uid="{00000000-0006-0000-0700-0000A2000000}">
      <text>
        <r>
          <rPr>
            <sz val="11"/>
            <rFont val="Calibri"/>
          </rPr>
          <t>Ensure deployments are automated</t>
        </r>
      </text>
    </comment>
    <comment ref="H156" authorId="0" shapeId="0" xr:uid="{00000000-0006-0000-0700-0000A3000000}">
      <text>
        <r>
          <rPr>
            <sz val="11"/>
            <rFont val="Calibri"/>
          </rPr>
          <t>Ensure resource consumption of build workers is monitored</t>
        </r>
      </text>
    </comment>
    <comment ref="H157" authorId="0" shapeId="0" xr:uid="{00000000-0006-0000-0700-0000A4000000}">
      <text>
        <r>
          <rPr>
            <sz val="11"/>
            <rFont val="Calibri"/>
          </rPr>
          <t>Ensure anomalous code behavior is tracked</t>
        </r>
      </text>
    </comment>
    <comment ref="H167" authorId="0" shapeId="0" xr:uid="{00000000-0006-0000-0700-0000A5000000}">
      <text>
        <r>
          <rPr>
            <sz val="11"/>
            <rFont val="Calibri"/>
          </rPr>
          <t>Ensure any change to code can be traced back to its associated task</t>
        </r>
      </text>
    </comment>
    <comment ref="I167" authorId="0" shapeId="0" xr:uid="{00000000-0006-0000-0700-0000A6000000}">
      <text>
        <r>
          <rPr>
            <sz val="11"/>
            <rFont val="Calibri"/>
          </rPr>
          <t>Ensure linear history is required</t>
        </r>
      </text>
    </comment>
    <comment ref="J167" authorId="0" shapeId="0" xr:uid="{00000000-0006-0000-0700-0000A7000000}">
      <text>
        <r>
          <rPr>
            <sz val="11"/>
            <rFont val="Calibri"/>
          </rPr>
          <t>Ensure any changes to branch protection rules are audited</t>
        </r>
      </text>
    </comment>
    <comment ref="K167" authorId="0" shapeId="0" xr:uid="{00000000-0006-0000-0700-0000A8000000}">
      <text>
        <r>
          <rPr>
            <sz val="11"/>
            <rFont val="Calibri"/>
          </rPr>
          <t>Ensure all copies (forks) of code are tracked and accounted for</t>
        </r>
      </text>
    </comment>
    <comment ref="L167" authorId="0" shapeId="0" xr:uid="{00000000-0006-0000-0700-0000A9000000}">
      <text>
        <r>
          <rPr>
            <sz val="11"/>
            <rFont val="Calibri"/>
          </rPr>
          <t>Ensure all code projects are tracked for changes in visibility status</t>
        </r>
      </text>
    </comment>
    <comment ref="M167" authorId="0" shapeId="0" xr:uid="{00000000-0006-0000-0700-0000AA000000}">
      <text>
        <r>
          <rPr>
            <sz val="11"/>
            <rFont val="Calibri"/>
          </rPr>
          <t>Ensure anomalous code behavior is tracked</t>
        </r>
      </text>
    </comment>
    <comment ref="N167" authorId="0" shapeId="0" xr:uid="{00000000-0006-0000-0700-0000AB000000}">
      <text>
        <r>
          <rPr>
            <sz val="11"/>
            <rFont val="Calibri"/>
          </rPr>
          <t>Ensure changes to pipeline files are tracked and reviewed</t>
        </r>
      </text>
    </comment>
    <comment ref="O167" authorId="0" shapeId="0" xr:uid="{00000000-0006-0000-0700-0000AC000000}">
      <text>
        <r>
          <rPr>
            <sz val="11"/>
            <rFont val="Calibri"/>
          </rPr>
          <t>Ensure changes in package registry configuration are audited</t>
        </r>
      </text>
    </comment>
    <comment ref="P167" authorId="0" shapeId="0" xr:uid="{00000000-0006-0000-0700-0000AD000000}">
      <text>
        <r>
          <rPr>
            <sz val="11"/>
            <rFont val="Calibri"/>
          </rPr>
          <t>Ensure changes in deployment configuration are audited</t>
        </r>
      </text>
    </comment>
    <comment ref="H168" authorId="0" shapeId="0" xr:uid="{00000000-0006-0000-0700-0000AE000000}">
      <text>
        <r>
          <rPr>
            <sz val="11"/>
            <rFont val="Calibri"/>
          </rPr>
          <t>Ensure run-time security is enforced for build workers</t>
        </r>
      </text>
    </comment>
    <comment ref="H170" authorId="0" shapeId="0" xr:uid="{00000000-0006-0000-0700-0000AF000000}">
      <text>
        <r>
          <rPr>
            <sz val="11"/>
            <rFont val="Calibri"/>
          </rPr>
          <t>Ensure packages are automatically scanned for ownership change</t>
        </r>
      </text>
    </comment>
    <comment ref="H172" authorId="0" shapeId="0" xr:uid="{00000000-0006-0000-0700-0000B0000000}">
      <text>
        <r>
          <rPr>
            <sz val="11"/>
            <rFont val="Calibri"/>
          </rPr>
          <t>Ensure any merging of code is automatically scanned for risks</t>
        </r>
      </text>
    </comment>
    <comment ref="I172" authorId="0" shapeId="0" xr:uid="{00000000-0006-0000-0700-0000B1000000}">
      <text>
        <r>
          <rPr>
            <sz val="11"/>
            <rFont val="Calibri"/>
          </rPr>
          <t>Ensure scanners are in place to secure Continuous Integration (CI) pipeline instructions</t>
        </r>
      </text>
    </comment>
    <comment ref="J172" authorId="0" shapeId="0" xr:uid="{00000000-0006-0000-0700-0000B2000000}">
      <text>
        <r>
          <rPr>
            <sz val="11"/>
            <rFont val="Calibri"/>
          </rPr>
          <t>Ensure scanners are in place to secure Infrastructure as Code (IaC) instructions</t>
        </r>
      </text>
    </comment>
    <comment ref="K172" authorId="0" shapeId="0" xr:uid="{00000000-0006-0000-0700-0000B3000000}">
      <text>
        <r>
          <rPr>
            <sz val="11"/>
            <rFont val="Calibri"/>
          </rPr>
          <t>Ensure scanners are in place for code vulnerabilities</t>
        </r>
      </text>
    </comment>
    <comment ref="L172" authorId="0" shapeId="0" xr:uid="{00000000-0006-0000-0700-0000B4000000}">
      <text>
        <r>
          <rPr>
            <sz val="11"/>
            <rFont val="Calibri"/>
          </rPr>
          <t>Ensure scanners are in place for open-source vulnerabilities in used packages</t>
        </r>
      </text>
    </comment>
    <comment ref="M172" authorId="0" shapeId="0" xr:uid="{00000000-0006-0000-0700-0000B5000000}">
      <text>
        <r>
          <rPr>
            <sz val="11"/>
            <rFont val="Calibri"/>
          </rPr>
          <t>Ensure scanners are in place for web application runtime security weaknesses</t>
        </r>
      </text>
    </comment>
    <comment ref="N172" authorId="0" shapeId="0" xr:uid="{00000000-0006-0000-0700-0000B6000000}">
      <text>
        <r>
          <rPr>
            <sz val="11"/>
            <rFont val="Calibri"/>
          </rPr>
          <t>Ensure scanners are in place for API runtime security weaknesses</t>
        </r>
      </text>
    </comment>
    <comment ref="O172" authorId="0" shapeId="0" xr:uid="{00000000-0006-0000-0700-0000B7000000}">
      <text>
        <r>
          <rPr>
            <sz val="11"/>
            <rFont val="Calibri"/>
          </rPr>
          <t>Ensure the build infrastructure is automatically scanned for vulnerabilities</t>
        </r>
      </text>
    </comment>
    <comment ref="P172" authorId="0" shapeId="0" xr:uid="{00000000-0006-0000-0700-0000B8000000}">
      <text>
        <r>
          <rPr>
            <sz val="11"/>
            <rFont val="Calibri"/>
          </rPr>
          <t>Ensure build workers are automatically scanned for vulnerabilities</t>
        </r>
      </text>
    </comment>
    <comment ref="Q172" authorId="0" shapeId="0" xr:uid="{00000000-0006-0000-0700-0000B9000000}">
      <text>
        <r>
          <rPr>
            <sz val="11"/>
            <rFont val="Calibri"/>
          </rPr>
          <t>Ensure pipelines are automatically scanned for misconfigurations</t>
        </r>
      </text>
    </comment>
    <comment ref="R172" authorId="0" shapeId="0" xr:uid="{00000000-0006-0000-0700-0000BA000000}">
      <text>
        <r>
          <rPr>
            <sz val="11"/>
            <rFont val="Calibri"/>
          </rPr>
          <t>Ensure pipelines are automatically scanned for vulnerabilities</t>
        </r>
      </text>
    </comment>
    <comment ref="S172" authorId="0" shapeId="0" xr:uid="{00000000-0006-0000-0700-0000BB000000}">
      <text>
        <r>
          <rPr>
            <sz val="11"/>
            <rFont val="Calibri"/>
          </rPr>
          <t>Ensure dependencies are monitored between open-source components</t>
        </r>
      </text>
    </comment>
    <comment ref="T172" authorId="0" shapeId="0" xr:uid="{00000000-0006-0000-0700-0000BC000000}">
      <text>
        <r>
          <rPr>
            <sz val="11"/>
            <rFont val="Calibri"/>
          </rPr>
          <t>Ensure packages are automatically scanned for known vulnerabilities</t>
        </r>
      </text>
    </comment>
    <comment ref="U172" authorId="0" shapeId="0" xr:uid="{00000000-0006-0000-0700-0000BD000000}">
      <text>
        <r>
          <rPr>
            <sz val="11"/>
            <rFont val="Calibri"/>
          </rPr>
          <t>Scan Infrastructure as Code (IaC)</t>
        </r>
      </text>
    </comment>
    <comment ref="H173" authorId="0" shapeId="0" xr:uid="{00000000-0006-0000-0700-0000BE000000}">
      <text>
        <r>
          <rPr>
            <sz val="11"/>
            <rFont val="Calibri"/>
          </rPr>
          <t>Ensure scanners are in place for web application runtime security weaknesses</t>
        </r>
      </text>
    </comment>
    <comment ref="I173" authorId="0" shapeId="0" xr:uid="{00000000-0006-0000-0700-0000BF000000}">
      <text>
        <r>
          <rPr>
            <sz val="11"/>
            <rFont val="Calibri"/>
          </rPr>
          <t>Ensure scanners are in place for API runtime security weaknesses</t>
        </r>
      </text>
    </comment>
    <comment ref="J173" authorId="0" shapeId="0" xr:uid="{00000000-0006-0000-0700-0000C0000000}">
      <text>
        <r>
          <rPr>
            <sz val="11"/>
            <rFont val="Calibri"/>
          </rPr>
          <t>Ensure the build environment is logged</t>
        </r>
      </text>
    </comment>
    <comment ref="K173" authorId="0" shapeId="0" xr:uid="{00000000-0006-0000-0700-0000C1000000}">
      <text>
        <r>
          <rPr>
            <sz val="11"/>
            <rFont val="Calibri"/>
          </rPr>
          <t>Ensure run-time security is enforced for build workers</t>
        </r>
      </text>
    </comment>
    <comment ref="L173" authorId="0" shapeId="0" xr:uid="{00000000-0006-0000-0700-0000C2000000}">
      <text>
        <r>
          <rPr>
            <sz val="11"/>
            <rFont val="Calibri"/>
          </rPr>
          <t>Ensure resource consumption of build workers is monitored</t>
        </r>
      </text>
    </comment>
    <comment ref="M173" authorId="0" shapeId="0" xr:uid="{00000000-0006-0000-0700-0000C3000000}">
      <text>
        <r>
          <rPr>
            <sz val="11"/>
            <rFont val="Calibri"/>
          </rPr>
          <t>Ensure scanners are in place to identify and prevent sensitive data in pipeline files</t>
        </r>
      </text>
    </comment>
    <comment ref="N173" authorId="0" shapeId="0" xr:uid="{00000000-0006-0000-0700-0000C4000000}">
      <text>
        <r>
          <rPr>
            <sz val="11"/>
            <rFont val="Calibri"/>
          </rPr>
          <t>Ensure scanners are in place to identify and prevent sensitive data in deployment configuration</t>
        </r>
      </text>
    </comment>
    <comment ref="H192" authorId="0" shapeId="0" xr:uid="{00000000-0006-0000-0700-0000C5000000}">
      <text>
        <r>
          <rPr>
            <sz val="11"/>
            <rFont val="Calibri"/>
          </rPr>
          <t>Ensure all public repositories contain a SECURITY.md file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6" authorId="0" shapeId="0" xr:uid="{00000000-0006-0000-0800-000001000000}">
      <text>
        <r>
          <rPr>
            <sz val="11"/>
            <rFont val="Calibri"/>
          </rPr>
          <t>Ensure Git access is limited based on IP addresses</t>
        </r>
      </text>
    </comment>
    <comment ref="H46" authorId="0" shapeId="0" xr:uid="{00000000-0006-0000-0800-000002000000}">
      <text>
        <r>
          <rPr>
            <sz val="11"/>
            <rFont val="Calibri"/>
          </rPr>
          <t>Ensure build workers have minimal network connectivity</t>
        </r>
      </text>
    </comment>
    <comment ref="G52" authorId="0" shapeId="0" xr:uid="{00000000-0006-0000-0800-000003000000}">
      <text>
        <r>
          <rPr>
            <sz val="11"/>
            <rFont val="Calibri"/>
          </rPr>
          <t>Ensure administrator approval is required for every installed application</t>
        </r>
      </text>
    </comment>
    <comment ref="H52" authorId="0" shapeId="0" xr:uid="{00000000-0006-0000-0800-000004000000}">
      <text>
        <r>
          <rPr>
            <sz val="11"/>
            <rFont val="Calibri"/>
          </rPr>
          <t>Ensure stale applications are reviewed and inactive ones are removed</t>
        </r>
      </text>
    </comment>
    <comment ref="G53" authorId="0" shapeId="0" xr:uid="{00000000-0006-0000-0800-000005000000}">
      <text>
        <r>
          <rPr>
            <sz val="11"/>
            <rFont val="Calibri"/>
          </rPr>
          <t>Ensure administrator approval is required for every installed application</t>
        </r>
      </text>
    </comment>
    <comment ref="G54" authorId="0" shapeId="0" xr:uid="{00000000-0006-0000-0800-000006000000}">
      <text>
        <r>
          <rPr>
            <sz val="11"/>
            <rFont val="Calibri"/>
          </rPr>
          <t>Ensure default passwords are not used</t>
        </r>
      </text>
    </comment>
    <comment ref="H54" authorId="0" shapeId="0" xr:uid="{00000000-0006-0000-0800-000007000000}">
      <text>
        <r>
          <rPr>
            <sz val="11"/>
            <rFont val="Calibri"/>
          </rPr>
          <t>Ensure default passwords are not used</t>
        </r>
      </text>
    </comment>
    <comment ref="G56" authorId="0" shapeId="0" xr:uid="{00000000-0006-0000-0800-000008000000}">
      <text>
        <r>
          <rPr>
            <sz val="11"/>
            <rFont val="Calibri"/>
          </rPr>
          <t>Ensure any change to code receives approval of two strongly authenticated users</t>
        </r>
      </text>
    </comment>
    <comment ref="H56" authorId="0" shapeId="0" xr:uid="{00000000-0006-0000-0800-00000A000000}">
      <text>
        <r>
          <rPr>
            <sz val="11"/>
            <rFont val="Calibri"/>
          </rPr>
          <t>Ensure Multi-Factor Authentication (MFA) is required for contributors of new code</t>
        </r>
      </text>
    </comment>
    <comment ref="I56" authorId="0" shapeId="0" xr:uid="{00000000-0006-0000-0800-000009000000}">
      <text>
        <r>
          <rPr>
            <sz val="11"/>
            <rFont val="Calibri"/>
          </rPr>
          <t>Ensure an organization provides SSH certificates</t>
        </r>
      </text>
    </comment>
    <comment ref="G71" authorId="0" shapeId="0" xr:uid="{00000000-0006-0000-0800-00000B000000}">
      <text>
        <r>
          <rPr>
            <sz val="11"/>
            <rFont val="Calibri"/>
          </rPr>
          <t>Ensure the build infrastructure is automatically scanned for vulnerabilities</t>
        </r>
      </text>
    </comment>
    <comment ref="H71" authorId="0" shapeId="0" xr:uid="{00000000-0006-0000-0800-00000C000000}">
      <text>
        <r>
          <rPr>
            <sz val="11"/>
            <rFont val="Calibri"/>
          </rPr>
          <t>Ensure build workers are automatically scanned for vulnerabilities</t>
        </r>
      </text>
    </comment>
    <comment ref="G77" authorId="0" shapeId="0" xr:uid="{00000000-0006-0000-0800-00000D000000}">
      <text>
        <r>
          <rPr>
            <sz val="11"/>
            <rFont val="Calibri"/>
          </rPr>
          <t>Ensure stale applications are reviewed and inactive ones are removed</t>
        </r>
      </text>
    </comment>
    <comment ref="G80" authorId="0" shapeId="0" xr:uid="{00000000-0006-0000-0800-00000E000000}">
      <text>
        <r>
          <rPr>
            <sz val="11"/>
            <rFont val="Calibri"/>
          </rPr>
          <t>Ensure new members are required to be invited using company-approved email</t>
        </r>
      </text>
    </comment>
    <comment ref="H80" authorId="0" shapeId="0" xr:uid="{00000000-0006-0000-0800-00000F000000}">
      <text>
        <r>
          <rPr>
            <sz val="11"/>
            <rFont val="Calibri"/>
          </rPr>
          <t>Ensure user management of the package registry is not local</t>
        </r>
      </text>
    </comment>
    <comment ref="G81" authorId="0" shapeId="0" xr:uid="{00000000-0006-0000-0800-000010000000}">
      <text>
        <r>
          <rPr>
            <sz val="11"/>
            <rFont val="Calibri"/>
          </rPr>
          <t>Ensure new members are required to be invited using company-approved email</t>
        </r>
      </text>
    </comment>
    <comment ref="H81" authorId="0" shapeId="0" xr:uid="{00000000-0006-0000-0800-000011000000}">
      <text>
        <r>
          <rPr>
            <sz val="11"/>
            <rFont val="Calibri"/>
          </rPr>
          <t>Ensure users must authenticate to access the build environment</t>
        </r>
      </text>
    </comment>
    <comment ref="I81" authorId="0" shapeId="0" xr:uid="{00000000-0006-0000-0800-000012000000}">
      <text>
        <r>
          <rPr>
            <sz val="11"/>
            <rFont val="Calibri"/>
          </rPr>
          <t>Ensure anonymous access to artifacts is revoked</t>
        </r>
      </text>
    </comment>
    <comment ref="G82" authorId="0" shapeId="0" xr:uid="{00000000-0006-0000-0800-000013000000}">
      <text>
        <r>
          <rPr>
            <sz val="11"/>
            <rFont val="Calibri"/>
          </rPr>
          <t>Ensure inactive users are reviewed and removed periodically</t>
        </r>
      </text>
    </comment>
    <comment ref="G83" authorId="0" shapeId="0" xr:uid="{00000000-0006-0000-0800-000014000000}">
      <text>
        <r>
          <rPr>
            <sz val="11"/>
            <rFont val="Calibri"/>
          </rPr>
          <t>Ensure there are restrictions on who can dismiss code change reviews</t>
        </r>
      </text>
    </comment>
    <comment ref="H83" authorId="0" shapeId="0" xr:uid="{00000000-0006-0000-0800-000020000000}">
      <text>
        <r>
          <rPr>
            <sz val="11"/>
            <rFont val="Calibri"/>
          </rPr>
          <t>Ensure code owners are set for extra sensitive code or configuration</t>
        </r>
      </text>
    </comment>
    <comment ref="I83" authorId="0" shapeId="0" xr:uid="{00000000-0006-0000-0800-000021000000}">
      <text>
        <r>
          <rPr>
            <sz val="11"/>
            <rFont val="Calibri"/>
          </rPr>
          <t>Ensure pushing or merging of new code is restricted to specific individuals or teams</t>
        </r>
      </text>
    </comment>
    <comment ref="J83" authorId="0" shapeId="0" xr:uid="{00000000-0006-0000-0800-000015000000}">
      <text>
        <r>
          <rPr>
            <sz val="11"/>
            <rFont val="Calibri"/>
          </rPr>
          <t>Ensure repository creation is limited to specific members</t>
        </r>
      </text>
    </comment>
    <comment ref="K83" authorId="0" shapeId="0" xr:uid="{00000000-0006-0000-0800-000016000000}">
      <text>
        <r>
          <rPr>
            <sz val="11"/>
            <rFont val="Calibri"/>
          </rPr>
          <t>Ensure repository deletion is limited to specific users</t>
        </r>
      </text>
    </comment>
    <comment ref="L83" authorId="0" shapeId="0" xr:uid="{00000000-0006-0000-0800-000017000000}">
      <text>
        <r>
          <rPr>
            <sz val="11"/>
            <rFont val="Calibri"/>
          </rPr>
          <t>Ensure issue deletion is limited to specific users</t>
        </r>
      </text>
    </comment>
    <comment ref="M83" authorId="0" shapeId="0" xr:uid="{00000000-0006-0000-0800-000018000000}">
      <text>
        <r>
          <rPr>
            <sz val="11"/>
            <rFont val="Calibri"/>
          </rPr>
          <t>Ensure strict base permissions are set for repositories</t>
        </r>
      </text>
    </comment>
    <comment ref="N83" authorId="0" shapeId="0" xr:uid="{00000000-0006-0000-0800-000019000000}">
      <text>
        <r>
          <rPr>
            <sz val="11"/>
            <rFont val="Calibri"/>
          </rPr>
          <t>Ensure the access granted to each installed application is limited to the least privilege needed</t>
        </r>
      </text>
    </comment>
    <comment ref="O83" authorId="0" shapeId="0" xr:uid="{00000000-0006-0000-0800-00001A000000}">
      <text>
        <r>
          <rPr>
            <sz val="11"/>
            <rFont val="Calibri"/>
          </rPr>
          <t>Ensure access to build environments is limited</t>
        </r>
      </text>
    </comment>
    <comment ref="P83" authorId="0" shapeId="0" xr:uid="{00000000-0006-0000-0800-00001B000000}">
      <text>
        <r>
          <rPr>
            <sz val="11"/>
            <rFont val="Calibri"/>
          </rPr>
          <t>Ensure build secrets are limited to the minimal necessary scope</t>
        </r>
      </text>
    </comment>
    <comment ref="Q83" authorId="0" shapeId="0" xr:uid="{00000000-0006-0000-0800-00001C000000}">
      <text>
        <r>
          <rPr>
            <sz val="11"/>
            <rFont val="Calibri"/>
          </rPr>
          <t>Ensure access to build process triggering is minimized</t>
        </r>
      </text>
    </comment>
    <comment ref="R83" authorId="0" shapeId="0" xr:uid="{00000000-0006-0000-0800-00001D000000}">
      <text>
        <r>
          <rPr>
            <sz val="11"/>
            <rFont val="Calibri"/>
          </rPr>
          <t>Ensure number of permitted users who may upload new artifacts is minimized</t>
        </r>
      </text>
    </comment>
    <comment ref="S83" authorId="0" shapeId="0" xr:uid="{00000000-0006-0000-0800-00001E000000}">
      <text>
        <r>
          <rPr>
            <sz val="11"/>
            <rFont val="Calibri"/>
          </rPr>
          <t>Limit access to deployment configurations</t>
        </r>
      </text>
    </comment>
    <comment ref="T83" authorId="0" shapeId="0" xr:uid="{00000000-0006-0000-0800-00001F000000}">
      <text>
        <r>
          <rPr>
            <sz val="11"/>
            <rFont val="Calibri"/>
          </rPr>
          <t>Ensure access to production environment is limited</t>
        </r>
      </text>
    </comment>
    <comment ref="G85" authorId="0" shapeId="0" xr:uid="{00000000-0006-0000-0800-000022000000}">
      <text>
        <r>
          <rPr>
            <sz val="11"/>
            <rFont val="Calibri"/>
          </rPr>
          <t>Ensure any change to code receives approval of two strongly authenticated users</t>
        </r>
      </text>
    </comment>
    <comment ref="H85" authorId="0" shapeId="0" xr:uid="{00000000-0006-0000-0800-000023000000}">
      <text>
        <r>
          <rPr>
            <sz val="11"/>
            <rFont val="Calibri"/>
          </rPr>
          <t>Ensure there are restrictions on who can dismiss code change reviews</t>
        </r>
      </text>
    </comment>
    <comment ref="I85" authorId="0" shapeId="0" xr:uid="{00000000-0006-0000-0800-000024000000}">
      <text>
        <r>
          <rPr>
            <sz val="11"/>
            <rFont val="Calibri"/>
          </rPr>
          <t>Ensure branch protection rules are enforced for administrators</t>
        </r>
      </text>
    </comment>
    <comment ref="J85" authorId="0" shapeId="0" xr:uid="{00000000-0006-0000-0800-000025000000}">
      <text>
        <r>
          <rPr>
            <sz val="11"/>
            <rFont val="Calibri"/>
          </rPr>
          <t>Ensure repository creation is limited to specific members</t>
        </r>
      </text>
    </comment>
    <comment ref="K85" authorId="0" shapeId="0" xr:uid="{00000000-0006-0000-0800-000026000000}">
      <text>
        <r>
          <rPr>
            <sz val="11"/>
            <rFont val="Calibri"/>
          </rPr>
          <t>Ensure repository deletion is limited to specific users</t>
        </r>
      </text>
    </comment>
    <comment ref="L85" authorId="0" shapeId="0" xr:uid="{00000000-0006-0000-0800-000027000000}">
      <text>
        <r>
          <rPr>
            <sz val="11"/>
            <rFont val="Calibri"/>
          </rPr>
          <t>Ensure top-level group creation is limited to specific members</t>
        </r>
      </text>
    </comment>
    <comment ref="M85" authorId="0" shapeId="0" xr:uid="{00000000-0006-0000-0800-000028000000}">
      <text>
        <r>
          <rPr>
            <sz val="11"/>
            <rFont val="Calibri"/>
          </rPr>
          <t>Ensure the authority to certify artifacts is limited</t>
        </r>
      </text>
    </comment>
    <comment ref="N85" authorId="0" shapeId="0" xr:uid="{00000000-0006-0000-0800-000029000000}">
      <text>
        <r>
          <rPr>
            <sz val="11"/>
            <rFont val="Calibri"/>
          </rPr>
          <t>Ensure access to production environment is limited</t>
        </r>
      </text>
    </comment>
    <comment ref="G88" authorId="0" shapeId="0" xr:uid="{00000000-0006-0000-0800-00002A000000}">
      <text>
        <r>
          <rPr>
            <sz val="11"/>
            <rFont val="Calibri"/>
          </rPr>
          <t>Ensure minimum number of administrators are set for the organization</t>
        </r>
      </text>
    </comment>
    <comment ref="H88" authorId="0" shapeId="0" xr:uid="{00000000-0006-0000-0800-00002B000000}">
      <text>
        <r>
          <rPr>
            <sz val="11"/>
            <rFont val="Calibri"/>
          </rPr>
          <t>Ensure two administrators are set for each repository</t>
        </r>
      </text>
    </comment>
    <comment ref="I88" authorId="0" shapeId="0" xr:uid="{00000000-0006-0000-0800-00002C000000}">
      <text>
        <r>
          <rPr>
            <sz val="11"/>
            <rFont val="Calibri"/>
          </rPr>
          <t>Ensure minimum number of administrators are set for the build environment</t>
        </r>
      </text>
    </comment>
    <comment ref="J88" authorId="0" shapeId="0" xr:uid="{00000000-0006-0000-0800-00002D000000}">
      <text>
        <r>
          <rPr>
            <sz val="11"/>
            <rFont val="Calibri"/>
          </rPr>
          <t>Ensure minimum number of administrators are set for the package registry</t>
        </r>
      </text>
    </comment>
    <comment ref="G89" authorId="0" shapeId="0" xr:uid="{00000000-0006-0000-0800-00002E000000}">
      <text>
        <r>
          <rPr>
            <sz val="11"/>
            <rFont val="Calibri"/>
          </rPr>
          <t>Ensure branch protection rules are enforced for administrators</t>
        </r>
      </text>
    </comment>
    <comment ref="H89" authorId="0" shapeId="0" xr:uid="{00000000-0006-0000-0800-00002F000000}">
      <text>
        <r>
          <rPr>
            <sz val="11"/>
            <rFont val="Calibri"/>
          </rPr>
          <t>Ensure minimum number of administrators are set for the organization</t>
        </r>
      </text>
    </comment>
    <comment ref="I89" authorId="0" shapeId="0" xr:uid="{00000000-0006-0000-0800-000030000000}">
      <text>
        <r>
          <rPr>
            <sz val="11"/>
            <rFont val="Calibri"/>
          </rPr>
          <t>Ensure two administrators are set for each repository</t>
        </r>
      </text>
    </comment>
    <comment ref="J89" authorId="0" shapeId="0" xr:uid="{00000000-0006-0000-0800-000031000000}">
      <text>
        <r>
          <rPr>
            <sz val="11"/>
            <rFont val="Calibri"/>
          </rPr>
          <t>Ensure minimum number of administrators are set for the build environment</t>
        </r>
      </text>
    </comment>
    <comment ref="K89" authorId="0" shapeId="0" xr:uid="{00000000-0006-0000-0800-000032000000}">
      <text>
        <r>
          <rPr>
            <sz val="11"/>
            <rFont val="Calibri"/>
          </rPr>
          <t>Ensure minimum number of administrators are set for the package registry</t>
        </r>
      </text>
    </comment>
    <comment ref="G91" authorId="0" shapeId="0" xr:uid="{00000000-0006-0000-0800-000033000000}">
      <text>
        <r>
          <rPr>
            <sz val="11"/>
            <rFont val="Calibri"/>
          </rPr>
          <t>Ensure an organization provides SSH certificates</t>
        </r>
      </text>
    </comment>
    <comment ref="G95" authorId="0" shapeId="0" xr:uid="{00000000-0006-0000-0800-000034000000}">
      <text>
        <r>
          <rPr>
            <sz val="11"/>
            <rFont val="Calibri"/>
          </rPr>
          <t>Ensure Multi-Factor Authentication (MFA) is required for contributors of new code</t>
        </r>
      </text>
    </comment>
    <comment ref="H95" authorId="0" shapeId="0" xr:uid="{00000000-0006-0000-0800-000035000000}">
      <text>
        <r>
          <rPr>
            <sz val="11"/>
            <rFont val="Calibri"/>
          </rPr>
          <t>Ensure the organization is requiring members to use Multi-Factor Authentication (MFA)</t>
        </r>
      </text>
    </comment>
    <comment ref="I95" authorId="0" shapeId="0" xr:uid="{00000000-0006-0000-0800-000036000000}">
      <text>
        <r>
          <rPr>
            <sz val="11"/>
            <rFont val="Calibri"/>
          </rPr>
          <t>Ensure users must authenticate to access the build environment</t>
        </r>
      </text>
    </comment>
    <comment ref="J95" authorId="0" shapeId="0" xr:uid="{00000000-0006-0000-0800-000037000000}">
      <text>
        <r>
          <rPr>
            <sz val="11"/>
            <rFont val="Calibri"/>
          </rPr>
          <t>Ensure user access to the package registry utilizes Multi-Factor Authentication (MFA)</t>
        </r>
      </text>
    </comment>
    <comment ref="G97" authorId="0" shapeId="0" xr:uid="{00000000-0006-0000-0800-000038000000}">
      <text>
        <r>
          <rPr>
            <sz val="11"/>
            <rFont val="Calibri"/>
          </rPr>
          <t>Ensure user access to the package registry utilizes Multi-Factor Authentication (MFA)</t>
        </r>
      </text>
    </comment>
    <comment ref="G98" authorId="0" shapeId="0" xr:uid="{00000000-0006-0000-0800-000039000000}">
      <text>
        <r>
          <rPr>
            <sz val="11"/>
            <rFont val="Calibri"/>
          </rPr>
          <t>Ensure the organization is requiring members to use Multi-Factor Authentication (MFA)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1" authorId="0" shapeId="0" xr:uid="{00000000-0006-0000-0A00-000001000000}">
      <text>
        <r>
          <rPr>
            <sz val="11"/>
            <rFont val="Calibri"/>
          </rPr>
          <t>Ensure any changes to code are tracked in a version control platform</t>
        </r>
      </text>
    </comment>
    <comment ref="L113" authorId="0" shapeId="0" xr:uid="{00000000-0006-0000-0A00-000002000000}">
      <text>
        <r>
          <rPr>
            <sz val="11"/>
            <rFont val="Calibri"/>
          </rPr>
          <t>Ensure previous approvals are dismissed when updates are introduced to a code change proposal</t>
        </r>
      </text>
    </comment>
    <comment ref="M113" authorId="0" shapeId="0" xr:uid="{00000000-0006-0000-0A00-000004000000}">
      <text>
        <r>
          <rPr>
            <sz val="11"/>
            <rFont val="Calibri"/>
          </rPr>
          <t>Ensure all checks have passed before merging new code</t>
        </r>
      </text>
    </comment>
    <comment ref="N113" authorId="0" shapeId="0" xr:uid="{00000000-0006-0000-0A00-000003000000}">
      <text>
        <r>
          <rPr>
            <sz val="11"/>
            <rFont val="Calibri"/>
          </rPr>
          <t>Ensure any merging of code is automatically scanned for risks</t>
        </r>
      </text>
    </comment>
    <comment ref="L114" authorId="0" shapeId="0" xr:uid="{00000000-0006-0000-0A00-000005000000}">
      <text>
        <r>
          <rPr>
            <sz val="11"/>
            <rFont val="Calibri"/>
          </rPr>
          <t>Ensure any change to code receives approval of two strongly authenticated users</t>
        </r>
      </text>
    </comment>
    <comment ref="M114" authorId="0" shapeId="0" xr:uid="{00000000-0006-0000-0A00-000006000000}">
      <text>
        <r>
          <rPr>
            <sz val="11"/>
            <rFont val="Calibri"/>
          </rPr>
          <t>Ensure code owner</t>
        </r>
        <r>
          <rPr>
            <sz val="11"/>
            <color rgb="FF000000"/>
            <rFont val="Calibri"/>
          </rPr>
          <t>'</t>
        </r>
        <r>
          <rPr>
            <sz val="11"/>
            <color rgb="FF000000"/>
            <rFont val="Calibri"/>
          </rPr>
          <t>s review is required when a change affects owned code</t>
        </r>
      </text>
    </comment>
    <comment ref="N114" authorId="0" shapeId="0" xr:uid="{00000000-0006-0000-0A00-000007000000}">
      <text>
        <r>
          <rPr>
            <sz val="11"/>
            <rFont val="Calibri"/>
          </rPr>
          <t>Ensure all open comments are resolved before allowing code change merging</t>
        </r>
      </text>
    </comment>
    <comment ref="L117" authorId="0" shapeId="0" xr:uid="{00000000-0006-0000-0A00-000008000000}">
      <text>
        <r>
          <rPr>
            <sz val="11"/>
            <rFont val="Calibri"/>
          </rPr>
          <t>Ensure any merging of code is automatically scanned for risks</t>
        </r>
      </text>
    </comment>
    <comment ref="M117" authorId="0" shapeId="0" xr:uid="{00000000-0006-0000-0A00-000013000000}">
      <text>
        <r>
          <rPr>
            <sz val="11"/>
            <rFont val="Calibri"/>
          </rPr>
          <t>Ensure scanners are in place to secure Continuous Integration (CI) pipeline instructions</t>
        </r>
      </text>
    </comment>
    <comment ref="N117" authorId="0" shapeId="0" xr:uid="{00000000-0006-0000-0A00-000014000000}">
      <text>
        <r>
          <rPr>
            <sz val="11"/>
            <rFont val="Calibri"/>
          </rPr>
          <t>Ensure scanners are in place to secure Infrastructure as Code (IaC) instructions</t>
        </r>
      </text>
    </comment>
    <comment ref="O117" authorId="0" shapeId="0" xr:uid="{00000000-0006-0000-0A00-000009000000}">
      <text>
        <r>
          <rPr>
            <sz val="11"/>
            <rFont val="Calibri"/>
          </rPr>
          <t>Ensure scanners are in place for code vulnerabilities</t>
        </r>
      </text>
    </comment>
    <comment ref="P117" authorId="0" shapeId="0" xr:uid="{00000000-0006-0000-0A00-00000A000000}">
      <text>
        <r>
          <rPr>
            <sz val="11"/>
            <rFont val="Calibri"/>
          </rPr>
          <t>Ensure scanners are in place for open-source vulnerabilities in used packages</t>
        </r>
      </text>
    </comment>
    <comment ref="Q117" authorId="0" shapeId="0" xr:uid="{00000000-0006-0000-0A00-00000B000000}">
      <text>
        <r>
          <rPr>
            <sz val="11"/>
            <rFont val="Calibri"/>
          </rPr>
          <t>Ensure scanners are in place for API runtime security weaknesses</t>
        </r>
      </text>
    </comment>
    <comment ref="R117" authorId="0" shapeId="0" xr:uid="{00000000-0006-0000-0A00-00000C000000}">
      <text>
        <r>
          <rPr>
            <sz val="11"/>
            <rFont val="Calibri"/>
          </rPr>
          <t>Ensure the build infrastructure is automatically scanned for vulnerabilities</t>
        </r>
      </text>
    </comment>
    <comment ref="S117" authorId="0" shapeId="0" xr:uid="{00000000-0006-0000-0A00-00000D000000}">
      <text>
        <r>
          <rPr>
            <sz val="11"/>
            <rFont val="Calibri"/>
          </rPr>
          <t>Ensure build workers are automatically scanned for vulnerabilities</t>
        </r>
      </text>
    </comment>
    <comment ref="T117" authorId="0" shapeId="0" xr:uid="{00000000-0006-0000-0A00-00000E000000}">
      <text>
        <r>
          <rPr>
            <sz val="11"/>
            <rFont val="Calibri"/>
          </rPr>
          <t>Ensure pipelines are automatically scanned for misconfigurations</t>
        </r>
      </text>
    </comment>
    <comment ref="U117" authorId="0" shapeId="0" xr:uid="{00000000-0006-0000-0A00-00000F000000}">
      <text>
        <r>
          <rPr>
            <sz val="11"/>
            <rFont val="Calibri"/>
          </rPr>
          <t>Ensure pipelines are automatically scanned for vulnerabilities</t>
        </r>
      </text>
    </comment>
    <comment ref="V117" authorId="0" shapeId="0" xr:uid="{00000000-0006-0000-0A00-000010000000}">
      <text>
        <r>
          <rPr>
            <sz val="11"/>
            <rFont val="Calibri"/>
          </rPr>
          <t>Ensure dependencies are monitored between open-source components</t>
        </r>
      </text>
    </comment>
    <comment ref="W117" authorId="0" shapeId="0" xr:uid="{00000000-0006-0000-0A00-000011000000}">
      <text>
        <r>
          <rPr>
            <sz val="11"/>
            <rFont val="Calibri"/>
          </rPr>
          <t>Ensure packages are automatically scanned for known vulnerabilities</t>
        </r>
      </text>
    </comment>
    <comment ref="X117" authorId="0" shapeId="0" xr:uid="{00000000-0006-0000-0A00-000012000000}">
      <text>
        <r>
          <rPr>
            <sz val="11"/>
            <rFont val="Calibri"/>
          </rPr>
          <t>Scan Infrastructure as Code (IaC)</t>
        </r>
      </text>
    </comment>
    <comment ref="L118" authorId="0" shapeId="0" xr:uid="{00000000-0006-0000-0A00-000015000000}">
      <text>
        <r>
          <rPr>
            <sz val="11"/>
            <rFont val="Calibri"/>
          </rPr>
          <t>Ensure all copies (forks) of code are tracked and accounted for</t>
        </r>
      </text>
    </comment>
    <comment ref="M118" authorId="0" shapeId="0" xr:uid="{00000000-0006-0000-0A00-000016000000}">
      <text>
        <r>
          <rPr>
            <sz val="11"/>
            <rFont val="Calibri"/>
          </rPr>
          <t>Ensure scanners are in place for open-source vulnerabilities in used packages</t>
        </r>
      </text>
    </comment>
    <comment ref="N118" authorId="0" shapeId="0" xr:uid="{00000000-0006-0000-0A00-000017000000}">
      <text>
        <r>
          <rPr>
            <sz val="11"/>
            <rFont val="Calibri"/>
          </rPr>
          <t>Ensure all external dependencies used in the build process are locked</t>
        </r>
      </text>
    </comment>
    <comment ref="O118" authorId="0" shapeId="0" xr:uid="{00000000-0006-0000-0A00-000018000000}">
      <text>
        <r>
          <rPr>
            <sz val="11"/>
            <rFont val="Calibri"/>
          </rPr>
          <t>Ensure dependencies are validated before being used</t>
        </r>
      </text>
    </comment>
    <comment ref="P118" authorId="0" shapeId="0" xr:uid="{00000000-0006-0000-0A00-000019000000}">
      <text>
        <r>
          <rPr>
            <sz val="11"/>
            <rFont val="Calibri"/>
          </rPr>
          <t>Ensure pipeline steps produce a Software Bill of Materials (SBOM)</t>
        </r>
      </text>
    </comment>
    <comment ref="Q118" authorId="0" shapeId="0" xr:uid="{00000000-0006-0000-0A00-00001A000000}">
      <text>
        <r>
          <rPr>
            <sz val="11"/>
            <rFont val="Calibri"/>
          </rPr>
          <t>Ensure third-party artifacts and open-source libraries are verified</t>
        </r>
      </text>
    </comment>
    <comment ref="R118" authorId="0" shapeId="0" xr:uid="{00000000-0006-0000-0A00-00001B000000}">
      <text>
        <r>
          <rPr>
            <sz val="11"/>
            <rFont val="Calibri"/>
          </rPr>
          <t>Ensure Software Bill of Materials (SBOM) is required from all third-party suppliers</t>
        </r>
      </text>
    </comment>
    <comment ref="S118" authorId="0" shapeId="0" xr:uid="{00000000-0006-0000-0A00-00001C000000}">
      <text>
        <r>
          <rPr>
            <sz val="11"/>
            <rFont val="Calibri"/>
          </rPr>
          <t>Ensure trusted package managers and repositories are defined and prioritized</t>
        </r>
      </text>
    </comment>
    <comment ref="T118" authorId="0" shapeId="0" xr:uid="{00000000-0006-0000-0A00-00001D000000}">
      <text>
        <r>
          <rPr>
            <sz val="11"/>
            <rFont val="Calibri"/>
          </rPr>
          <t>Ensure dependencies are pinned to a specific, verified version</t>
        </r>
      </text>
    </comment>
    <comment ref="U118" authorId="0" shapeId="0" xr:uid="{00000000-0006-0000-0A00-00001E000000}">
      <text>
        <r>
          <rPr>
            <sz val="11"/>
            <rFont val="Calibri"/>
          </rPr>
          <t>Ensure packages are automatically scanned for known vulnerabilities</t>
        </r>
      </text>
    </comment>
    <comment ref="V118" authorId="0" shapeId="0" xr:uid="{00000000-0006-0000-0A00-00001F000000}">
      <text>
        <r>
          <rPr>
            <sz val="11"/>
            <rFont val="Calibri"/>
          </rPr>
          <t>Ensure artifacts contain information about their origin</t>
        </r>
      </text>
    </comment>
    <comment ref="L122" authorId="0" shapeId="0" xr:uid="{00000000-0006-0000-0A00-000020000000}">
      <text>
        <r>
          <rPr>
            <sz val="11"/>
            <rFont val="Calibri"/>
          </rPr>
          <t>Ensure scanners are in place for web application runtime security weaknesses</t>
        </r>
      </text>
    </comment>
    <comment ref="L125" authorId="0" shapeId="0" xr:uid="{00000000-0006-0000-0A00-000021000000}">
      <text>
        <r>
          <rPr>
            <sz val="11"/>
            <rFont val="Calibri"/>
          </rPr>
          <t>Ensure any changes to code are tracked in a version control platform</t>
        </r>
      </text>
    </comment>
    <comment ref="M125" authorId="0" shapeId="0" xr:uid="{00000000-0006-0000-0A00-000022000000}">
      <text>
        <r>
          <rPr>
            <sz val="11"/>
            <rFont val="Calibri"/>
          </rPr>
          <t>Ensure any change to code can be traced back to its associated task</t>
        </r>
      </text>
    </comment>
    <comment ref="N125" authorId="0" shapeId="0" xr:uid="{00000000-0006-0000-0A00-000023000000}">
      <text>
        <r>
          <rPr>
            <sz val="11"/>
            <rFont val="Calibri"/>
          </rPr>
          <t>Ensure previous approvals are dismissed when updates are introduced to a code change proposal</t>
        </r>
      </text>
    </comment>
    <comment ref="O125" authorId="0" shapeId="0" xr:uid="{00000000-0006-0000-0A00-000024000000}">
      <text>
        <r>
          <rPr>
            <sz val="11"/>
            <rFont val="Calibri"/>
          </rPr>
          <t>Ensure open Git branches are up to date before they can be merged into code base</t>
        </r>
      </text>
    </comment>
    <comment ref="P125" authorId="0" shapeId="0" xr:uid="{00000000-0006-0000-0A00-000025000000}">
      <text>
        <r>
          <rPr>
            <sz val="11"/>
            <rFont val="Calibri"/>
          </rPr>
          <t>Ensure linear history is required</t>
        </r>
      </text>
    </comment>
    <comment ref="Q125" authorId="0" shapeId="0" xr:uid="{00000000-0006-0000-0A00-000026000000}">
      <text>
        <r>
          <rPr>
            <sz val="11"/>
            <rFont val="Calibri"/>
          </rPr>
          <t>Ensure force push code to branches is denied</t>
        </r>
      </text>
    </comment>
    <comment ref="R125" authorId="0" shapeId="0" xr:uid="{00000000-0006-0000-0A00-000027000000}">
      <text>
        <r>
          <rPr>
            <sz val="11"/>
            <rFont val="Calibri"/>
          </rPr>
          <t>Ensure branch protection is enforced on the default branch</t>
        </r>
      </text>
    </comment>
    <comment ref="S125" authorId="0" shapeId="0" xr:uid="{00000000-0006-0000-0A00-000028000000}">
      <text>
        <r>
          <rPr>
            <sz val="11"/>
            <rFont val="Calibri"/>
          </rPr>
          <t>Ensure all aspects of the pipeline infrastructure and configuration are immutable</t>
        </r>
      </text>
    </comment>
    <comment ref="T125" authorId="0" shapeId="0" xr:uid="{00000000-0006-0000-0A00-000029000000}">
      <text>
        <r>
          <rPr>
            <sz val="11"/>
            <rFont val="Calibri"/>
          </rPr>
          <t>Ensure all build steps are defined as code</t>
        </r>
      </text>
    </comment>
    <comment ref="U125" authorId="0" shapeId="0" xr:uid="{00000000-0006-0000-0A00-00002A000000}">
      <text>
        <r>
          <rPr>
            <sz val="11"/>
            <rFont val="Calibri"/>
          </rPr>
          <t>Ensure changes to pipeline files are tracked and reviewed</t>
        </r>
      </text>
    </comment>
    <comment ref="V125" authorId="0" shapeId="0" xr:uid="{00000000-0006-0000-0A00-00002B000000}">
      <text>
        <r>
          <rPr>
            <sz val="11"/>
            <rFont val="Calibri"/>
          </rPr>
          <t>Ensure changes in deployment configuration are audited</t>
        </r>
      </text>
    </comment>
    <comment ref="L127" authorId="0" shapeId="0" xr:uid="{00000000-0006-0000-0A00-00002C000000}">
      <text>
        <r>
          <rPr>
            <sz val="11"/>
            <rFont val="Calibri"/>
          </rPr>
          <t>Ensure build workers are single-used</t>
        </r>
      </text>
    </comment>
    <comment ref="M127" authorId="0" shapeId="0" xr:uid="{00000000-0006-0000-0A00-00002D000000}">
      <text>
        <r>
          <rPr>
            <sz val="11"/>
            <rFont val="Calibri"/>
          </rPr>
          <t>Ensure output is written to a separate, secured storage repository</t>
        </r>
      </text>
    </comment>
    <comment ref="N127" authorId="0" shapeId="0" xr:uid="{00000000-0006-0000-0A00-00002E000000}">
      <text>
        <r>
          <rPr>
            <sz val="11"/>
            <rFont val="Calibri"/>
          </rPr>
          <t>Ensure deployment configuration files are separated from source code</t>
        </r>
      </text>
    </comment>
    <comment ref="O127" authorId="0" shapeId="0" xr:uid="{00000000-0006-0000-0A00-00002F000000}">
      <text>
        <r>
          <rPr>
            <sz val="11"/>
            <rFont val="Calibri"/>
          </rPr>
          <t>Ensure access to production environment is limited</t>
        </r>
      </text>
    </comment>
    <comment ref="L128" authorId="0" shapeId="0" xr:uid="{00000000-0006-0000-0A00-000030000000}">
      <text>
        <r>
          <rPr>
            <sz val="11"/>
            <rFont val="Calibri"/>
          </rPr>
          <t>Ensure each pipeline has a single responsibility</t>
        </r>
      </text>
    </comment>
    <comment ref="M128" authorId="0" shapeId="0" xr:uid="{00000000-0006-0000-0A00-000031000000}">
      <text>
        <r>
          <rPr>
            <sz val="11"/>
            <rFont val="Calibri"/>
          </rPr>
          <t>Ensure the duties of each build worker are segregated</t>
        </r>
      </text>
    </comment>
    <comment ref="N128" authorId="0" shapeId="0" xr:uid="{00000000-0006-0000-0A00-000032000000}">
      <text>
        <r>
          <rPr>
            <sz val="11"/>
            <rFont val="Calibri"/>
          </rPr>
          <t>Ensure access to production environment is limited</t>
        </r>
      </text>
    </comment>
    <comment ref="L152" authorId="0" shapeId="0" xr:uid="{00000000-0006-0000-0A00-000033000000}">
      <text>
        <r>
          <rPr>
            <sz val="11"/>
            <rFont val="Calibri"/>
          </rPr>
          <t>Ensure new members are required to be invited using company-approved email</t>
        </r>
      </text>
    </comment>
    <comment ref="M152" authorId="0" shapeId="0" xr:uid="{00000000-0006-0000-0A00-000034000000}">
      <text>
        <r>
          <rPr>
            <sz val="11"/>
            <rFont val="Calibri"/>
          </rPr>
          <t>Ensure user management of the package registry is not local</t>
        </r>
      </text>
    </comment>
    <comment ref="N152" authorId="0" shapeId="0" xr:uid="{00000000-0006-0000-0A00-000035000000}">
      <text>
        <r>
          <rPr>
            <sz val="11"/>
            <rFont val="Calibri"/>
          </rPr>
          <t>Ensure anonymous access to artifacts is revoked</t>
        </r>
      </text>
    </comment>
    <comment ref="L155" authorId="0" shapeId="0" xr:uid="{00000000-0006-0000-0A00-000036000000}">
      <text>
        <r>
          <rPr>
            <sz val="11"/>
            <rFont val="Calibri"/>
          </rPr>
          <t>Ensure repository creation is limited to specific members</t>
        </r>
      </text>
    </comment>
    <comment ref="L156" authorId="0" shapeId="0" xr:uid="{00000000-0006-0000-0A00-000037000000}">
      <text>
        <r>
          <rPr>
            <sz val="11"/>
            <rFont val="Calibri"/>
          </rPr>
          <t>Ensure inactive users are reviewed and removed periodically</t>
        </r>
      </text>
    </comment>
    <comment ref="L157" authorId="0" shapeId="0" xr:uid="{00000000-0006-0000-0A00-000038000000}">
      <text>
        <r>
          <rPr>
            <sz val="11"/>
            <rFont val="Calibri"/>
          </rPr>
          <t>Ensure inactive users are reviewed and removed periodically</t>
        </r>
      </text>
    </comment>
    <comment ref="L161" authorId="0" shapeId="0" xr:uid="{00000000-0006-0000-0A00-000039000000}">
      <text>
        <r>
          <rPr>
            <sz val="11"/>
            <rFont val="Calibri"/>
          </rPr>
          <t>Ensure an organization provides SSH certificates</t>
        </r>
      </text>
    </comment>
    <comment ref="M161" authorId="0" shapeId="0" xr:uid="{00000000-0006-0000-0A00-00003A000000}">
      <text>
        <r>
          <rPr>
            <sz val="11"/>
            <rFont val="Calibri"/>
          </rPr>
          <t>Ensure users must authenticate to access the build environment</t>
        </r>
      </text>
    </comment>
    <comment ref="L165" authorId="0" shapeId="0" xr:uid="{00000000-0006-0000-0A00-00003B000000}">
      <text>
        <r>
          <rPr>
            <sz val="11"/>
            <rFont val="Calibri"/>
          </rPr>
          <t>Ensure default passwords are not used</t>
        </r>
      </text>
    </comment>
    <comment ref="M165" authorId="0" shapeId="0" xr:uid="{00000000-0006-0000-0A00-00003C000000}">
      <text>
        <r>
          <rPr>
            <sz val="11"/>
            <rFont val="Calibri"/>
          </rPr>
          <t>Ensure default passwords are not used</t>
        </r>
      </text>
    </comment>
    <comment ref="L175" authorId="0" shapeId="0" xr:uid="{00000000-0006-0000-0A00-00003D000000}">
      <text>
        <r>
          <rPr>
            <sz val="11"/>
            <rFont val="Calibri"/>
          </rPr>
          <t>Ensure any change to code receives approval of two strongly authenticated users</t>
        </r>
      </text>
    </comment>
    <comment ref="M175" authorId="0" shapeId="0" xr:uid="{00000000-0006-0000-0A00-00003E000000}">
      <text>
        <r>
          <rPr>
            <sz val="11"/>
            <rFont val="Calibri"/>
          </rPr>
          <t>Ensure Multi-Factor Authentication (MFA) is required for contributors of new code</t>
        </r>
      </text>
    </comment>
    <comment ref="N175" authorId="0" shapeId="0" xr:uid="{00000000-0006-0000-0A00-00003F000000}">
      <text>
        <r>
          <rPr>
            <sz val="11"/>
            <rFont val="Calibri"/>
          </rPr>
          <t>Ensure the organization is requiring members to use Multi-Factor Authentication (MFA)</t>
        </r>
      </text>
    </comment>
    <comment ref="O175" authorId="0" shapeId="0" xr:uid="{00000000-0006-0000-0A00-000040000000}">
      <text>
        <r>
          <rPr>
            <sz val="11"/>
            <rFont val="Calibri"/>
          </rPr>
          <t>Ensure users must authenticate to access the build environment</t>
        </r>
      </text>
    </comment>
    <comment ref="P175" authorId="0" shapeId="0" xr:uid="{00000000-0006-0000-0A00-000041000000}">
      <text>
        <r>
          <rPr>
            <sz val="11"/>
            <rFont val="Calibri"/>
          </rPr>
          <t>Ensure user access to the package registry utilizes Multi-Factor Authentication (MFA)</t>
        </r>
      </text>
    </comment>
    <comment ref="L178" authorId="0" shapeId="0" xr:uid="{00000000-0006-0000-0A00-000042000000}">
      <text>
        <r>
          <rPr>
            <sz val="11"/>
            <rFont val="Calibri"/>
          </rPr>
          <t>Ensure Multi-Factor Authentication (MFA) is required for contributors of new code</t>
        </r>
      </text>
    </comment>
    <comment ref="M178" authorId="0" shapeId="0" xr:uid="{00000000-0006-0000-0A00-000043000000}">
      <text>
        <r>
          <rPr>
            <sz val="11"/>
            <rFont val="Calibri"/>
          </rPr>
          <t>Ensure the organization is requiring members to use Multi-Factor Authentication (MFA)</t>
        </r>
      </text>
    </comment>
    <comment ref="N178" authorId="0" shapeId="0" xr:uid="{00000000-0006-0000-0A00-000044000000}">
      <text>
        <r>
          <rPr>
            <sz val="11"/>
            <rFont val="Calibri"/>
          </rPr>
          <t>Ensure user access to the package registry utilizes Multi-Factor Authentication (MFA)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all copies (forks) of code are tracked and accounted for</t>
        </r>
      </text>
    </comment>
    <comment ref="H92" authorId="0" shapeId="0" xr:uid="{00000000-0006-0000-0B00-000002000000}">
      <text>
        <r>
          <rPr>
            <sz val="11"/>
            <rFont val="Calibri"/>
          </rPr>
          <t>Ensure an organization-wide dependency usage policy is enforced</t>
        </r>
      </text>
    </comment>
    <comment ref="H94" authorId="0" shapeId="0" xr:uid="{00000000-0006-0000-0B00-000003000000}">
      <text>
        <r>
          <rPr>
            <sz val="11"/>
            <rFont val="Calibri"/>
          </rPr>
          <t>Ensure all external dependencies used in the build process are locked</t>
        </r>
      </text>
    </comment>
    <comment ref="I94" authorId="0" shapeId="0" xr:uid="{00000000-0006-0000-0B00-000005000000}">
      <text>
        <r>
          <rPr>
            <sz val="11"/>
            <rFont val="Calibri"/>
          </rPr>
          <t>Ensure dependencies are validated before being used</t>
        </r>
      </text>
    </comment>
    <comment ref="J94" authorId="0" shapeId="0" xr:uid="{00000000-0006-0000-0B00-000004000000}">
      <text>
        <r>
          <rPr>
            <sz val="11"/>
            <rFont val="Calibri"/>
          </rPr>
          <t>Ensure third-party artifacts and open-source libraries are verified</t>
        </r>
      </text>
    </comment>
    <comment ref="H95" authorId="0" shapeId="0" xr:uid="{00000000-0006-0000-0B00-000006000000}">
      <text>
        <r>
          <rPr>
            <sz val="11"/>
            <rFont val="Calibri"/>
          </rPr>
          <t>Ensure pipeline steps produce a Software Bill of Materials (SBOM)</t>
        </r>
      </text>
    </comment>
    <comment ref="I95" authorId="0" shapeId="0" xr:uid="{00000000-0006-0000-0B00-000007000000}">
      <text>
        <r>
          <rPr>
            <sz val="11"/>
            <rFont val="Calibri"/>
          </rPr>
          <t>Ensure Software Bill of Materials (SBOM) is required from all third-party suppliers</t>
        </r>
      </text>
    </comment>
    <comment ref="H96" authorId="0" shapeId="0" xr:uid="{00000000-0006-0000-0B00-000008000000}">
      <text>
        <r>
          <rPr>
            <sz val="11"/>
            <rFont val="Calibri"/>
          </rPr>
          <t>Ensure dependencies are monitored between open-source components</t>
        </r>
      </text>
    </comment>
    <comment ref="I96" authorId="0" shapeId="0" xr:uid="{00000000-0006-0000-0B00-00000A000000}">
      <text>
        <r>
          <rPr>
            <sz val="11"/>
            <rFont val="Calibri"/>
          </rPr>
          <t>Ensure all packages used are more than 60 days old</t>
        </r>
      </text>
    </comment>
    <comment ref="J96" authorId="0" shapeId="0" xr:uid="{00000000-0006-0000-0B00-00000B000000}">
      <text>
        <r>
          <rPr>
            <sz val="11"/>
            <rFont val="Calibri"/>
          </rPr>
          <t>Ensure packages are automatically scanned for license implications</t>
        </r>
      </text>
    </comment>
    <comment ref="K96" authorId="0" shapeId="0" xr:uid="{00000000-0006-0000-0B00-000009000000}">
      <text>
        <r>
          <rPr>
            <sz val="11"/>
            <rFont val="Calibri"/>
          </rPr>
          <t>Ensure packages are automatically scanned for ownership change</t>
        </r>
      </text>
    </comment>
    <comment ref="H124" authorId="0" shapeId="0" xr:uid="{00000000-0006-0000-0B00-00000C000000}">
      <text>
        <r>
          <rPr>
            <sz val="11"/>
            <rFont val="Calibri"/>
          </rPr>
          <t>Ensure all public repositories contain a SECURITY.md file</t>
        </r>
      </text>
    </comment>
    <comment ref="H202" authorId="0" shapeId="0" xr:uid="{00000000-0006-0000-0B00-00000D000000}">
      <text>
        <r>
          <rPr>
            <sz val="11"/>
            <rFont val="Calibri"/>
          </rPr>
          <t>Ensure run-time security is enforced for build workers</t>
        </r>
      </text>
    </comment>
    <comment ref="I202" authorId="0" shapeId="0" xr:uid="{00000000-0006-0000-0B00-00000E000000}">
      <text>
        <r>
          <rPr>
            <sz val="11"/>
            <rFont val="Calibri"/>
          </rPr>
          <t>Ensure resource consumption of build workers is monitored</t>
        </r>
      </text>
    </comment>
    <comment ref="H204" authorId="0" shapeId="0" xr:uid="{00000000-0006-0000-0B00-00000F000000}">
      <text>
        <r>
          <rPr>
            <sz val="11"/>
            <rFont val="Calibri"/>
          </rPr>
          <t>Ensure run-time security is enforced for build workers</t>
        </r>
      </text>
    </comment>
    <comment ref="H226" authorId="0" shapeId="0" xr:uid="{00000000-0006-0000-0B00-000010000000}">
      <text>
        <r>
          <rPr>
            <sz val="11"/>
            <rFont val="Calibri"/>
          </rPr>
          <t>Ensure stale applications are reviewed and inactive ones are removed</t>
        </r>
      </text>
    </comment>
    <comment ref="H230" authorId="0" shapeId="0" xr:uid="{00000000-0006-0000-0B00-000011000000}">
      <text>
        <r>
          <rPr>
            <sz val="11"/>
            <rFont val="Calibri"/>
          </rPr>
          <t>Ensure administrator approval is required for every installed application</t>
        </r>
      </text>
    </comment>
    <comment ref="I230" authorId="0" shapeId="0" xr:uid="{00000000-0006-0000-0B00-000012000000}">
      <text>
        <r>
          <rPr>
            <sz val="11"/>
            <rFont val="Calibri"/>
          </rPr>
          <t>Ensure trusted package managers and repositories are defined and prioritized</t>
        </r>
      </text>
    </comment>
    <comment ref="H231" authorId="0" shapeId="0" xr:uid="{00000000-0006-0000-0B00-000013000000}">
      <text>
        <r>
          <rPr>
            <sz val="11"/>
            <rFont val="Calibri"/>
          </rPr>
          <t>Ensure administrator approval is required for every installed application</t>
        </r>
      </text>
    </comment>
    <comment ref="H236" authorId="0" shapeId="0" xr:uid="{00000000-0006-0000-0B00-000014000000}">
      <text>
        <r>
          <rPr>
            <sz val="11"/>
            <rFont val="Calibri"/>
          </rPr>
          <t>Ensure stale applications are reviewed and inactive ones are removed</t>
        </r>
      </text>
    </comment>
    <comment ref="H249" authorId="0" shapeId="0" xr:uid="{00000000-0006-0000-0B00-000015000000}">
      <text>
        <r>
          <rPr>
            <sz val="11"/>
            <rFont val="Calibri"/>
          </rPr>
          <t>Ensure all aspects of the pipeline infrastructure and configuration are immutable</t>
        </r>
      </text>
    </comment>
    <comment ref="I249" authorId="0" shapeId="0" xr:uid="{00000000-0006-0000-0B00-00001A000000}">
      <text>
        <r>
          <rPr>
            <sz val="11"/>
            <rFont val="Calibri"/>
          </rPr>
          <t>Ensure the creation of the build environment is automated</t>
        </r>
      </text>
    </comment>
    <comment ref="J249" authorId="0" shapeId="0" xr:uid="{00000000-0006-0000-0B00-00001B000000}">
      <text>
        <r>
          <rPr>
            <sz val="11"/>
            <rFont val="Calibri"/>
          </rPr>
          <t>Ensure build worker environments and commands are passed and not pulled</t>
        </r>
      </text>
    </comment>
    <comment ref="K249" authorId="0" shapeId="0" xr:uid="{00000000-0006-0000-0B00-00001C000000}">
      <text>
        <r>
          <rPr>
            <sz val="11"/>
            <rFont val="Calibri"/>
          </rPr>
          <t>Ensure all build steps are defined as code</t>
        </r>
      </text>
    </comment>
    <comment ref="L249" authorId="0" shapeId="0" xr:uid="{00000000-0006-0000-0B00-000016000000}">
      <text>
        <r>
          <rPr>
            <sz val="11"/>
            <rFont val="Calibri"/>
          </rPr>
          <t>Ensure pipelines are automatically scanned for misconfigurations</t>
        </r>
      </text>
    </comment>
    <comment ref="M249" authorId="0" shapeId="0" xr:uid="{00000000-0006-0000-0B00-000017000000}">
      <text>
        <r>
          <rPr>
            <sz val="11"/>
            <rFont val="Calibri"/>
          </rPr>
          <t>Scan Infrastructure as Code (IaC)</t>
        </r>
      </text>
    </comment>
    <comment ref="N249" authorId="0" shapeId="0" xr:uid="{00000000-0006-0000-0B00-000018000000}">
      <text>
        <r>
          <rPr>
            <sz val="11"/>
            <rFont val="Calibri"/>
          </rPr>
          <t>Ensure deployments are automated</t>
        </r>
      </text>
    </comment>
    <comment ref="O249" authorId="0" shapeId="0" xr:uid="{00000000-0006-0000-0B00-000019000000}">
      <text>
        <r>
          <rPr>
            <sz val="11"/>
            <rFont val="Calibri"/>
          </rPr>
          <t>Ensure the deployment environment is reproducible</t>
        </r>
      </text>
    </comment>
    <comment ref="H254" authorId="0" shapeId="0" xr:uid="{00000000-0006-0000-0B00-00001D000000}">
      <text>
        <r>
          <rPr>
            <sz val="11"/>
            <rFont val="Calibri"/>
          </rPr>
          <t>Ensure the build infrastructure is automatically scanned for vulnerabilities</t>
        </r>
      </text>
    </comment>
    <comment ref="I254" authorId="0" shapeId="0" xr:uid="{00000000-0006-0000-0B00-00001E000000}">
      <text>
        <r>
          <rPr>
            <sz val="11"/>
            <rFont val="Calibri"/>
          </rPr>
          <t>Ensure build workers are automatically scanned for vulnerabilities</t>
        </r>
      </text>
    </comment>
    <comment ref="H255" authorId="0" shapeId="0" xr:uid="{00000000-0006-0000-0B00-00001F000000}">
      <text>
        <r>
          <rPr>
            <sz val="11"/>
            <rFont val="Calibri"/>
          </rPr>
          <t>Ensure any merging of code is automatically scanned for risks</t>
        </r>
      </text>
    </comment>
    <comment ref="I255" authorId="0" shapeId="0" xr:uid="{00000000-0006-0000-0B00-000020000000}">
      <text>
        <r>
          <rPr>
            <sz val="11"/>
            <rFont val="Calibri"/>
          </rPr>
          <t>Ensure scanners are in place for web application runtime security weaknesses</t>
        </r>
      </text>
    </comment>
    <comment ref="J255" authorId="0" shapeId="0" xr:uid="{00000000-0006-0000-0B00-000021000000}">
      <text>
        <r>
          <rPr>
            <sz val="11"/>
            <rFont val="Calibri"/>
          </rPr>
          <t>Ensure scanners are in place for API runtime security weaknesses</t>
        </r>
      </text>
    </comment>
    <comment ref="K255" authorId="0" shapeId="0" xr:uid="{00000000-0006-0000-0B00-000022000000}">
      <text>
        <r>
          <rPr>
            <sz val="11"/>
            <rFont val="Calibri"/>
          </rPr>
          <t>Ensure the build infrastructure is automatically scanned for vulnerabilities</t>
        </r>
      </text>
    </comment>
    <comment ref="L255" authorId="0" shapeId="0" xr:uid="{00000000-0006-0000-0B00-000023000000}">
      <text>
        <r>
          <rPr>
            <sz val="11"/>
            <rFont val="Calibri"/>
          </rPr>
          <t>Ensure pipelines are automatically scanned for vulnerabilities</t>
        </r>
      </text>
    </comment>
    <comment ref="H256" authorId="0" shapeId="0" xr:uid="{00000000-0006-0000-0B00-000024000000}">
      <text>
        <r>
          <rPr>
            <sz val="11"/>
            <rFont val="Calibri"/>
          </rPr>
          <t>Ensure build workers are automatically scanned for vulnerabilities</t>
        </r>
      </text>
    </comment>
    <comment ref="H258" authorId="0" shapeId="0" xr:uid="{00000000-0006-0000-0B00-000025000000}">
      <text>
        <r>
          <rPr>
            <sz val="11"/>
            <rFont val="Calibri"/>
          </rPr>
          <t>Ensure scanners are in place to secure Continuous Integration (CI) pipeline instructions</t>
        </r>
      </text>
    </comment>
    <comment ref="I258" authorId="0" shapeId="0" xr:uid="{00000000-0006-0000-0B00-000026000000}">
      <text>
        <r>
          <rPr>
            <sz val="11"/>
            <rFont val="Calibri"/>
          </rPr>
          <t>Ensure scanners are in place to secure Infrastructure as Code (IaC) instructions</t>
        </r>
      </text>
    </comment>
    <comment ref="J258" authorId="0" shapeId="0" xr:uid="{00000000-0006-0000-0B00-000027000000}">
      <text>
        <r>
          <rPr>
            <sz val="11"/>
            <rFont val="Calibri"/>
          </rPr>
          <t>Ensure scanners are in place for open-source vulnerabilities in used packages</t>
        </r>
      </text>
    </comment>
    <comment ref="K258" authorId="0" shapeId="0" xr:uid="{00000000-0006-0000-0B00-000028000000}">
      <text>
        <r>
          <rPr>
            <sz val="11"/>
            <rFont val="Calibri"/>
          </rPr>
          <t>Ensure pipelines are automatically scanned for misconfigurations</t>
        </r>
      </text>
    </comment>
    <comment ref="L258" authorId="0" shapeId="0" xr:uid="{00000000-0006-0000-0B00-000029000000}">
      <text>
        <r>
          <rPr>
            <sz val="11"/>
            <rFont val="Calibri"/>
          </rPr>
          <t>Ensure packages are automatically scanned for known vulnerabilities</t>
        </r>
      </text>
    </comment>
    <comment ref="M258" authorId="0" shapeId="0" xr:uid="{00000000-0006-0000-0B00-00002A000000}">
      <text>
        <r>
          <rPr>
            <sz val="11"/>
            <rFont val="Calibri"/>
          </rPr>
          <t>Scan Infrastructure as Code (IaC)</t>
        </r>
      </text>
    </comment>
    <comment ref="H276" authorId="0" shapeId="0" xr:uid="{00000000-0006-0000-0B00-00002B000000}">
      <text>
        <r>
          <rPr>
            <sz val="11"/>
            <rFont val="Calibri"/>
          </rPr>
          <t>Ensure new members are required to be invited using company-approved email</t>
        </r>
      </text>
    </comment>
    <comment ref="H284" authorId="0" shapeId="0" xr:uid="{00000000-0006-0000-0B00-00002C000000}">
      <text>
        <r>
          <rPr>
            <sz val="11"/>
            <rFont val="Calibri"/>
          </rPr>
          <t>Ensure user management of the package registry is not local</t>
        </r>
      </text>
    </comment>
    <comment ref="H285" authorId="0" shapeId="0" xr:uid="{00000000-0006-0000-0B00-00002D000000}">
      <text>
        <r>
          <rPr>
            <sz val="11"/>
            <rFont val="Calibri"/>
          </rPr>
          <t>Ensure new members are required to be invited using company-approved email</t>
        </r>
      </text>
    </comment>
    <comment ref="H290" authorId="0" shapeId="0" xr:uid="{00000000-0006-0000-0B00-00002E000000}">
      <text>
        <r>
          <rPr>
            <sz val="11"/>
            <rFont val="Calibri"/>
          </rPr>
          <t>Ensure inactive users are reviewed and removed periodically</t>
        </r>
      </text>
    </comment>
    <comment ref="I290" authorId="0" shapeId="0" xr:uid="{00000000-0006-0000-0B00-00002F000000}">
      <text>
        <r>
          <rPr>
            <sz val="11"/>
            <rFont val="Calibri"/>
          </rPr>
          <t>Ensure top-level group creation is limited to specific members</t>
        </r>
      </text>
    </comment>
    <comment ref="H291" authorId="0" shapeId="0" xr:uid="{00000000-0006-0000-0B00-000030000000}">
      <text>
        <r>
          <rPr>
            <sz val="11"/>
            <rFont val="Calibri"/>
          </rPr>
          <t>Ensure user management of the package registry is not local</t>
        </r>
      </text>
    </comment>
    <comment ref="H292" authorId="0" shapeId="0" xr:uid="{00000000-0006-0000-0B00-000031000000}">
      <text>
        <r>
          <rPr>
            <sz val="11"/>
            <rFont val="Calibri"/>
          </rPr>
          <t>Ensure inactive users are reviewed and removed periodically</t>
        </r>
      </text>
    </comment>
    <comment ref="H295" authorId="0" shapeId="0" xr:uid="{00000000-0006-0000-0B00-000032000000}">
      <text>
        <r>
          <rPr>
            <sz val="11"/>
            <rFont val="Calibri"/>
          </rPr>
          <t>Ensure any change to code receives approval of two strongly authenticated users</t>
        </r>
      </text>
    </comment>
    <comment ref="I295" authorId="0" shapeId="0" xr:uid="{00000000-0006-0000-0B00-000033000000}">
      <text>
        <r>
          <rPr>
            <sz val="11"/>
            <rFont val="Calibri"/>
          </rPr>
          <t>Ensure Multi-Factor Authentication (MFA) is required for contributors of new code</t>
        </r>
      </text>
    </comment>
    <comment ref="J295" authorId="0" shapeId="0" xr:uid="{00000000-0006-0000-0B00-000034000000}">
      <text>
        <r>
          <rPr>
            <sz val="11"/>
            <rFont val="Calibri"/>
          </rPr>
          <t>Ensure the organization is requiring members to use Multi-Factor Authentication (MFA)</t>
        </r>
      </text>
    </comment>
    <comment ref="K295" authorId="0" shapeId="0" xr:uid="{00000000-0006-0000-0B00-000035000000}">
      <text>
        <r>
          <rPr>
            <sz val="11"/>
            <rFont val="Calibri"/>
          </rPr>
          <t>Ensure an organization provides SSH certificates</t>
        </r>
      </text>
    </comment>
    <comment ref="L295" authorId="0" shapeId="0" xr:uid="{00000000-0006-0000-0B00-000036000000}">
      <text>
        <r>
          <rPr>
            <sz val="11"/>
            <rFont val="Calibri"/>
          </rPr>
          <t>Ensure users must authenticate to access the build environment</t>
        </r>
      </text>
    </comment>
    <comment ref="M295" authorId="0" shapeId="0" xr:uid="{00000000-0006-0000-0B00-000037000000}">
      <text>
        <r>
          <rPr>
            <sz val="11"/>
            <rFont val="Calibri"/>
          </rPr>
          <t>Ensure user access to the package registry utilizes Multi-Factor Authentication (MFA)</t>
        </r>
      </text>
    </comment>
    <comment ref="H297" authorId="0" shapeId="0" xr:uid="{00000000-0006-0000-0B00-000038000000}">
      <text>
        <r>
          <rPr>
            <sz val="11"/>
            <rFont val="Calibri"/>
          </rPr>
          <t>Ensure Multi-Factor Authentication (MFA) is required for contributors of new code</t>
        </r>
      </text>
    </comment>
    <comment ref="I297" authorId="0" shapeId="0" xr:uid="{00000000-0006-0000-0B00-000039000000}">
      <text>
        <r>
          <rPr>
            <sz val="11"/>
            <rFont val="Calibri"/>
          </rPr>
          <t>Ensure the organization is requiring members to use Multi-Factor Authentication (MFA)</t>
        </r>
      </text>
    </comment>
    <comment ref="J297" authorId="0" shapeId="0" xr:uid="{00000000-0006-0000-0B00-00003A000000}">
      <text>
        <r>
          <rPr>
            <sz val="11"/>
            <rFont val="Calibri"/>
          </rPr>
          <t>Ensure user access to the package registry utilizes Multi-Factor Authentication (MFA)</t>
        </r>
      </text>
    </comment>
    <comment ref="H304" authorId="0" shapeId="0" xr:uid="{00000000-0006-0000-0B00-00003B000000}">
      <text>
        <r>
          <rPr>
            <sz val="11"/>
            <rFont val="Calibri"/>
          </rPr>
          <t>Ensure minimum number of administrators are set for the organization</t>
        </r>
      </text>
    </comment>
    <comment ref="H309" authorId="0" shapeId="0" xr:uid="{00000000-0006-0000-0B00-00003C000000}">
      <text>
        <r>
          <rPr>
            <sz val="11"/>
            <rFont val="Calibri"/>
          </rPr>
          <t>Ensure there are restrictions on who can dismiss code change reviews</t>
        </r>
      </text>
    </comment>
    <comment ref="I309" authorId="0" shapeId="0" xr:uid="{00000000-0006-0000-0B00-00003D000000}">
      <text>
        <r>
          <rPr>
            <sz val="11"/>
            <rFont val="Calibri"/>
          </rPr>
          <t>Ensure branch protection rules are enforced for administrators</t>
        </r>
      </text>
    </comment>
    <comment ref="J309" authorId="0" shapeId="0" xr:uid="{00000000-0006-0000-0B00-00003E000000}">
      <text>
        <r>
          <rPr>
            <sz val="11"/>
            <rFont val="Calibri"/>
          </rPr>
          <t>Ensure repository deletion is limited to specific users</t>
        </r>
      </text>
    </comment>
    <comment ref="K309" authorId="0" shapeId="0" xr:uid="{00000000-0006-0000-0B00-00003F000000}">
      <text>
        <r>
          <rPr>
            <sz val="11"/>
            <rFont val="Calibri"/>
          </rPr>
          <t>Ensure two administrators are set for each repository</t>
        </r>
      </text>
    </comment>
    <comment ref="L309" authorId="0" shapeId="0" xr:uid="{00000000-0006-0000-0B00-000040000000}">
      <text>
        <r>
          <rPr>
            <sz val="11"/>
            <rFont val="Calibri"/>
          </rPr>
          <t>Ensure access to build environments is limited</t>
        </r>
      </text>
    </comment>
    <comment ref="M309" authorId="0" shapeId="0" xr:uid="{00000000-0006-0000-0B00-000041000000}">
      <text>
        <r>
          <rPr>
            <sz val="11"/>
            <rFont val="Calibri"/>
          </rPr>
          <t>Ensure minimum number of administrators are set for the build environment</t>
        </r>
      </text>
    </comment>
    <comment ref="N309" authorId="0" shapeId="0" xr:uid="{00000000-0006-0000-0B00-000042000000}">
      <text>
        <r>
          <rPr>
            <sz val="11"/>
            <rFont val="Calibri"/>
          </rPr>
          <t>Ensure the authority to certify artifacts is limited</t>
        </r>
      </text>
    </comment>
    <comment ref="O309" authorId="0" shapeId="0" xr:uid="{00000000-0006-0000-0B00-000043000000}">
      <text>
        <r>
          <rPr>
            <sz val="11"/>
            <rFont val="Calibri"/>
          </rPr>
          <t>Ensure minimum number of administrators are set for the package registry</t>
        </r>
      </text>
    </comment>
    <comment ref="H312" authorId="0" shapeId="0" xr:uid="{00000000-0006-0000-0B00-000044000000}">
      <text>
        <r>
          <rPr>
            <sz val="11"/>
            <rFont val="Calibri"/>
          </rPr>
          <t>Ensure default passwords are not used</t>
        </r>
      </text>
    </comment>
    <comment ref="I312" authorId="0" shapeId="0" xr:uid="{00000000-0006-0000-0B00-000045000000}">
      <text>
        <r>
          <rPr>
            <sz val="11"/>
            <rFont val="Calibri"/>
          </rPr>
          <t>Ensure default passwords are not used</t>
        </r>
      </text>
    </comment>
    <comment ref="H313" authorId="0" shapeId="0" xr:uid="{00000000-0006-0000-0B00-000046000000}">
      <text>
        <r>
          <rPr>
            <sz val="11"/>
            <rFont val="Calibri"/>
          </rPr>
          <t>Ensure minimum number of administrators are set for the organization</t>
        </r>
      </text>
    </comment>
    <comment ref="I313" authorId="0" shapeId="0" xr:uid="{00000000-0006-0000-0B00-000047000000}">
      <text>
        <r>
          <rPr>
            <sz val="11"/>
            <rFont val="Calibri"/>
          </rPr>
          <t>Ensure minimum number of administrators are set for the build environment</t>
        </r>
      </text>
    </comment>
    <comment ref="J313" authorId="0" shapeId="0" xr:uid="{00000000-0006-0000-0B00-000048000000}">
      <text>
        <r>
          <rPr>
            <sz val="11"/>
            <rFont val="Calibri"/>
          </rPr>
          <t>Ensure minimum number of administrators are set for the package registry</t>
        </r>
      </text>
    </comment>
    <comment ref="H314" authorId="0" shapeId="0" xr:uid="{00000000-0006-0000-0B00-000049000000}">
      <text>
        <r>
          <rPr>
            <sz val="11"/>
            <rFont val="Calibri"/>
          </rPr>
          <t>Ensure build secrets are limited to the minimal necessary scope</t>
        </r>
      </text>
    </comment>
    <comment ref="H341" authorId="0" shapeId="0" xr:uid="{00000000-0006-0000-0B00-00004A000000}">
      <text>
        <r>
          <rPr>
            <sz val="11"/>
            <rFont val="Calibri"/>
          </rPr>
          <t>Ensure repository creation is limited to specific members</t>
        </r>
      </text>
    </comment>
    <comment ref="I341" authorId="0" shapeId="0" xr:uid="{00000000-0006-0000-0B00-00004B000000}">
      <text>
        <r>
          <rPr>
            <sz val="11"/>
            <rFont val="Calibri"/>
          </rPr>
          <t>Ensure top-level group creation is limited to specific members</t>
        </r>
      </text>
    </comment>
    <comment ref="H345" authorId="0" shapeId="0" xr:uid="{00000000-0006-0000-0B00-00004C000000}">
      <text>
        <r>
          <rPr>
            <sz val="11"/>
            <rFont val="Calibri"/>
          </rPr>
          <t>Ensure code owners are set for extra sensitive code or configuration</t>
        </r>
      </text>
    </comment>
    <comment ref="I345" authorId="0" shapeId="0" xr:uid="{00000000-0006-0000-0B00-00004D000000}">
      <text>
        <r>
          <rPr>
            <sz val="11"/>
            <rFont val="Calibri"/>
          </rPr>
          <t>Ensure strict base permissions are set for repositories</t>
        </r>
      </text>
    </comment>
    <comment ref="J345" authorId="0" shapeId="0" xr:uid="{00000000-0006-0000-0B00-00004E000000}">
      <text>
        <r>
          <rPr>
            <sz val="11"/>
            <rFont val="Calibri"/>
          </rPr>
          <t>Ensure anonymous access to artifacts is revoked</t>
        </r>
      </text>
    </comment>
    <comment ref="H346" authorId="0" shapeId="0" xr:uid="{00000000-0006-0000-0B00-00004F000000}">
      <text>
        <r>
          <rPr>
            <sz val="11"/>
            <rFont val="Calibri"/>
          </rPr>
          <t>Ensure any change to code receives approval of two strongly authenticated users</t>
        </r>
      </text>
    </comment>
    <comment ref="I346" authorId="0" shapeId="0" xr:uid="{00000000-0006-0000-0B00-000058000000}">
      <text>
        <r>
          <rPr>
            <sz val="11"/>
            <rFont val="Calibri"/>
          </rPr>
          <t>Ensure there are restrictions on who can dismiss code change reviews</t>
        </r>
      </text>
    </comment>
    <comment ref="J346" authorId="0" shapeId="0" xr:uid="{00000000-0006-0000-0B00-000059000000}">
      <text>
        <r>
          <rPr>
            <sz val="11"/>
            <rFont val="Calibri"/>
          </rPr>
          <t>Ensure branch protection rules are enforced for administrators</t>
        </r>
      </text>
    </comment>
    <comment ref="K346" authorId="0" shapeId="0" xr:uid="{00000000-0006-0000-0B00-00005A000000}">
      <text>
        <r>
          <rPr>
            <sz val="11"/>
            <rFont val="Calibri"/>
          </rPr>
          <t>Ensure pushing or merging of new code is restricted to specific individuals or teams</t>
        </r>
      </text>
    </comment>
    <comment ref="L346" authorId="0" shapeId="0" xr:uid="{00000000-0006-0000-0B00-00005B000000}">
      <text>
        <r>
          <rPr>
            <sz val="11"/>
            <rFont val="Calibri"/>
          </rPr>
          <t>Ensure repository creation is limited to specific members</t>
        </r>
      </text>
    </comment>
    <comment ref="M346" authorId="0" shapeId="0" xr:uid="{00000000-0006-0000-0B00-00005C000000}">
      <text>
        <r>
          <rPr>
            <sz val="11"/>
            <rFont val="Calibri"/>
          </rPr>
          <t>Ensure repository deletion is limited to specific users</t>
        </r>
      </text>
    </comment>
    <comment ref="N346" authorId="0" shapeId="0" xr:uid="{00000000-0006-0000-0B00-00005D000000}">
      <text>
        <r>
          <rPr>
            <sz val="11"/>
            <rFont val="Calibri"/>
          </rPr>
          <t>Ensure issue deletion is limited to specific users</t>
        </r>
      </text>
    </comment>
    <comment ref="O346" authorId="0" shapeId="0" xr:uid="{00000000-0006-0000-0B00-00005E000000}">
      <text>
        <r>
          <rPr>
            <sz val="11"/>
            <rFont val="Calibri"/>
          </rPr>
          <t>Ensure the access granted to each installed application is limited to the least privilege needed</t>
        </r>
      </text>
    </comment>
    <comment ref="P346" authorId="0" shapeId="0" xr:uid="{00000000-0006-0000-0B00-000050000000}">
      <text>
        <r>
          <rPr>
            <sz val="11"/>
            <rFont val="Calibri"/>
          </rPr>
          <t>Ensure access to build environments is limited</t>
        </r>
      </text>
    </comment>
    <comment ref="Q346" authorId="0" shapeId="0" xr:uid="{00000000-0006-0000-0B00-000051000000}">
      <text>
        <r>
          <rPr>
            <sz val="11"/>
            <rFont val="Calibri"/>
          </rPr>
          <t>Ensure build secrets are limited to the minimal necessary scope</t>
        </r>
      </text>
    </comment>
    <comment ref="R346" authorId="0" shapeId="0" xr:uid="{00000000-0006-0000-0B00-000052000000}">
      <text>
        <r>
          <rPr>
            <sz val="11"/>
            <rFont val="Calibri"/>
          </rPr>
          <t>Ensure access to build process triggering is minimized</t>
        </r>
      </text>
    </comment>
    <comment ref="S346" authorId="0" shapeId="0" xr:uid="{00000000-0006-0000-0B00-000053000000}">
      <text>
        <r>
          <rPr>
            <sz val="11"/>
            <rFont val="Calibri"/>
          </rPr>
          <t>Ensure only authorized platforms have decryption capabilities of artifacts</t>
        </r>
      </text>
    </comment>
    <comment ref="T346" authorId="0" shapeId="0" xr:uid="{00000000-0006-0000-0B00-000054000000}">
      <text>
        <r>
          <rPr>
            <sz val="11"/>
            <rFont val="Calibri"/>
          </rPr>
          <t>Ensure the authority to certify artifacts is limited</t>
        </r>
      </text>
    </comment>
    <comment ref="U346" authorId="0" shapeId="0" xr:uid="{00000000-0006-0000-0B00-000055000000}">
      <text>
        <r>
          <rPr>
            <sz val="11"/>
            <rFont val="Calibri"/>
          </rPr>
          <t>Ensure number of permitted users who may upload new artifacts is minimized</t>
        </r>
      </text>
    </comment>
    <comment ref="V346" authorId="0" shapeId="0" xr:uid="{00000000-0006-0000-0B00-000056000000}">
      <text>
        <r>
          <rPr>
            <sz val="11"/>
            <rFont val="Calibri"/>
          </rPr>
          <t>Limit access to deployment configurations</t>
        </r>
      </text>
    </comment>
    <comment ref="W346" authorId="0" shapeId="0" xr:uid="{00000000-0006-0000-0B00-000057000000}">
      <text>
        <r>
          <rPr>
            <sz val="11"/>
            <rFont val="Calibri"/>
          </rPr>
          <t>Ensure access to production environment is limited</t>
        </r>
      </text>
    </comment>
    <comment ref="H347" authorId="0" shapeId="0" xr:uid="{00000000-0006-0000-0B00-00005F000000}">
      <text>
        <r>
          <rPr>
            <sz val="11"/>
            <rFont val="Calibri"/>
          </rPr>
          <t>Ensure code owners are set for extra sensitive code or configuration</t>
        </r>
      </text>
    </comment>
    <comment ref="I347" authorId="0" shapeId="0" xr:uid="{00000000-0006-0000-0B00-000060000000}">
      <text>
        <r>
          <rPr>
            <sz val="11"/>
            <rFont val="Calibri"/>
          </rPr>
          <t>Ensure code owner</t>
        </r>
        <r>
          <rPr>
            <sz val="11"/>
            <color rgb="FF000000"/>
            <rFont val="Calibri"/>
          </rPr>
          <t>'</t>
        </r>
        <r>
          <rPr>
            <sz val="11"/>
            <color rgb="FF000000"/>
            <rFont val="Calibri"/>
          </rPr>
          <t>s review is required when a change affects owned code</t>
        </r>
      </text>
    </comment>
    <comment ref="J347" authorId="0" shapeId="0" xr:uid="{00000000-0006-0000-0B00-000061000000}">
      <text>
        <r>
          <rPr>
            <sz val="11"/>
            <rFont val="Calibri"/>
          </rPr>
          <t>Ensure pushing or merging of new code is restricted to specific individuals or teams</t>
        </r>
      </text>
    </comment>
    <comment ref="K347" authorId="0" shapeId="0" xr:uid="{00000000-0006-0000-0B00-000062000000}">
      <text>
        <r>
          <rPr>
            <sz val="11"/>
            <rFont val="Calibri"/>
          </rPr>
          <t>Ensure force push code to branches is denied</t>
        </r>
      </text>
    </comment>
    <comment ref="L347" authorId="0" shapeId="0" xr:uid="{00000000-0006-0000-0B00-000063000000}">
      <text>
        <r>
          <rPr>
            <sz val="11"/>
            <rFont val="Calibri"/>
          </rPr>
          <t>Ensure branch deletions are denied</t>
        </r>
      </text>
    </comment>
    <comment ref="M347" authorId="0" shapeId="0" xr:uid="{00000000-0006-0000-0B00-000064000000}">
      <text>
        <r>
          <rPr>
            <sz val="11"/>
            <rFont val="Calibri"/>
          </rPr>
          <t>Ensure branch protection is enforced on the default branch</t>
        </r>
      </text>
    </comment>
    <comment ref="N347" authorId="0" shapeId="0" xr:uid="{00000000-0006-0000-0B00-000065000000}">
      <text>
        <r>
          <rPr>
            <sz val="11"/>
            <rFont val="Calibri"/>
          </rPr>
          <t>Ensure strict base permissions are set for repositories</t>
        </r>
      </text>
    </comment>
    <comment ref="H353" authorId="0" shapeId="0" xr:uid="{00000000-0006-0000-0B00-000066000000}">
      <text>
        <r>
          <rPr>
            <sz val="11"/>
            <rFont val="Calibri"/>
          </rPr>
          <t>Ensure any changes to branch protection rules are audited</t>
        </r>
      </text>
    </comment>
    <comment ref="I353" authorId="0" shapeId="0" xr:uid="{00000000-0006-0000-0B00-000067000000}">
      <text>
        <r>
          <rPr>
            <sz val="11"/>
            <rFont val="Calibri"/>
          </rPr>
          <t>Ensure all code projects are tracked for changes in visibility status</t>
        </r>
      </text>
    </comment>
    <comment ref="J353" authorId="0" shapeId="0" xr:uid="{00000000-0006-0000-0B00-000068000000}">
      <text>
        <r>
          <rPr>
            <sz val="11"/>
            <rFont val="Calibri"/>
          </rPr>
          <t>Ensure changes in package registry configuration are audited</t>
        </r>
      </text>
    </comment>
    <comment ref="K353" authorId="0" shapeId="0" xr:uid="{00000000-0006-0000-0B00-000069000000}">
      <text>
        <r>
          <rPr>
            <sz val="11"/>
            <rFont val="Calibri"/>
          </rPr>
          <t>Ensure changes in deployment configuration are audited</t>
        </r>
      </text>
    </comment>
    <comment ref="H358" authorId="0" shapeId="0" xr:uid="{00000000-0006-0000-0B00-00006A000000}">
      <text>
        <r>
          <rPr>
            <sz val="11"/>
            <rFont val="Calibri"/>
          </rPr>
          <t>Ensure any change to code can be traced back to its associated task</t>
        </r>
      </text>
    </comment>
    <comment ref="I358" authorId="0" shapeId="0" xr:uid="{00000000-0006-0000-0B00-00006B000000}">
      <text>
        <r>
          <rPr>
            <sz val="11"/>
            <rFont val="Calibri"/>
          </rPr>
          <t>Ensure linear history is required</t>
        </r>
      </text>
    </comment>
    <comment ref="J358" authorId="0" shapeId="0" xr:uid="{00000000-0006-0000-0B00-00006C000000}">
      <text>
        <r>
          <rPr>
            <sz val="11"/>
            <rFont val="Calibri"/>
          </rPr>
          <t>Ensure the build environment is logged</t>
        </r>
      </text>
    </comment>
    <comment ref="K358" authorId="0" shapeId="0" xr:uid="{00000000-0006-0000-0B00-00006D000000}">
      <text>
        <r>
          <rPr>
            <sz val="11"/>
            <rFont val="Calibri"/>
          </rPr>
          <t>Ensure changes to pipeline files are tracked and reviewed</t>
        </r>
      </text>
    </comment>
    <comment ref="L358" authorId="0" shapeId="0" xr:uid="{00000000-0006-0000-0B00-00006E000000}">
      <text>
        <r>
          <rPr>
            <sz val="11"/>
            <rFont val="Calibri"/>
          </rPr>
          <t>Ensure changes in deployment configuration are audited</t>
        </r>
      </text>
    </comment>
    <comment ref="H360" authorId="0" shapeId="0" xr:uid="{00000000-0006-0000-0B00-00006F000000}">
      <text>
        <r>
          <rPr>
            <sz val="11"/>
            <rFont val="Calibri"/>
          </rPr>
          <t>Ensure resource consumption of build workers is monitored</t>
        </r>
      </text>
    </comment>
    <comment ref="H362" authorId="0" shapeId="0" xr:uid="{00000000-0006-0000-0B00-000070000000}">
      <text>
        <r>
          <rPr>
            <sz val="11"/>
            <rFont val="Calibri"/>
          </rPr>
          <t>Ensure any changes to branch protection rules are audited</t>
        </r>
      </text>
    </comment>
    <comment ref="I362" authorId="0" shapeId="0" xr:uid="{00000000-0006-0000-0B00-000071000000}">
      <text>
        <r>
          <rPr>
            <sz val="11"/>
            <rFont val="Calibri"/>
          </rPr>
          <t>Ensure all code projects are tracked for changes in visibility status</t>
        </r>
      </text>
    </comment>
    <comment ref="J362" authorId="0" shapeId="0" xr:uid="{00000000-0006-0000-0B00-000072000000}">
      <text>
        <r>
          <rPr>
            <sz val="11"/>
            <rFont val="Calibri"/>
          </rPr>
          <t>Ensure changes in package registry configuration are audited</t>
        </r>
      </text>
    </comment>
    <comment ref="H367" authorId="0" shapeId="0" xr:uid="{00000000-0006-0000-0B00-000073000000}">
      <text>
        <r>
          <rPr>
            <sz val="11"/>
            <rFont val="Calibri"/>
          </rPr>
          <t>Ensure anomalous code behavior is tracked</t>
        </r>
      </text>
    </comment>
    <comment ref="H369" authorId="0" shapeId="0" xr:uid="{00000000-0006-0000-0B00-000074000000}">
      <text>
        <r>
          <rPr>
            <sz val="11"/>
            <rFont val="Calibri"/>
          </rPr>
          <t>Ensure anomalous code behavior is tracked</t>
        </r>
      </text>
    </comment>
    <comment ref="H389" authorId="0" shapeId="0" xr:uid="{00000000-0006-0000-0B00-000075000000}">
      <text>
        <r>
          <rPr>
            <sz val="11"/>
            <rFont val="Calibri"/>
          </rPr>
          <t>Ensure Git access is limited based on IP addresses</t>
        </r>
      </text>
    </comment>
    <comment ref="I389" authorId="0" shapeId="0" xr:uid="{00000000-0006-0000-0B00-000076000000}">
      <text>
        <r>
          <rPr>
            <sz val="11"/>
            <rFont val="Calibri"/>
          </rPr>
          <t>Ensure build workers have minimal network connectivity</t>
        </r>
      </text>
    </comment>
    <comment ref="H411" authorId="0" shapeId="0" xr:uid="{00000000-0006-0000-0B00-000077000000}">
      <text>
        <r>
          <rPr>
            <sz val="11"/>
            <rFont val="Calibri"/>
          </rPr>
          <t>Ensure Git access is limited based on IP addresses</t>
        </r>
      </text>
    </comment>
    <comment ref="I411" authorId="0" shapeId="0" xr:uid="{00000000-0006-0000-0B00-000078000000}">
      <text>
        <r>
          <rPr>
            <sz val="11"/>
            <rFont val="Calibri"/>
          </rPr>
          <t>Ensure build workers have minimal network connectivity</t>
        </r>
      </text>
    </comment>
    <comment ref="H430" authorId="0" shapeId="0" xr:uid="{00000000-0006-0000-0B00-000079000000}">
      <text>
        <r>
          <rPr>
            <sz val="11"/>
            <rFont val="Calibri"/>
          </rPr>
          <t>Ensure Source Code Management (SCM) email notifications are restricted to verified domains</t>
        </r>
      </text>
    </comment>
    <comment ref="H447" authorId="0" shapeId="0" xr:uid="{00000000-0006-0000-0B00-00007A000000}">
      <text>
        <r>
          <rPr>
            <sz val="11"/>
            <rFont val="Calibri"/>
          </rPr>
          <t>Ensure Source Code Management (SCM) email notifications are restricted to verified domains</t>
        </r>
      </text>
    </comment>
    <comment ref="I447" authorId="0" shapeId="0" xr:uid="{00000000-0006-0000-0B00-00007B000000}">
      <text>
        <r>
          <rPr>
            <sz val="11"/>
            <rFont val="Calibri"/>
          </rPr>
          <t>Ensure scanners are in place to identify and prevent sensitive data in code</t>
        </r>
      </text>
    </comment>
    <comment ref="J447" authorId="0" shapeId="0" xr:uid="{00000000-0006-0000-0B00-00007C000000}">
      <text>
        <r>
          <rPr>
            <sz val="11"/>
            <rFont val="Calibri"/>
          </rPr>
          <t>Ensure scanners are in place to identify and prevent sensitive data in pipeline files</t>
        </r>
      </text>
    </comment>
    <comment ref="K447" authorId="0" shapeId="0" xr:uid="{00000000-0006-0000-0B00-00007D000000}">
      <text>
        <r>
          <rPr>
            <sz val="11"/>
            <rFont val="Calibri"/>
          </rPr>
          <t>Ensure scanners are in place to identify and prevent sensitive data in deployment configuration</t>
        </r>
      </text>
    </comment>
    <comment ref="H454" authorId="0" shapeId="0" xr:uid="{00000000-0006-0000-0B00-00007E000000}">
      <text>
        <r>
          <rPr>
            <sz val="11"/>
            <rFont val="Calibri"/>
          </rPr>
          <t>Ensure any changes to code are tracked in a version control platform</t>
        </r>
      </text>
    </comment>
    <comment ref="I454" authorId="0" shapeId="0" xr:uid="{00000000-0006-0000-0B00-00007F000000}">
      <text>
        <r>
          <rPr>
            <sz val="11"/>
            <rFont val="Calibri"/>
          </rPr>
          <t>Ensure any change to code can be traced back to its associated task</t>
        </r>
      </text>
    </comment>
    <comment ref="J454" authorId="0" shapeId="0" xr:uid="{00000000-0006-0000-0B00-000080000000}">
      <text>
        <r>
          <rPr>
            <sz val="11"/>
            <rFont val="Calibri"/>
          </rPr>
          <t>Ensure inactive branches are periodically reviewed and removed</t>
        </r>
      </text>
    </comment>
    <comment ref="K454" authorId="0" shapeId="0" xr:uid="{00000000-0006-0000-0B00-000081000000}">
      <text>
        <r>
          <rPr>
            <sz val="11"/>
            <rFont val="Calibri"/>
          </rPr>
          <t>Ensure linear history is required</t>
        </r>
      </text>
    </comment>
    <comment ref="L454" authorId="0" shapeId="0" xr:uid="{00000000-0006-0000-0B00-000082000000}">
      <text>
        <r>
          <rPr>
            <sz val="11"/>
            <rFont val="Calibri"/>
          </rPr>
          <t>Ensure branch protection is enforced on the default branch</t>
        </r>
      </text>
    </comment>
    <comment ref="M454" authorId="0" shapeId="0" xr:uid="{00000000-0006-0000-0B00-000083000000}">
      <text>
        <r>
          <rPr>
            <sz val="11"/>
            <rFont val="Calibri"/>
          </rPr>
          <t>Ensure all copies (forks) of code are tracked and accounted for</t>
        </r>
      </text>
    </comment>
    <comment ref="N454" authorId="0" shapeId="0" xr:uid="{00000000-0006-0000-0B00-000084000000}">
      <text>
        <r>
          <rPr>
            <sz val="11"/>
            <rFont val="Calibri"/>
          </rPr>
          <t>Ensure inactive repositories are reviewed and archived periodically</t>
        </r>
      </text>
    </comment>
    <comment ref="O454" authorId="0" shapeId="0" xr:uid="{00000000-0006-0000-0B00-000085000000}">
      <text>
        <r>
          <rPr>
            <sz val="11"/>
            <rFont val="Calibri"/>
          </rPr>
          <t>Ensure the creation of the build environment is automated</t>
        </r>
      </text>
    </comment>
    <comment ref="P454" authorId="0" shapeId="0" xr:uid="{00000000-0006-0000-0B00-000086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Q454" authorId="0" shapeId="0" xr:uid="{00000000-0006-0000-0B00-000087000000}">
      <text>
        <r>
          <rPr>
            <sz val="11"/>
            <rFont val="Calibri"/>
          </rPr>
          <t>Ensure all build steps are defined as code</t>
        </r>
      </text>
    </comment>
    <comment ref="R454" authorId="0" shapeId="0" xr:uid="{00000000-0006-0000-0B00-000088000000}">
      <text>
        <r>
          <rPr>
            <sz val="11"/>
            <rFont val="Calibri"/>
          </rPr>
          <t>Ensure steps have clearly defined build stage input and output</t>
        </r>
      </text>
    </comment>
    <comment ref="S454" authorId="0" shapeId="0" xr:uid="{00000000-0006-0000-0B00-000089000000}">
      <text>
        <r>
          <rPr>
            <sz val="11"/>
            <rFont val="Calibri"/>
          </rPr>
          <t>Ensure changes to pipeline files are tracked and reviewed</t>
        </r>
      </text>
    </comment>
    <comment ref="T454" authorId="0" shapeId="0" xr:uid="{00000000-0006-0000-0B00-00008A000000}">
      <text>
        <r>
          <rPr>
            <sz val="11"/>
            <rFont val="Calibri"/>
          </rPr>
          <t>Ensure the build pipeline creates reproducible artifacts</t>
        </r>
      </text>
    </comment>
    <comment ref="U454" authorId="0" shapeId="0" xr:uid="{00000000-0006-0000-0B00-00008B000000}">
      <text>
        <r>
          <rPr>
            <sz val="11"/>
            <rFont val="Calibri"/>
          </rPr>
          <t>Ensure deployments are automated</t>
        </r>
      </text>
    </comment>
    <comment ref="H455" authorId="0" shapeId="0" xr:uid="{00000000-0006-0000-0B00-00008C000000}">
      <text>
        <r>
          <rPr>
            <sz val="11"/>
            <rFont val="Calibri"/>
          </rPr>
          <t>Ensure any changes to code are tracked in a version control platform</t>
        </r>
      </text>
    </comment>
    <comment ref="H458" authorId="0" shapeId="0" xr:uid="{00000000-0006-0000-0B00-00008D000000}">
      <text>
        <r>
          <rPr>
            <sz val="11"/>
            <rFont val="Calibri"/>
          </rPr>
          <t>Ensure scanners are in place to identify and prevent sensitive data in code</t>
        </r>
      </text>
    </comment>
    <comment ref="H463" authorId="0" shapeId="0" xr:uid="{00000000-0006-0000-0B00-00008E000000}">
      <text>
        <r>
          <rPr>
            <sz val="11"/>
            <rFont val="Calibri"/>
          </rPr>
          <t>Ensure each pipeline has a single responsibility</t>
        </r>
      </text>
    </comment>
    <comment ref="I463" authorId="0" shapeId="0" xr:uid="{00000000-0006-0000-0B00-00008F000000}">
      <text>
        <r>
          <rPr>
            <sz val="11"/>
            <rFont val="Calibri"/>
          </rPr>
          <t>Ensure build workers are single-used</t>
        </r>
      </text>
    </comment>
    <comment ref="J463" authorId="0" shapeId="0" xr:uid="{00000000-0006-0000-0B00-000090000000}">
      <text>
        <r>
          <rPr>
            <sz val="11"/>
            <rFont val="Calibri"/>
          </rPr>
          <t>Ensure the duties of each build worker are segregated</t>
        </r>
      </text>
    </comment>
    <comment ref="K463" authorId="0" shapeId="0" xr:uid="{00000000-0006-0000-0B00-000091000000}">
      <text>
        <r>
          <rPr>
            <sz val="11"/>
            <rFont val="Calibri"/>
          </rPr>
          <t>Ensure output is written to a separate, secured storage repository</t>
        </r>
      </text>
    </comment>
    <comment ref="L463" authorId="0" shapeId="0" xr:uid="{00000000-0006-0000-0B00-000092000000}">
      <text>
        <r>
          <rPr>
            <sz val="11"/>
            <rFont val="Calibri"/>
          </rPr>
          <t>Ensure deployment configuration files are separated from source code</t>
        </r>
      </text>
    </comment>
    <comment ref="M463" authorId="0" shapeId="0" xr:uid="{00000000-0006-0000-0B00-000093000000}">
      <text>
        <r>
          <rPr>
            <sz val="11"/>
            <rFont val="Calibri"/>
          </rPr>
          <t>Ensure access to production environment is limited</t>
        </r>
      </text>
    </comment>
    <comment ref="H464" authorId="0" shapeId="0" xr:uid="{00000000-0006-0000-0B00-000094000000}">
      <text>
        <r>
          <rPr>
            <sz val="11"/>
            <rFont val="Calibri"/>
          </rPr>
          <t>Ensure build workers are single-used</t>
        </r>
      </text>
    </comment>
    <comment ref="I464" authorId="0" shapeId="0" xr:uid="{00000000-0006-0000-0B00-000095000000}">
      <text>
        <r>
          <rPr>
            <sz val="11"/>
            <rFont val="Calibri"/>
          </rPr>
          <t>Ensure output is written to a separate, secured storage repository</t>
        </r>
      </text>
    </comment>
    <comment ref="J464" authorId="0" shapeId="0" xr:uid="{00000000-0006-0000-0B00-000096000000}">
      <text>
        <r>
          <rPr>
            <sz val="11"/>
            <rFont val="Calibri"/>
          </rPr>
          <t>Ensure deployment configuration files are separated from source code</t>
        </r>
      </text>
    </comment>
    <comment ref="H465" authorId="0" shapeId="0" xr:uid="{00000000-0006-0000-0B00-000097000000}">
      <text>
        <r>
          <rPr>
            <sz val="11"/>
            <rFont val="Calibri"/>
          </rPr>
          <t>Ensure any change to code receives approval of two strongly authenticated users</t>
        </r>
      </text>
    </comment>
    <comment ref="I465" authorId="0" shapeId="0" xr:uid="{00000000-0006-0000-0B00-000098000000}">
      <text>
        <r>
          <rPr>
            <sz val="11"/>
            <rFont val="Calibri"/>
          </rPr>
          <t>Ensure previous approvals are dismissed when updates are introduced to a code change proposal</t>
        </r>
      </text>
    </comment>
    <comment ref="J465" authorId="0" shapeId="0" xr:uid="{00000000-0006-0000-0B00-000099000000}">
      <text>
        <r>
          <rPr>
            <sz val="11"/>
            <rFont val="Calibri"/>
          </rPr>
          <t>Ensure code owner</t>
        </r>
        <r>
          <rPr>
            <sz val="11"/>
            <color rgb="FF000000"/>
            <rFont val="Calibri"/>
          </rPr>
          <t>'</t>
        </r>
        <r>
          <rPr>
            <sz val="11"/>
            <color rgb="FF000000"/>
            <rFont val="Calibri"/>
          </rPr>
          <t>s review is required when a change affects owned code</t>
        </r>
      </text>
    </comment>
    <comment ref="K465" authorId="0" shapeId="0" xr:uid="{00000000-0006-0000-0B00-00009A000000}">
      <text>
        <r>
          <rPr>
            <sz val="11"/>
            <rFont val="Calibri"/>
          </rPr>
          <t>Ensure all checks have passed before merging new code</t>
        </r>
      </text>
    </comment>
    <comment ref="L465" authorId="0" shapeId="0" xr:uid="{00000000-0006-0000-0B00-00009B000000}">
      <text>
        <r>
          <rPr>
            <sz val="11"/>
            <rFont val="Calibri"/>
          </rPr>
          <t>Ensure open Git branches are up to date before they can be merged into code base</t>
        </r>
      </text>
    </comment>
    <comment ref="M465" authorId="0" shapeId="0" xr:uid="{00000000-0006-0000-0B00-00009C000000}">
      <text>
        <r>
          <rPr>
            <sz val="11"/>
            <rFont val="Calibri"/>
          </rPr>
          <t>Ensure all open comments are resolved before allowing code change merging</t>
        </r>
      </text>
    </comment>
    <comment ref="H470" authorId="0" shapeId="0" xr:uid="{00000000-0006-0000-0B00-00009D000000}">
      <text>
        <r>
          <rPr>
            <sz val="11"/>
            <rFont val="Calibri"/>
          </rPr>
          <t>Ensure any merging of code is automatically scanned for risks</t>
        </r>
      </text>
    </comment>
    <comment ref="I470" authorId="0" shapeId="0" xr:uid="{00000000-0006-0000-0B00-00009E000000}">
      <text>
        <r>
          <rPr>
            <sz val="11"/>
            <rFont val="Calibri"/>
          </rPr>
          <t>Ensure scanners are in place for code vulnerabilities</t>
        </r>
      </text>
    </comment>
    <comment ref="J470" authorId="0" shapeId="0" xr:uid="{00000000-0006-0000-0B00-00009F000000}">
      <text>
        <r>
          <rPr>
            <sz val="11"/>
            <rFont val="Calibri"/>
          </rPr>
          <t>Ensure scanners are in place for web application runtime security weaknesses</t>
        </r>
      </text>
    </comment>
    <comment ref="K470" authorId="0" shapeId="0" xr:uid="{00000000-0006-0000-0B00-0000A0000000}">
      <text>
        <r>
          <rPr>
            <sz val="11"/>
            <rFont val="Calibri"/>
          </rPr>
          <t>Ensure scanners are in place for API runtime security weaknesses</t>
        </r>
      </text>
    </comment>
    <comment ref="L470" authorId="0" shapeId="0" xr:uid="{00000000-0006-0000-0B00-0000A1000000}">
      <text>
        <r>
          <rPr>
            <sz val="11"/>
            <rFont val="Calibri"/>
          </rPr>
          <t>Ensure pipelines are automatically scanned for vulnerabilities</t>
        </r>
      </text>
    </comment>
    <comment ref="H471" authorId="0" shapeId="0" xr:uid="{00000000-0006-0000-0B00-0000A2000000}">
      <text>
        <r>
          <rPr>
            <sz val="11"/>
            <rFont val="Calibri"/>
          </rPr>
          <t>Ensure all checks have passed before merging new code</t>
        </r>
      </text>
    </comment>
    <comment ref="H473" authorId="0" shapeId="0" xr:uid="{00000000-0006-0000-0B00-0000A3000000}">
      <text>
        <r>
          <rPr>
            <sz val="11"/>
            <rFont val="Calibri"/>
          </rPr>
          <t>Ensure scanners are in place for open-source license issues in used packages</t>
        </r>
      </text>
    </comment>
    <comment ref="I473" authorId="0" shapeId="0" xr:uid="{00000000-0006-0000-0B00-0000A4000000}">
      <text>
        <r>
          <rPr>
            <sz val="11"/>
            <rFont val="Calibri"/>
          </rPr>
          <t>Ensure all external dependencies used in the build process are locked</t>
        </r>
      </text>
    </comment>
    <comment ref="J473" authorId="0" shapeId="0" xr:uid="{00000000-0006-0000-0B00-0000A5000000}">
      <text>
        <r>
          <rPr>
            <sz val="11"/>
            <rFont val="Calibri"/>
          </rPr>
          <t>Ensure pipeline steps produce a Software Bill of Materials (SBOM)</t>
        </r>
      </text>
    </comment>
    <comment ref="K473" authorId="0" shapeId="0" xr:uid="{00000000-0006-0000-0B00-0000A6000000}">
      <text>
        <r>
          <rPr>
            <sz val="11"/>
            <rFont val="Calibri"/>
          </rPr>
          <t>Ensure third-party artifacts and open-source libraries are verified</t>
        </r>
      </text>
    </comment>
    <comment ref="L473" authorId="0" shapeId="0" xr:uid="{00000000-0006-0000-0B00-0000A7000000}">
      <text>
        <r>
          <rPr>
            <sz val="11"/>
            <rFont val="Calibri"/>
          </rPr>
          <t>Ensure Software Bill of Materials (SBOM) is required from all third-party suppliers</t>
        </r>
      </text>
    </comment>
    <comment ref="M473" authorId="0" shapeId="0" xr:uid="{00000000-0006-0000-0B00-0000A8000000}">
      <text>
        <r>
          <rPr>
            <sz val="11"/>
            <rFont val="Calibri"/>
          </rPr>
          <t>Ensure trusted package managers and repositories are defined and prioritized</t>
        </r>
      </text>
    </comment>
    <comment ref="N473" authorId="0" shapeId="0" xr:uid="{00000000-0006-0000-0B00-0000A9000000}">
      <text>
        <r>
          <rPr>
            <sz val="11"/>
            <rFont val="Calibri"/>
          </rPr>
          <t>Ensure dependencies are pinned to a specific, verified version</t>
        </r>
      </text>
    </comment>
    <comment ref="O473" authorId="0" shapeId="0" xr:uid="{00000000-0006-0000-0B00-0000AA000000}">
      <text>
        <r>
          <rPr>
            <sz val="11"/>
            <rFont val="Calibri"/>
          </rPr>
          <t>Ensure an organization-wide dependency usage policy is enforced</t>
        </r>
      </text>
    </comment>
    <comment ref="P473" authorId="0" shapeId="0" xr:uid="{00000000-0006-0000-0B00-0000AB000000}">
      <text>
        <r>
          <rPr>
            <sz val="11"/>
            <rFont val="Calibri"/>
          </rPr>
          <t>Ensure packages are automatically scanned for license implications</t>
        </r>
      </text>
    </comment>
    <comment ref="Q473" authorId="0" shapeId="0" xr:uid="{00000000-0006-0000-0B00-0000AC000000}">
      <text>
        <r>
          <rPr>
            <sz val="11"/>
            <rFont val="Calibri"/>
          </rPr>
          <t>Ensure packages are automatically scanned for ownership change</t>
        </r>
      </text>
    </comment>
    <comment ref="R473" authorId="0" shapeId="0" xr:uid="{00000000-0006-0000-0B00-0000AD000000}">
      <text>
        <r>
          <rPr>
            <sz val="11"/>
            <rFont val="Calibri"/>
          </rPr>
          <t>Ensure deployment configuration manifests are pinned to a specific, verified version</t>
        </r>
      </text>
    </comment>
    <comment ref="H474" authorId="0" shapeId="0" xr:uid="{00000000-0006-0000-0B00-0000AE000000}">
      <text>
        <r>
          <rPr>
            <sz val="11"/>
            <rFont val="Calibri"/>
          </rPr>
          <t>Ensure dependencies are validated before being used</t>
        </r>
      </text>
    </comment>
    <comment ref="I474" authorId="0" shapeId="0" xr:uid="{00000000-0006-0000-0B00-0000AF000000}">
      <text>
        <r>
          <rPr>
            <sz val="11"/>
            <rFont val="Calibri"/>
          </rPr>
          <t>Ensure third-party artifacts and open-source libraries are verified</t>
        </r>
      </text>
    </comment>
    <comment ref="J474" authorId="0" shapeId="0" xr:uid="{00000000-0006-0000-0B00-0000B0000000}">
      <text>
        <r>
          <rPr>
            <sz val="11"/>
            <rFont val="Calibri"/>
          </rPr>
          <t>Ensure dependencies are pinned to a specific, verified version</t>
        </r>
      </text>
    </comment>
    <comment ref="H475" authorId="0" shapeId="0" xr:uid="{00000000-0006-0000-0B00-0000B1000000}">
      <text>
        <r>
          <rPr>
            <sz val="11"/>
            <rFont val="Calibri"/>
          </rPr>
          <t>Ensure scanners are in place for open-source vulnerabilities in used packages</t>
        </r>
      </text>
    </comment>
    <comment ref="I475" authorId="0" shapeId="0" xr:uid="{00000000-0006-0000-0B00-0000B2000000}">
      <text>
        <r>
          <rPr>
            <sz val="11"/>
            <rFont val="Calibri"/>
          </rPr>
          <t>Ensure dependencies are monitored between open-source components</t>
        </r>
      </text>
    </comment>
    <comment ref="J475" authorId="0" shapeId="0" xr:uid="{00000000-0006-0000-0B00-0000B3000000}">
      <text>
        <r>
          <rPr>
            <sz val="11"/>
            <rFont val="Calibri"/>
          </rPr>
          <t>Ensure packages are automatically scanned for known vulnerabilities</t>
        </r>
      </text>
    </comment>
  </commentList>
</comments>
</file>

<file path=xl/sharedStrings.xml><?xml version="1.0" encoding="utf-8"?>
<sst xmlns="http://schemas.openxmlformats.org/spreadsheetml/2006/main" count="13354" uniqueCount="6373">
  <si>
    <t>Section</t>
  </si>
  <si>
    <t>Id</t>
  </si>
  <si>
    <t>Title</t>
  </si>
  <si>
    <t>Assessment</t>
  </si>
  <si>
    <t>Profile</t>
  </si>
  <si>
    <t>MoSCoW</t>
  </si>
  <si>
    <t>OpsImpact</t>
  </si>
  <si>
    <t>Phase</t>
  </si>
  <si>
    <t>ImplStatus</t>
  </si>
  <si>
    <t>Notes</t>
  </si>
  <si>
    <t>Remediation</t>
  </si>
  <si>
    <t>Description</t>
  </si>
  <si>
    <t>Impact</t>
  </si>
  <si>
    <t>Audit</t>
  </si>
  <si>
    <t>Default</t>
  </si>
  <si>
    <t>Status</t>
  </si>
  <si>
    <t>LogID</t>
  </si>
  <si>
    <t>Code Changes</t>
  </si>
  <si>
    <t>1.1.1</t>
  </si>
  <si>
    <r>
      <rPr>
        <sz val="11"/>
        <rFont val="Calibri"/>
      </rPr>
      <t>Ensure any changes to code are tracked in a version control platform</t>
    </r>
  </si>
  <si>
    <t>Manual</t>
  </si>
  <si>
    <t>Level 1</t>
  </si>
  <si>
    <t>Unassigned</t>
  </si>
  <si>
    <t>Unassessed</t>
  </si>
  <si>
    <t>Pending</t>
  </si>
  <si>
    <t/>
  </si>
  <si>
    <r>
      <rPr>
        <sz val="11"/>
        <color rgb="FF000000"/>
        <rFont val="Calibri"/>
      </rPr>
      <t>Upload existing code projects to a GitLab group or instance and create an identity for each active team member who might contribute or need access to it.</t>
    </r>
  </si>
  <si>
    <r>
      <rPr>
        <sz val="11"/>
        <color rgb="FF000000"/>
        <rFont val="Calibri"/>
      </rPr>
      <t>Manage all code projects in a version control platform.</t>
    </r>
  </si>
  <si>
    <r>
      <rPr>
        <sz val="11"/>
        <color rgb="FF000000"/>
        <rFont val="Calibri"/>
      </rPr>
      <t>Ensure that all code activity is managed in a GitLab repository for every micro-service or application developed by your organization.</t>
    </r>
  </si>
  <si>
    <t>1.1.2</t>
  </si>
  <si>
    <r>
      <rPr>
        <sz val="11"/>
        <rFont val="Calibri"/>
      </rPr>
      <t>Ensure any change to code can be traced back to its associated task</t>
    </r>
  </si>
  <si>
    <r>
      <rPr>
        <sz val="11"/>
        <color rgb="FF000000"/>
        <rFont val="Calibri"/>
      </rPr>
      <t>Use GitLab issues to manage tasks as the starting point for each code change. Whether it is a new feature, bug fix, or security fix - all should originate from a dedicated task (GitLab issue) in your organization's task management system. Tasks (issues) should be linked to Merge Requests, and Merge requests should be linked to Issues.</t>
    </r>
  </si>
  <si>
    <r>
      <rPr>
        <sz val="11"/>
        <color rgb="FF000000"/>
        <rFont val="Calibri"/>
      </rPr>
      <t>Use a task management system to trace any code back to its associated task.</t>
    </r>
  </si>
  <si>
    <r>
      <rPr>
        <sz val="11"/>
        <color rgb="FF000000"/>
        <rFont val="Calibri"/>
      </rPr>
      <t>Ensure every code change can be traced back to its origin task in a task management system.</t>
    </r>
  </si>
  <si>
    <t>1.1.3</t>
  </si>
  <si>
    <r>
      <rPr>
        <sz val="11"/>
        <rFont val="Calibri"/>
      </rPr>
      <t>Ensure any change to code receives approval of two strongly authenticated users</t>
    </r>
  </si>
  <si>
    <t>Automated</t>
  </si>
  <si>
    <r>
      <rPr>
        <sz val="11"/>
        <color rgb="FF000000"/>
        <rFont val="Calibri"/>
      </rPr>
      <t>For every project in use, perform the next steps to require two approvals from the specific project team in order to push new code to the code base:</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Merge requests.</t>
    </r>
    <r>
      <rPr>
        <sz val="11"/>
        <color rgb="FF000000"/>
        <rFont val="Calibri"/>
      </rPr>
      <t xml:space="preserve">
</t>
    </r>
    <r>
      <rPr>
        <sz val="11"/>
        <color rgb="FF000000"/>
        <rFont val="Calibri"/>
      </rPr>
      <t>- In the Merge request approvals section, in the Approval rules section, next to the rule you want to edit, select Edit.</t>
    </r>
    <r>
      <rPr>
        <sz val="11"/>
        <color rgb="FF000000"/>
        <rFont val="Calibri"/>
      </rPr>
      <t xml:space="preserve">
</t>
    </r>
    <r>
      <rPr>
        <sz val="11"/>
        <color rgb="FF000000"/>
        <rFont val="Calibri"/>
      </rPr>
      <t>- Edit the field In Approvals required to ensure the value is 2 or above.</t>
    </r>
    <r>
      <rPr>
        <sz val="11"/>
        <color rgb="FF000000"/>
        <rFont val="Calibri"/>
      </rPr>
      <t xml:space="preserve">
</t>
    </r>
    <r>
      <rPr>
        <sz val="11"/>
        <color rgb="FF000000"/>
        <rFont val="Calibri"/>
      </rPr>
      <t>- Select Update approval rule.</t>
    </r>
  </si>
  <si>
    <r>
      <rPr>
        <sz val="11"/>
        <color rgb="FF000000"/>
        <rFont val="Calibri"/>
      </rPr>
      <t>Ensure that every code change is reviewed and approved by two authorized contributors who are both strongly authenticated - using Multi-Factor Authentication (MFA), from the team relevant to the code change.</t>
    </r>
  </si>
  <si>
    <r>
      <rPr>
        <sz val="11"/>
        <color rgb="FF000000"/>
        <rFont val="Calibri"/>
      </rPr>
      <t>To enforce a code review requirement, verification for a minimum of two reviewers must be put into place. This will ensure new code will not be able to be pushed to the code base before it has received two independent approvals.</t>
    </r>
  </si>
  <si>
    <r>
      <rPr>
        <sz val="11"/>
        <color rgb="FF000000"/>
        <rFont val="Calibri"/>
      </rPr>
      <t>For every project in use, perform the next steps to verify that two approvals from the specific project team are required to push new code to the code base:</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Merge requests.</t>
    </r>
    <r>
      <rPr>
        <sz val="11"/>
        <color rgb="FF000000"/>
        <rFont val="Calibri"/>
      </rPr>
      <t xml:space="preserve">
</t>
    </r>
    <r>
      <rPr>
        <sz val="11"/>
        <color rgb="FF000000"/>
        <rFont val="Calibri"/>
      </rPr>
      <t>- In the Merge request approvals section, in the Approval rules section, next to the rule you want to edit, select Edit.</t>
    </r>
    <r>
      <rPr>
        <sz val="11"/>
        <color rgb="FF000000"/>
        <rFont val="Calibri"/>
      </rPr>
      <t xml:space="preserve">
</t>
    </r>
    <r>
      <rPr>
        <sz val="11"/>
        <color rgb="FF000000"/>
        <rFont val="Calibri"/>
      </rPr>
      <t>- Review the field In Approvals required, if the number is 2 or above, you are compliant.</t>
    </r>
  </si>
  <si>
    <r>
      <rPr>
        <sz val="11"/>
        <color rgb="FF000000"/>
        <rFont val="Calibri"/>
      </rPr>
      <t>0</t>
    </r>
  </si>
  <si>
    <t>1.1.4</t>
  </si>
  <si>
    <r>
      <rPr>
        <sz val="11"/>
        <rFont val="Calibri"/>
      </rPr>
      <t>Ensure previous approvals are dismissed when updates are introduced to a code change proposal</t>
    </r>
  </si>
  <si>
    <r>
      <rPr>
        <sz val="11"/>
        <color rgb="FF000000"/>
        <rFont val="Calibri"/>
      </rPr>
      <t>For each code repository in use, perform the next steps to enforce dismissal of given approvals to code change suggestions if those suggestions were updated:</t>
    </r>
    <r>
      <rPr>
        <sz val="11"/>
        <color rgb="FF000000"/>
        <rFont val="Calibri"/>
      </rPr>
      <t xml:space="preserve">
</t>
    </r>
    <r>
      <rPr>
        <sz val="11"/>
        <color rgb="FF000000"/>
        <rFont val="Calibri"/>
      </rPr>
      <t>- On GitLab, navigate to the main page of a repository.</t>
    </r>
    <r>
      <rPr>
        <sz val="11"/>
        <color rgb="FF000000"/>
        <rFont val="Calibri"/>
      </rPr>
      <t xml:space="preserve">
</t>
    </r>
    <r>
      <rPr>
        <sz val="11"/>
        <color rgb="FF000000"/>
        <rFont val="Calibri"/>
      </rPr>
      <t xml:space="preserve">- Navigate to </t>
    </r>
    <r>
      <rPr>
        <b/>
        <sz val="11"/>
        <color rgb="FF000000"/>
        <rFont val="Calibri"/>
      </rPr>
      <t>Settings &gt; Merge Requests.</t>
    </r>
    <r>
      <rPr>
        <sz val="11"/>
        <color rgb="FF000000"/>
        <rFont val="Calibri"/>
      </rPr>
      <t xml:space="preserve">
</t>
    </r>
    <r>
      <rPr>
        <sz val="11"/>
        <color rgb="FF000000"/>
        <rFont val="Calibri"/>
      </rPr>
      <t xml:space="preserve">- Click </t>
    </r>
    <r>
      <rPr>
        <b/>
        <sz val="11"/>
        <color rgb="FF000000"/>
        <rFont val="Calibri"/>
      </rPr>
      <t>Expand</t>
    </r>
    <r>
      <rPr>
        <sz val="11"/>
        <color rgb="FF000000"/>
        <rFont val="Calibri"/>
      </rPr>
      <t xml:space="preserve"> next to the </t>
    </r>
    <r>
      <rPr>
        <b/>
        <sz val="11"/>
        <color rgb="FF000000"/>
        <rFont val="Calibri"/>
      </rPr>
      <t>Merge Request Approvals</t>
    </r>
    <r>
      <rPr>
        <sz val="11"/>
        <color rgb="FF000000"/>
        <rFont val="Calibri"/>
      </rPr>
      <t xml:space="preserve"> section.</t>
    </r>
    <r>
      <rPr>
        <sz val="11"/>
        <color rgb="FF000000"/>
        <rFont val="Calibri"/>
      </rPr>
      <t xml:space="preserve">
</t>
    </r>
    <r>
      <rPr>
        <sz val="11"/>
        <color rgb="FF000000"/>
        <rFont val="Calibri"/>
      </rPr>
      <t>- Configure approval rules and a list of eligible approvers for all protected branches (or all branches).</t>
    </r>
    <r>
      <rPr>
        <sz val="11"/>
        <color rgb="FF000000"/>
        <rFont val="Calibri"/>
      </rPr>
      <t xml:space="preserve">
</t>
    </r>
    <r>
      <rPr>
        <sz val="11"/>
        <color rgb="FF000000"/>
        <rFont val="Calibri"/>
      </rPr>
      <t xml:space="preserve">- Select </t>
    </r>
    <r>
      <rPr>
        <b/>
        <sz val="11"/>
        <color rgb="FF000000"/>
        <rFont val="Calibri"/>
      </rPr>
      <t>Remove all approvals</t>
    </r>
    <r>
      <rPr>
        <sz val="11"/>
        <color rgb="FF000000"/>
        <rFont val="Calibri"/>
      </rPr>
      <t xml:space="preserve"> under "When a commit is added".</t>
    </r>
    <r>
      <rPr>
        <sz val="11"/>
        <color rgb="FF000000"/>
        <rFont val="Calibri"/>
      </rPr>
      <t xml:space="preserve">
</t>
    </r>
    <r>
      <rPr>
        <sz val="11"/>
        <color rgb="FF000000"/>
        <rFont val="Calibri"/>
      </rPr>
      <t xml:space="preserve">- Click </t>
    </r>
    <r>
      <rPr>
        <b/>
        <sz val="11"/>
        <color rgb="FF000000"/>
        <rFont val="Calibri"/>
      </rPr>
      <t>Save changes</t>
    </r>
  </si>
  <si>
    <r>
      <rPr>
        <sz val="11"/>
        <color rgb="FF000000"/>
        <rFont val="Calibri"/>
      </rPr>
      <t>Ensure that when a proposed code change is updated, previous approvals are declined, and new approvals are required.</t>
    </r>
  </si>
  <si>
    <r>
      <rPr>
        <sz val="11"/>
        <color rgb="FF000000"/>
        <rFont val="Calibri"/>
      </rPr>
      <t>If new code changes are pushed to a specific proposal, all previously accepted code change proposals must be declined.</t>
    </r>
  </si>
  <si>
    <r>
      <rPr>
        <sz val="11"/>
        <color rgb="FF000000"/>
        <rFont val="Calibri"/>
      </rPr>
      <t>For each code repository in use, perform the next steps to verify that each updated code suggestion declines the previously received approvals:</t>
    </r>
    <r>
      <rPr>
        <sz val="11"/>
        <color rgb="FF000000"/>
        <rFont val="Calibri"/>
      </rPr>
      <t xml:space="preserve">
</t>
    </r>
    <r>
      <rPr>
        <sz val="11"/>
        <color rgb="FF000000"/>
        <rFont val="Calibri"/>
      </rPr>
      <t>- On GitLab, navigate to the main page of a repository.</t>
    </r>
    <r>
      <rPr>
        <sz val="11"/>
        <color rgb="FF000000"/>
        <rFont val="Calibri"/>
      </rPr>
      <t xml:space="preserve">
</t>
    </r>
    <r>
      <rPr>
        <sz val="11"/>
        <color rgb="FF000000"/>
        <rFont val="Calibri"/>
      </rPr>
      <t xml:space="preserve">- Navigate to </t>
    </r>
    <r>
      <rPr>
        <b/>
        <sz val="11"/>
        <color rgb="FF000000"/>
        <rFont val="Calibri"/>
      </rPr>
      <t>Settings &gt; Merge Requests.</t>
    </r>
    <r>
      <rPr>
        <sz val="11"/>
        <color rgb="FF000000"/>
        <rFont val="Calibri"/>
      </rPr>
      <t xml:space="preserve">
</t>
    </r>
    <r>
      <rPr>
        <sz val="11"/>
        <color rgb="FF000000"/>
        <rFont val="Calibri"/>
      </rPr>
      <t xml:space="preserve">- Click </t>
    </r>
    <r>
      <rPr>
        <b/>
        <sz val="11"/>
        <color rgb="FF000000"/>
        <rFont val="Calibri"/>
      </rPr>
      <t>Expand</t>
    </r>
    <r>
      <rPr>
        <sz val="11"/>
        <color rgb="FF000000"/>
        <rFont val="Calibri"/>
      </rPr>
      <t xml:space="preserve"> next to the </t>
    </r>
    <r>
      <rPr>
        <b/>
        <sz val="11"/>
        <color rgb="FF000000"/>
        <rFont val="Calibri"/>
      </rPr>
      <t>Merge Request Approvals</t>
    </r>
    <r>
      <rPr>
        <sz val="11"/>
        <color rgb="FF000000"/>
        <rFont val="Calibri"/>
      </rPr>
      <t xml:space="preserve"> section.</t>
    </r>
    <r>
      <rPr>
        <sz val="11"/>
        <color rgb="FF000000"/>
        <rFont val="Calibri"/>
      </rPr>
      <t xml:space="preserve">
</t>
    </r>
    <r>
      <rPr>
        <sz val="11"/>
        <color rgb="FF000000"/>
        <rFont val="Calibri"/>
      </rPr>
      <t>- Verify the repository has merge request approvals configured on all protected branches.</t>
    </r>
    <r>
      <rPr>
        <sz val="11"/>
        <color rgb="FF000000"/>
        <rFont val="Calibri"/>
      </rPr>
      <t xml:space="preserve">
</t>
    </r>
    <r>
      <rPr>
        <sz val="11"/>
        <color rgb="FF000000"/>
        <rFont val="Calibri"/>
      </rPr>
      <t>- Verify that "Remove all approvals" is selected under Approval Settings for "When a commit is added".</t>
    </r>
  </si>
  <si>
    <t>1.1.5</t>
  </si>
  <si>
    <r>
      <rPr>
        <sz val="11"/>
        <rFont val="Calibri"/>
      </rPr>
      <t>Ensure there are restrictions on who can dismiss code change reviews</t>
    </r>
  </si>
  <si>
    <r>
      <rPr>
        <sz val="11"/>
        <color rgb="FF000000"/>
        <rFont val="Calibri"/>
      </rPr>
      <t>Prerequisites:You must have at least the Maintainer role. When granting a group Allowed to merge or Allowed to push and merge permissions on a protected branch, the group must be added to the project. To protect a branch:</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Repository.</t>
    </r>
    <r>
      <rPr>
        <sz val="11"/>
        <color rgb="FF000000"/>
        <rFont val="Calibri"/>
      </rPr>
      <t xml:space="preserve">
</t>
    </r>
    <r>
      <rPr>
        <sz val="11"/>
        <color rgb="FF000000"/>
        <rFont val="Calibri"/>
      </rPr>
      <t>- Expand Protected branches.</t>
    </r>
    <r>
      <rPr>
        <sz val="11"/>
        <color rgb="FF000000"/>
        <rFont val="Calibri"/>
      </rPr>
      <t xml:space="preserve">
</t>
    </r>
    <r>
      <rPr>
        <sz val="11"/>
        <color rgb="FF000000"/>
        <rFont val="Calibri"/>
      </rPr>
      <t>- Select Add protected branch.</t>
    </r>
    <r>
      <rPr>
        <sz val="11"/>
        <color rgb="FF000000"/>
        <rFont val="Calibri"/>
      </rPr>
      <t xml:space="preserve">
</t>
    </r>
    <r>
      <rPr>
        <sz val="11"/>
        <color rgb="FF000000"/>
        <rFont val="Calibri"/>
      </rPr>
      <t>- From the Branch dropdown list, select the branch you want to protect.</t>
    </r>
    <r>
      <rPr>
        <sz val="11"/>
        <color rgb="FF000000"/>
        <rFont val="Calibri"/>
      </rPr>
      <t xml:space="preserve">
</t>
    </r>
    <r>
      <rPr>
        <sz val="11"/>
        <color rgb="FF000000"/>
        <rFont val="Calibri"/>
      </rPr>
      <t>- From the Allowed to merge list, select a role that can merge into this branch.</t>
    </r>
    <r>
      <rPr>
        <sz val="11"/>
        <color rgb="FF000000"/>
        <rFont val="Calibri"/>
      </rPr>
      <t xml:space="preserve">
</t>
    </r>
    <r>
      <rPr>
        <sz val="11"/>
        <color rgb="FF000000"/>
        <rFont val="Calibri"/>
      </rPr>
      <t>- From the Allowed to push and merge list, select a role that can push to this branch.</t>
    </r>
    <r>
      <rPr>
        <sz val="11"/>
        <color rgb="FF000000"/>
        <rFont val="Calibri"/>
      </rPr>
      <t xml:space="preserve">
</t>
    </r>
    <r>
      <rPr>
        <sz val="11"/>
        <color rgb="FF000000"/>
        <rFont val="Calibri"/>
      </rPr>
      <t>In GitLab Premium and Ultimate, you can also add groups or individual users to Allowed to merge and Allowed to push and merge. Select Protect. The protected branch displays in the list of protected branches.</t>
    </r>
  </si>
  <si>
    <r>
      <rPr>
        <sz val="11"/>
        <color rgb="FF000000"/>
        <rFont val="Calibri"/>
      </rPr>
      <t>Only trusted users should be allowed to dismiss code change reviews.</t>
    </r>
  </si>
  <si>
    <r>
      <rPr>
        <sz val="11"/>
        <color rgb="FF000000"/>
        <rFont val="Calibri"/>
      </rPr>
      <t>In cases where a code change proposal has been updated since it was last reviewed and the person who reviewed it isn't available for approval, a general collaborator would not be able to merge their code changes until a user with "dismiss review" abilities could dismiss the open review.</t>
    </r>
    <r>
      <rPr>
        <sz val="11"/>
        <color rgb="FF000000"/>
        <rFont val="Calibri"/>
      </rPr>
      <t xml:space="preserve">
</t>
    </r>
    <r>
      <rPr>
        <sz val="11"/>
        <color rgb="FF000000"/>
        <rFont val="Calibri"/>
      </rPr>
      <t>Users who are not allowed to dismiss code change reviews will not be permitted to do so, and thus are unable to waive the standard flow of approvals.</t>
    </r>
  </si>
  <si>
    <r>
      <rPr>
        <sz val="11"/>
        <color rgb="FF000000"/>
        <rFont val="Calibri"/>
      </rPr>
      <t>For each code repository in use, perform the next steps to verify that only trusted users are allowed to dismiss code change reviews: To verify that restrictions are in place around who can dismiss code change reviews, view your branch protection settings for a project.  You must have at least the Maintainer role.</t>
    </r>
    <r>
      <rPr>
        <sz val="11"/>
        <color rgb="FF000000"/>
        <rFont val="Calibri"/>
      </rPr>
      <t xml:space="preserve">
</t>
    </r>
    <r>
      <rPr>
        <sz val="11"/>
        <color rgb="FF000000"/>
        <rFont val="Calibri"/>
      </rPr>
      <t>- On the left sidebar, select </t>
    </r>
    <r>
      <rPr>
        <b/>
        <sz val="11"/>
        <color rgb="FF000000"/>
        <rFont val="Calibri"/>
      </rPr>
      <t>Search or go</t>
    </r>
    <r>
      <rPr>
        <sz val="11"/>
        <color rgb="FF000000"/>
        <rFont val="Calibri"/>
      </rPr>
      <t xml:space="preserve"> to and find your project.</t>
    </r>
    <r>
      <rPr>
        <sz val="11"/>
        <color rgb="FF000000"/>
        <rFont val="Calibri"/>
      </rPr>
      <t xml:space="preserve">
</t>
    </r>
    <r>
      <rPr>
        <sz val="11"/>
        <color rgb="FF000000"/>
        <rFont val="Calibri"/>
      </rPr>
      <t>- Select </t>
    </r>
    <r>
      <rPr>
        <b/>
        <sz val="11"/>
        <color rgb="FF000000"/>
        <rFont val="Calibri"/>
      </rPr>
      <t>Settings &gt; Repository.</t>
    </r>
    <r>
      <rPr>
        <sz val="11"/>
        <color rgb="FF000000"/>
        <rFont val="Calibri"/>
      </rPr>
      <t xml:space="preserve">
</t>
    </r>
    <r>
      <rPr>
        <sz val="11"/>
        <color rgb="FF000000"/>
        <rFont val="Calibri"/>
      </rPr>
      <t>- Expand </t>
    </r>
    <r>
      <rPr>
        <b/>
        <sz val="11"/>
        <color rgb="FF000000"/>
        <rFont val="Calibri"/>
      </rPr>
      <t>Protected branches.</t>
    </r>
  </si>
  <si>
    <r>
      <rPr>
        <sz val="11"/>
        <color rgb="FF000000"/>
        <rFont val="Calibri"/>
      </rPr>
      <t>By default, all users who have write access to the code repository are able to dismiss code change reviews.</t>
    </r>
  </si>
  <si>
    <t>1.1.6</t>
  </si>
  <si>
    <r>
      <rPr>
        <sz val="11"/>
        <rFont val="Calibri"/>
      </rPr>
      <t>Ensure code owners are set for extra sensitive code or configuration</t>
    </r>
  </si>
  <si>
    <r>
      <rPr>
        <sz val="11"/>
        <color rgb="FF000000"/>
        <rFont val="Calibri"/>
      </rPr>
      <t>Prerequisite: You must be able to either push to the default branch or create a merge request.</t>
    </r>
    <r>
      <rPr>
        <sz val="11"/>
        <color rgb="FF000000"/>
        <rFont val="Calibri"/>
      </rPr>
      <t xml:space="preserve">
</t>
    </r>
    <r>
      <rPr>
        <sz val="11"/>
        <color rgb="FF000000"/>
        <rFont val="Calibri"/>
      </rPr>
      <t xml:space="preserve">-  Create a CODEOWNERS file in your preferred location. </t>
    </r>
    <r>
      <rPr>
        <sz val="11"/>
        <color rgb="FF0000FF"/>
        <rFont val="Calibri"/>
      </rPr>
      <t>(https://docs.gitlab.com/ee/user/project/codeowners/#codeowners-file)</t>
    </r>
    <r>
      <rPr>
        <sz val="11"/>
        <color rgb="FF000000"/>
        <rFont val="Calibri"/>
      </rPr>
      <t xml:space="preserve">
</t>
    </r>
    <r>
      <rPr>
        <sz val="11"/>
        <color rgb="FF000000"/>
        <rFont val="Calibri"/>
      </rPr>
      <t xml:space="preserve">-  Define some rules in the file following the Code Owners syntax reference </t>
    </r>
    <r>
      <rPr>
        <sz val="11"/>
        <color rgb="FF0000FF"/>
        <rFont val="Calibri"/>
      </rPr>
      <t>(https://docs.gitlab.com/ee/user/project/codeowners/reference.html)</t>
    </r>
    <r>
      <rPr>
        <sz val="11"/>
        <color rgb="FF000000"/>
        <rFont val="Calibri"/>
      </rPr>
      <t>. Some suggestions:</t>
    </r>
    <r>
      <rPr>
        <sz val="11"/>
        <color rgb="FF000000"/>
        <rFont val="Calibri"/>
      </rPr>
      <t xml:space="preserve">
</t>
    </r>
    <r>
      <rPr>
        <sz val="11"/>
        <color rgb="FF000000"/>
        <rFont val="Calibri"/>
      </rPr>
      <t xml:space="preserve">- Configure All eligible approvers </t>
    </r>
    <r>
      <rPr>
        <sz val="11"/>
        <color rgb="FF0000FF"/>
        <rFont val="Calibri"/>
      </rPr>
      <t>(https://docs.gitlab.com/ee/user/project/merge_requests/approvals/rules.html#code-owners-as-eligible-approvers)</t>
    </r>
    <r>
      <rPr>
        <sz val="11"/>
        <color rgb="FF000000"/>
        <rFont val="Calibri"/>
      </rPr>
      <t> approval rule.</t>
    </r>
    <r>
      <rPr>
        <sz val="11"/>
        <color rgb="FF000000"/>
        <rFont val="Calibri"/>
      </rPr>
      <t xml:space="preserve">
</t>
    </r>
    <r>
      <rPr>
        <sz val="11"/>
        <color rgb="FF000000"/>
        <rFont val="Calibri"/>
      </rPr>
      <t xml:space="preserve">- Require Code Owner approval </t>
    </r>
    <r>
      <rPr>
        <sz val="11"/>
        <color rgb="FF0000FF"/>
        <rFont val="Calibri"/>
      </rPr>
      <t>(https://docs.gitlab.com/ee/user/project/protected_branches.html#require-code-owner-approval-on-a-protected-branch)</t>
    </r>
    <r>
      <rPr>
        <sz val="11"/>
        <color rgb="FF000000"/>
        <rFont val="Calibri"/>
      </rPr>
      <t> on a protected branch.</t>
    </r>
    <r>
      <rPr>
        <sz val="11"/>
        <color rgb="FF000000"/>
        <rFont val="Calibri"/>
      </rPr>
      <t xml:space="preserve">
</t>
    </r>
    <r>
      <rPr>
        <sz val="11"/>
        <color rgb="FF000000"/>
        <rFont val="Calibri"/>
      </rPr>
      <t>-  Commit your changes, and push them up to GitLab.</t>
    </r>
  </si>
  <si>
    <r>
      <rPr>
        <sz val="11"/>
        <color rgb="FF000000"/>
        <rFont val="Calibri"/>
      </rPr>
      <t>Code owners are trusted users that are responsible for reviewing and managing an important piece of code or configuration. An organization is advised to set code owners for every extremely sensitive code or configuration.</t>
    </r>
  </si>
  <si>
    <r>
      <rPr>
        <sz val="11"/>
        <color rgb="FF000000"/>
        <rFont val="Calibri"/>
      </rPr>
      <t>Code owner users will receive notifications for every change that occurs to the code and subsequently added as reviewers of pull requests automatically.</t>
    </r>
  </si>
  <si>
    <r>
      <rPr>
        <sz val="11"/>
        <color rgb="FF000000"/>
        <rFont val="Calibri"/>
      </rPr>
      <t>In every project, view the Code Owners of a file or directory:</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Code &gt; Repository.</t>
    </r>
    <r>
      <rPr>
        <sz val="11"/>
        <color rgb="FF000000"/>
        <rFont val="Calibri"/>
      </rPr>
      <t xml:space="preserve">
</t>
    </r>
    <r>
      <rPr>
        <sz val="11"/>
        <color rgb="FF000000"/>
        <rFont val="Calibri"/>
      </rPr>
      <t>- Go to the file or directory you want to see the Code Owners for.</t>
    </r>
    <r>
      <rPr>
        <sz val="11"/>
        <color rgb="FF000000"/>
        <rFont val="Calibri"/>
      </rPr>
      <t xml:space="preserve">
</t>
    </r>
    <r>
      <rPr>
        <sz val="11"/>
        <color rgb="FF000000"/>
        <rFont val="Calibri"/>
      </rPr>
      <t>- Optional. Select a branch or tag.</t>
    </r>
    <r>
      <rPr>
        <sz val="11"/>
        <color rgb="FF000000"/>
        <rFont val="Calibri"/>
      </rPr>
      <t xml:space="preserve">
</t>
    </r>
    <r>
      <rPr>
        <sz val="11"/>
        <color rgb="FF000000"/>
        <rFont val="Calibri"/>
      </rPr>
      <t>GitLab shows the Code Owners at the top of the page.</t>
    </r>
  </si>
  <si>
    <r>
      <rPr>
        <sz val="11"/>
        <color rgb="FF000000"/>
        <rFont val="Calibri"/>
      </rPr>
      <t>None</t>
    </r>
  </si>
  <si>
    <t>1.1.7</t>
  </si>
  <si>
    <r>
      <rPr>
        <sz val="11"/>
        <rFont val="Calibri"/>
      </rPr>
      <t>Ensure code owner</t>
    </r>
    <r>
      <rPr>
        <sz val="11"/>
        <color rgb="FF000000"/>
        <rFont val="Calibri"/>
      </rPr>
      <t>'</t>
    </r>
    <r>
      <rPr>
        <sz val="11"/>
        <color rgb="FF000000"/>
        <rFont val="Calibri"/>
      </rPr>
      <t>s review is required when a change affects owned code</t>
    </r>
  </si>
  <si>
    <r>
      <rPr>
        <sz val="11"/>
        <color rgb="FF000000"/>
        <rFont val="Calibri"/>
      </rPr>
      <t>Prerequisites:</t>
    </r>
    <r>
      <rPr>
        <sz val="11"/>
        <color rgb="FF000000"/>
        <rFont val="Calibri"/>
      </rPr>
      <t xml:space="preserve">
</t>
    </r>
    <r>
      <rPr>
        <sz val="11"/>
        <color rgb="FF000000"/>
        <rFont val="Calibri"/>
      </rPr>
      <t>- You must have at least the Maintainer role for the project.</t>
    </r>
    <r>
      <rPr>
        <sz val="11"/>
        <color rgb="FF000000"/>
        <rFont val="Calibri"/>
      </rPr>
      <t xml:space="preserve">
</t>
    </r>
    <r>
      <rPr>
        <sz val="11"/>
        <color rgb="FF000000"/>
        <rFont val="Calibri"/>
      </rPr>
      <t>- To add a group as an approver in GitLab.com, you must be a member of the group or the group must be public.</t>
    </r>
    <r>
      <rPr>
        <sz val="11"/>
        <color rgb="FF000000"/>
        <rFont val="Calibri"/>
      </rPr>
      <t xml:space="preserve">
</t>
    </r>
    <r>
      <rPr>
        <sz val="11"/>
        <color rgb="FF000000"/>
        <rFont val="Calibri"/>
      </rPr>
      <t>To add a merge request approval rule:</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project.</t>
    </r>
    <r>
      <rPr>
        <sz val="11"/>
        <color rgb="FF000000"/>
        <rFont val="Calibri"/>
      </rPr>
      <t xml:space="preserve">
</t>
    </r>
    <r>
      <rPr>
        <sz val="11"/>
        <color rgb="FF000000"/>
        <rFont val="Calibri"/>
      </rPr>
      <t>- Select </t>
    </r>
    <r>
      <rPr>
        <b/>
        <sz val="11"/>
        <color rgb="FF000000"/>
        <rFont val="Calibri"/>
      </rPr>
      <t>Settings &gt; Merge requests</t>
    </r>
    <r>
      <rPr>
        <sz val="11"/>
        <color rgb="FF000000"/>
        <rFont val="Calibri"/>
      </rPr>
      <t>.</t>
    </r>
    <r>
      <rPr>
        <sz val="11"/>
        <color rgb="FF000000"/>
        <rFont val="Calibri"/>
      </rPr>
      <t xml:space="preserve">
</t>
    </r>
    <r>
      <rPr>
        <sz val="11"/>
        <color rgb="FF000000"/>
        <rFont val="Calibri"/>
      </rPr>
      <t>- In the </t>
    </r>
    <r>
      <rPr>
        <b/>
        <sz val="11"/>
        <color rgb="FF000000"/>
        <rFont val="Calibri"/>
      </rPr>
      <t>Merge request approvals</t>
    </r>
    <r>
      <rPr>
        <sz val="11"/>
        <color rgb="FF000000"/>
        <rFont val="Calibri"/>
      </rPr>
      <t> section, in the </t>
    </r>
    <r>
      <rPr>
        <b/>
        <sz val="11"/>
        <color rgb="FF000000"/>
        <rFont val="Calibri"/>
      </rPr>
      <t>Approval rules</t>
    </r>
    <r>
      <rPr>
        <sz val="11"/>
        <color rgb="FF000000"/>
        <rFont val="Calibri"/>
      </rPr>
      <t> section, select </t>
    </r>
    <r>
      <rPr>
        <b/>
        <sz val="11"/>
        <color rgb="FF000000"/>
        <rFont val="Calibri"/>
      </rPr>
      <t>Add approval rule</t>
    </r>
    <r>
      <rPr>
        <sz val="11"/>
        <color rgb="FF000000"/>
        <rFont val="Calibri"/>
      </rPr>
      <t>.</t>
    </r>
    <r>
      <rPr>
        <sz val="11"/>
        <color rgb="FF000000"/>
        <rFont val="Calibri"/>
      </rPr>
      <t xml:space="preserve">
</t>
    </r>
    <r>
      <rPr>
        <sz val="11"/>
        <color rgb="FF000000"/>
        <rFont val="Calibri"/>
      </rPr>
      <t>- Complete the fields:</t>
    </r>
    <r>
      <rPr>
        <sz val="11"/>
        <color rgb="FF000000"/>
        <rFont val="Calibri"/>
      </rPr>
      <t xml:space="preserve">
</t>
    </r>
    <r>
      <rPr>
        <sz val="11"/>
        <color rgb="FF000000"/>
        <rFont val="Calibri"/>
      </rPr>
      <t>- In </t>
    </r>
    <r>
      <rPr>
        <b/>
        <sz val="11"/>
        <color rgb="FF000000"/>
        <rFont val="Calibri"/>
      </rPr>
      <t>Approvals required</t>
    </r>
    <r>
      <rPr>
        <sz val="11"/>
        <color rgb="FF000000"/>
        <rFont val="Calibri"/>
      </rPr>
      <t>, a value of </t>
    </r>
    <r>
      <rPr>
        <b/>
        <sz val="11"/>
        <color rgb="FF000000"/>
        <rFont val="Calibri"/>
      </rPr>
      <t>0</t>
    </r>
    <r>
      <rPr>
        <sz val="11"/>
        <color rgb="FF000000"/>
        <rFont val="Calibri"/>
      </rPr>
      <t xml:space="preserve"> makes the rule optional </t>
    </r>
    <r>
      <rPr>
        <sz val="11"/>
        <color rgb="FF0000FF"/>
        <rFont val="Calibri"/>
      </rPr>
      <t>(https://docs.gitlab.com/ee/user/project/merge_requests/approvals/rules.html#configure-optional-approval-rules)</t>
    </r>
    <r>
      <rPr>
        <sz val="11"/>
        <color rgb="FF000000"/>
        <rFont val="Calibri"/>
      </rPr>
      <t>, and any number greater than </t>
    </r>
    <r>
      <rPr>
        <b/>
        <sz val="11"/>
        <color rgb="FF000000"/>
        <rFont val="Calibri"/>
      </rPr>
      <t>0</t>
    </r>
    <r>
      <rPr>
        <sz val="11"/>
        <color rgb="FF000000"/>
        <rFont val="Calibri"/>
      </rPr>
      <t> creates a required rule. Maximum number of required approvals is </t>
    </r>
    <r>
      <rPr>
        <b/>
        <sz val="11"/>
        <color rgb="FF000000"/>
        <rFont val="Calibri"/>
      </rPr>
      <t>100</t>
    </r>
    <r>
      <rPr>
        <sz val="11"/>
        <color rgb="FF000000"/>
        <rFont val="Calibri"/>
      </rPr>
      <t>.</t>
    </r>
    <r>
      <rPr>
        <sz val="11"/>
        <color rgb="FF000000"/>
        <rFont val="Calibri"/>
      </rPr>
      <t xml:space="preserve">
</t>
    </r>
    <r>
      <rPr>
        <sz val="11"/>
        <color rgb="FF000000"/>
        <rFont val="Calibri"/>
      </rPr>
      <t>- From </t>
    </r>
    <r>
      <rPr>
        <b/>
        <sz val="11"/>
        <color rgb="FF000000"/>
        <rFont val="Calibri"/>
      </rPr>
      <t>Add approvers</t>
    </r>
    <r>
      <rPr>
        <sz val="11"/>
        <color rgb="FF000000"/>
        <rFont val="Calibri"/>
      </rPr>
      <t xml:space="preserve">, select users or groups that are eligible to approve </t>
    </r>
    <r>
      <rPr>
        <sz val="11"/>
        <color rgb="FF0000FF"/>
        <rFont val="Calibri"/>
      </rPr>
      <t>(https://docs.gitlab.com/ee/user/project/merge_requests/approvals/rules.html#eligible-approvers)</t>
    </r>
    <r>
      <rPr>
        <sz val="11"/>
        <color rgb="FF000000"/>
        <rFont val="Calibri"/>
      </rPr>
      <t>. GitLab suggests approvers based on previous authors of the files changed by the merge request.</t>
    </r>
    <r>
      <rPr>
        <sz val="11"/>
        <color rgb="FF000000"/>
        <rFont val="Calibri"/>
      </rPr>
      <t xml:space="preserve">
</t>
    </r>
    <r>
      <rPr>
        <sz val="11"/>
        <color rgb="FF000000"/>
        <rFont val="Calibri"/>
      </rPr>
      <t>- Select </t>
    </r>
    <r>
      <rPr>
        <b/>
        <sz val="11"/>
        <color rgb="FF000000"/>
        <rFont val="Calibri"/>
      </rPr>
      <t>Add approval rule</t>
    </r>
    <r>
      <rPr>
        <sz val="11"/>
        <color rgb="FF000000"/>
        <rFont val="Calibri"/>
      </rPr>
      <t xml:space="preserve">. You can add multiple approval rules </t>
    </r>
    <r>
      <rPr>
        <sz val="11"/>
        <color rgb="FF0000FF"/>
        <rFont val="Calibri"/>
      </rPr>
      <t>(https://docs.gitlab.com/ee/user/project/merge_requests/approvals/rules.html#multiple-approval-rules)</t>
    </r>
    <r>
      <rPr>
        <sz val="11"/>
        <color rgb="FF000000"/>
        <rFont val="Calibri"/>
      </rPr>
      <t>.</t>
    </r>
  </si>
  <si>
    <r>
      <rPr>
        <sz val="11"/>
        <color rgb="FF000000"/>
        <rFont val="Calibri"/>
      </rPr>
      <t>Ensure trusted code owners are required to review and approve any code change proposal made to their respective owned areas in the code base.</t>
    </r>
  </si>
  <si>
    <r>
      <rPr>
        <sz val="11"/>
        <color rgb="FF000000"/>
        <rFont val="Calibri"/>
      </rPr>
      <t>If an organization enforces code owner-based reviews, some code change proposals would not be able to be merged to the codebase before specific, trusted individuals approve them.</t>
    </r>
  </si>
  <si>
    <r>
      <rPr>
        <sz val="11"/>
        <color rgb="FF000000"/>
        <rFont val="Calibri"/>
      </rPr>
      <t>With merge request approval rules, you can set the minimum number of required approvals by code owners before work can merge into your project.</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project.</t>
    </r>
    <r>
      <rPr>
        <sz val="11"/>
        <color rgb="FF000000"/>
        <rFont val="Calibri"/>
      </rPr>
      <t xml:space="preserve">
</t>
    </r>
    <r>
      <rPr>
        <sz val="11"/>
        <color rgb="FF000000"/>
        <rFont val="Calibri"/>
      </rPr>
      <t>-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Expand </t>
    </r>
    <r>
      <rPr>
        <b/>
        <sz val="11"/>
        <color rgb="FF000000"/>
        <rFont val="Calibri"/>
      </rPr>
      <t>Protected branches</t>
    </r>
    <r>
      <rPr>
        <sz val="11"/>
        <color rgb="FF000000"/>
        <rFont val="Calibri"/>
      </rPr>
      <t>.</t>
    </r>
    <r>
      <rPr>
        <sz val="11"/>
        <color rgb="FF000000"/>
        <rFont val="Calibri"/>
      </rPr>
      <t xml:space="preserve">
</t>
    </r>
    <r>
      <rPr>
        <sz val="11"/>
        <color rgb="FF000000"/>
        <rFont val="Calibri"/>
      </rPr>
      <t>- Next to the default branch, turn on the toggle under </t>
    </r>
    <r>
      <rPr>
        <b/>
        <sz val="11"/>
        <color rgb="FF000000"/>
        <rFont val="Calibri"/>
      </rPr>
      <t>Code owner approval</t>
    </r>
    <r>
      <rPr>
        <sz val="11"/>
        <color rgb="FF000000"/>
        <rFont val="Calibri"/>
      </rPr>
      <t>.</t>
    </r>
  </si>
  <si>
    <r>
      <rPr>
        <sz val="11"/>
        <color rgb="FF000000"/>
        <rFont val="Calibri"/>
      </rPr>
      <t>Code owners are not required to review changes by default.</t>
    </r>
  </si>
  <si>
    <t>1.1.8</t>
  </si>
  <si>
    <r>
      <rPr>
        <sz val="11"/>
        <rFont val="Calibri"/>
      </rPr>
      <t>Ensure inactive branches are periodically reviewed and removed</t>
    </r>
  </si>
  <si>
    <r>
      <rPr>
        <sz val="11"/>
        <color rgb="FF000000"/>
        <rFont val="Calibri"/>
      </rPr>
      <t>For each project, review existing Git branches and remove those which were identified during the audit as being non-compliant by performing the following:</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sidebar select Code &gt; Branches</t>
    </r>
    <r>
      <rPr>
        <sz val="11"/>
        <color rgb="FF000000"/>
        <rFont val="Calibri"/>
      </rPr>
      <t xml:space="preserve">
</t>
    </r>
    <r>
      <rPr>
        <sz val="11"/>
        <color rgb="FF000000"/>
        <rFont val="Calibri"/>
      </rPr>
      <t>- Next to each non-compliant branch select the vertical ellipsis</t>
    </r>
    <r>
      <rPr>
        <sz val="11"/>
        <color rgb="FF000000"/>
        <rFont val="Calibri"/>
      </rPr>
      <t xml:space="preserve">
</t>
    </r>
    <r>
      <rPr>
        <sz val="11"/>
        <color rgb="FF000000"/>
        <rFont val="Calibri"/>
      </rPr>
      <t>- Select 'Delete branch'</t>
    </r>
    <r>
      <rPr>
        <sz val="11"/>
        <color rgb="FF000000"/>
        <rFont val="Calibri"/>
      </rPr>
      <t xml:space="preserve">
</t>
    </r>
    <r>
      <rPr>
        <sz val="11"/>
        <color rgb="FF000000"/>
        <rFont val="Calibri"/>
      </rPr>
      <t>- Read the warning</t>
    </r>
    <r>
      <rPr>
        <sz val="11"/>
        <color rgb="FF000000"/>
        <rFont val="Calibri"/>
      </rPr>
      <t xml:space="preserve">
</t>
    </r>
    <r>
      <rPr>
        <sz val="11"/>
        <color rgb="FF000000"/>
        <rFont val="Calibri"/>
      </rPr>
      <t>- Select 'Yes, delete branch'</t>
    </r>
    <r>
      <rPr>
        <sz val="11"/>
        <color rgb="FF000000"/>
        <rFont val="Calibri"/>
      </rPr>
      <t xml:space="preserve">
</t>
    </r>
    <r>
      <rPr>
        <sz val="11"/>
        <color rgb="FF000000"/>
        <rFont val="Calibri"/>
      </rPr>
      <t>You can perform the next steps to reduce the likelihood of a stale branches remaining after a merge request:</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left sidebar select Settings &gt; Merge requests</t>
    </r>
    <r>
      <rPr>
        <sz val="11"/>
        <color rgb="FF000000"/>
        <rFont val="Calibri"/>
      </rPr>
      <t xml:space="preserve">
</t>
    </r>
    <r>
      <rPr>
        <sz val="11"/>
        <color rgb="FF000000"/>
        <rFont val="Calibri"/>
      </rPr>
      <t>- Select 'Enable "Delete source branch" option by default'.</t>
    </r>
  </si>
  <si>
    <r>
      <rPr>
        <sz val="11"/>
        <color rgb="FF000000"/>
        <rFont val="Calibri"/>
      </rPr>
      <t>Keep track of code branches that are inactive for a lengthy period of time and periodically remove them.</t>
    </r>
  </si>
  <si>
    <r>
      <rPr>
        <sz val="11"/>
        <color rgb="FF000000"/>
        <rFont val="Calibri"/>
      </rPr>
      <t>Removing inactive Git branches means that any code changes they contain would be removed along with them, thus work done in the past might not be accessible after auditing for inactivity.</t>
    </r>
  </si>
  <si>
    <r>
      <rPr>
        <sz val="11"/>
        <color rgb="FF000000"/>
        <rFont val="Calibri"/>
      </rPr>
      <t>For each project, verify that all existing Git branches are active or have yet to be checked for inactivity by performing the next steps:</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sidebar select Code &gt; Branches</t>
    </r>
    <r>
      <rPr>
        <sz val="11"/>
        <color rgb="FF000000"/>
        <rFont val="Calibri"/>
      </rPr>
      <t xml:space="preserve">
</t>
    </r>
    <r>
      <rPr>
        <sz val="11"/>
        <color rgb="FF000000"/>
        <rFont val="Calibri"/>
      </rPr>
      <t>- Use the navigation at the top of the page to view the Stale branches. The Stale view shows all branches that no one has committed to in the last three months, ordered by the branches with the oldest commits first.</t>
    </r>
    <r>
      <rPr>
        <sz val="11"/>
        <color rgb="FF000000"/>
        <rFont val="Calibri"/>
      </rPr>
      <t xml:space="preserve">
</t>
    </r>
    <r>
      <rPr>
        <sz val="11"/>
        <color rgb="FF000000"/>
        <rFont val="Calibri"/>
      </rPr>
      <t>- If the list is empty, you are compliant. If the list is not empty, but there is a valid reason the branches listed are not deleted, you are compliant.</t>
    </r>
    <r>
      <rPr>
        <sz val="11"/>
        <color rgb="FF000000"/>
        <rFont val="Calibri"/>
      </rPr>
      <t xml:space="preserve">
</t>
    </r>
    <r>
      <rPr>
        <sz val="11"/>
        <color rgb="FF000000"/>
        <rFont val="Calibri"/>
      </rPr>
      <t>You can perform the next steps to verify that merge request branches are prevented from becoming stale branches by default:</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left sidebar select Settings &gt; Merge requests</t>
    </r>
    <r>
      <rPr>
        <sz val="11"/>
        <color rgb="FF000000"/>
        <rFont val="Calibri"/>
      </rPr>
      <t xml:space="preserve">
</t>
    </r>
    <r>
      <rPr>
        <sz val="11"/>
        <color rgb="FF000000"/>
        <rFont val="Calibri"/>
      </rPr>
      <t>- Verify if 'Enable "Delete source branch" option by default' is selected. If it is not selected, you are more likely to become non-compliant.</t>
    </r>
  </si>
  <si>
    <r>
      <rPr>
        <sz val="11"/>
        <color rgb="FF000000"/>
        <rFont val="Calibri"/>
      </rPr>
      <t>By default, newly opened Git branches would never be removed, regardless of activity or inactivity.</t>
    </r>
  </si>
  <si>
    <t>1.1.9</t>
  </si>
  <si>
    <r>
      <rPr>
        <sz val="11"/>
        <rFont val="Calibri"/>
      </rPr>
      <t>Ensure all checks have passed before merging new code</t>
    </r>
  </si>
  <si>
    <r>
      <rPr>
        <sz val="11"/>
        <color rgb="FF000000"/>
        <rFont val="Calibri"/>
      </rPr>
      <t>To block the merging of merge requests when checks fail:</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project.</t>
    </r>
    <r>
      <rPr>
        <sz val="11"/>
        <color rgb="FF000000"/>
        <rFont val="Calibri"/>
      </rPr>
      <t xml:space="preserve">
</t>
    </r>
    <r>
      <rPr>
        <sz val="11"/>
        <color rgb="FF000000"/>
        <rFont val="Calibri"/>
      </rPr>
      <t>- Select </t>
    </r>
    <r>
      <rPr>
        <b/>
        <sz val="11"/>
        <color rgb="FF000000"/>
        <rFont val="Calibri"/>
      </rPr>
      <t>Settings &gt; Merge requests</t>
    </r>
    <r>
      <rPr>
        <sz val="11"/>
        <color rgb="FF000000"/>
        <rFont val="Calibri"/>
      </rPr>
      <t>.</t>
    </r>
    <r>
      <rPr>
        <sz val="11"/>
        <color rgb="FF000000"/>
        <rFont val="Calibri"/>
      </rPr>
      <t xml:space="preserve">
</t>
    </r>
    <r>
      <rPr>
        <sz val="11"/>
        <color rgb="FF000000"/>
        <rFont val="Calibri"/>
      </rPr>
      <t>- Select the </t>
    </r>
    <r>
      <rPr>
        <b/>
        <sz val="11"/>
        <color rgb="FF000000"/>
        <rFont val="Calibri"/>
      </rPr>
      <t>Status checks must succeed</t>
    </r>
    <r>
      <rPr>
        <sz val="11"/>
        <color rgb="FF000000"/>
        <rFont val="Calibri"/>
      </rPr>
      <t> checkbox.</t>
    </r>
    <r>
      <rPr>
        <sz val="11"/>
        <color rgb="FF000000"/>
        <rFont val="Calibri"/>
      </rPr>
      <t xml:space="preserve">
</t>
    </r>
    <r>
      <rPr>
        <sz val="11"/>
        <color rgb="FF000000"/>
        <rFont val="Calibri"/>
      </rPr>
      <t>- Select </t>
    </r>
    <r>
      <rPr>
        <b/>
        <sz val="11"/>
        <color rgb="FF000000"/>
        <rFont val="Calibri"/>
      </rPr>
      <t>Save changes</t>
    </r>
    <r>
      <rPr>
        <sz val="11"/>
        <color rgb="FF000000"/>
        <rFont val="Calibri"/>
      </rPr>
      <t>.</t>
    </r>
  </si>
  <si>
    <r>
      <rPr>
        <sz val="11"/>
        <color rgb="FF000000"/>
        <rFont val="Calibri"/>
      </rPr>
      <t>Before a code change request can be merged to the code base, all predefined checks must successfully pass.</t>
    </r>
  </si>
  <si>
    <r>
      <rPr>
        <sz val="11"/>
        <color rgb="FF000000"/>
        <rFont val="Calibri"/>
      </rPr>
      <t>Code changes in which all checks do not pass successfully would not be able to be pushed into the code base of the specific code repository.</t>
    </r>
  </si>
  <si>
    <r>
      <rPr>
        <sz val="11"/>
        <color rgb="FF000000"/>
        <rFont val="Calibri"/>
      </rPr>
      <t>Within each project’s settings, you can see a list of status check services added to the project:</t>
    </r>
    <r>
      <rPr>
        <sz val="11"/>
        <color rgb="FF000000"/>
        <rFont val="Calibri"/>
      </rPr>
      <t xml:space="preserve">
</t>
    </r>
    <r>
      <rPr>
        <sz val="11"/>
        <color rgb="FF000000"/>
        <rFont val="Calibri"/>
      </rPr>
      <t>- In your project, go to </t>
    </r>
    <r>
      <rPr>
        <b/>
        <sz val="11"/>
        <color rgb="FF000000"/>
        <rFont val="Calibri"/>
      </rPr>
      <t>Settings &gt; Merge requests</t>
    </r>
    <r>
      <rPr>
        <sz val="11"/>
        <color rgb="FF000000"/>
        <rFont val="Calibri"/>
      </rPr>
      <t> section.</t>
    </r>
    <r>
      <rPr>
        <sz val="11"/>
        <color rgb="FF000000"/>
        <rFont val="Calibri"/>
      </rPr>
      <t xml:space="preserve">
</t>
    </r>
    <r>
      <rPr>
        <sz val="11"/>
        <color rgb="FF000000"/>
        <rFont val="Calibri"/>
      </rPr>
      <t>- Scroll down to </t>
    </r>
    <r>
      <rPr>
        <b/>
        <sz val="11"/>
        <color rgb="FF000000"/>
        <rFont val="Calibri"/>
      </rPr>
      <t>Status checks</t>
    </r>
    <r>
      <rPr>
        <sz val="11"/>
        <color rgb="FF000000"/>
        <rFont val="Calibri"/>
      </rPr>
      <t>.</t>
    </r>
    <r>
      <rPr>
        <sz val="11"/>
        <color rgb="FF000000"/>
        <rFont val="Calibri"/>
      </rPr>
      <t xml:space="preserve">
</t>
    </r>
    <r>
      <rPr>
        <sz val="11"/>
        <color rgb="FF000000"/>
        <rFont val="Calibri"/>
      </rPr>
      <t>- Ensure that the </t>
    </r>
    <r>
      <rPr>
        <b/>
        <sz val="11"/>
        <color rgb="FF000000"/>
        <rFont val="Calibri"/>
      </rPr>
      <t>Status checks must succeed</t>
    </r>
    <r>
      <rPr>
        <sz val="11"/>
        <color rgb="FF000000"/>
        <rFont val="Calibri"/>
      </rPr>
      <t> checkbox has been selected.</t>
    </r>
  </si>
  <si>
    <r>
      <rPr>
        <sz val="11"/>
        <color rgb="FF000000"/>
        <rFont val="Calibri"/>
      </rPr>
      <t>By default, no checks are defined per project, and thus no enforcement of checks is made.</t>
    </r>
  </si>
  <si>
    <t>1.1.10</t>
  </si>
  <si>
    <r>
      <rPr>
        <sz val="11"/>
        <rFont val="Calibri"/>
      </rPr>
      <t>Ensure open Git branches are up to date before they can be merged into code base</t>
    </r>
  </si>
  <si>
    <r>
      <rPr>
        <sz val="11"/>
        <color rgb="FF000000"/>
        <rFont val="Calibri"/>
      </rPr>
      <t>For each project identified as being non-compliant, performing the following:</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sidebar, select Settings &gt; Merge requests</t>
    </r>
    <r>
      <rPr>
        <sz val="11"/>
        <color rgb="FF000000"/>
        <rFont val="Calibri"/>
      </rPr>
      <t xml:space="preserve">
</t>
    </r>
    <r>
      <rPr>
        <sz val="11"/>
        <color rgb="FF000000"/>
        <rFont val="Calibri"/>
      </rPr>
      <t>- Under the 'Merge method' select either 'Merge commit with semi-linear history' or 'Fast-forward merge'.</t>
    </r>
  </si>
  <si>
    <r>
      <rPr>
        <sz val="11"/>
        <color rgb="FF000000"/>
        <rFont val="Calibri"/>
      </rPr>
      <t>Organizations should make sure each suggested code change is in full sync with the existing state of its origin code repository before allowing merging.</t>
    </r>
  </si>
  <si>
    <r>
      <rPr>
        <sz val="11"/>
        <color rgb="FF000000"/>
        <rFont val="Calibri"/>
      </rPr>
      <t>If enforced, outdated branches would not be able to be merged into their origin repository without first being updated to contain any recent changes.</t>
    </r>
  </si>
  <si>
    <r>
      <rPr>
        <sz val="11"/>
        <color rgb="FF000000"/>
        <rFont val="Calibri"/>
      </rPr>
      <t>For each project, verify that open branches must be updated before merging by performing the following:</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sidebar, select Settings &gt; Merge requests</t>
    </r>
    <r>
      <rPr>
        <sz val="11"/>
        <color rgb="FF000000"/>
        <rFont val="Calibri"/>
      </rPr>
      <t xml:space="preserve">
</t>
    </r>
    <r>
      <rPr>
        <sz val="11"/>
        <color rgb="FF000000"/>
        <rFont val="Calibri"/>
      </rPr>
      <t>- Look at the 'Merge method'. If 'Merge commit with semi-linear history' or 'Fast-forward merge' is selected, the project is compliant.</t>
    </r>
  </si>
  <si>
    <r>
      <rPr>
        <sz val="11"/>
        <color rgb="FF000000"/>
        <rFont val="Calibri"/>
      </rPr>
      <t>By default, there is no requirement to update a branch before merging it.</t>
    </r>
  </si>
  <si>
    <t>1.1.11</t>
  </si>
  <si>
    <r>
      <rPr>
        <sz val="11"/>
        <rFont val="Calibri"/>
      </rPr>
      <t>Ensure all open comments are resolved before allowing code change merging</t>
    </r>
  </si>
  <si>
    <t>Level 2</t>
  </si>
  <si>
    <r>
      <rPr>
        <sz val="11"/>
        <color rgb="FF000000"/>
        <rFont val="Calibri"/>
      </rPr>
      <t>You can prevent merge requests from being merged until all threads are resolved. When this setting is enabled, the </t>
    </r>
    <r>
      <rPr>
        <b/>
        <sz val="11"/>
        <color rgb="FF000000"/>
        <rFont val="Calibri"/>
      </rPr>
      <t>Unresolved threads</t>
    </r>
    <r>
      <rPr>
        <sz val="11"/>
        <color rgb="FF000000"/>
        <rFont val="Calibri"/>
      </rPr>
      <t> counter in a merge request is shown in orange when at least one thread remains unresolved.</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project.</t>
    </r>
    <r>
      <rPr>
        <sz val="11"/>
        <color rgb="FF000000"/>
        <rFont val="Calibri"/>
      </rPr>
      <t xml:space="preserve">
</t>
    </r>
    <r>
      <rPr>
        <sz val="11"/>
        <color rgb="FF000000"/>
        <rFont val="Calibri"/>
      </rPr>
      <t>- Select </t>
    </r>
    <r>
      <rPr>
        <b/>
        <sz val="11"/>
        <color rgb="FF000000"/>
        <rFont val="Calibri"/>
      </rPr>
      <t>Settings &gt; Merge requests</t>
    </r>
    <r>
      <rPr>
        <sz val="11"/>
        <color rgb="FF000000"/>
        <rFont val="Calibri"/>
      </rPr>
      <t>.</t>
    </r>
    <r>
      <rPr>
        <sz val="11"/>
        <color rgb="FF000000"/>
        <rFont val="Calibri"/>
      </rPr>
      <t xml:space="preserve">
</t>
    </r>
    <r>
      <rPr>
        <sz val="11"/>
        <color rgb="FF000000"/>
        <rFont val="Calibri"/>
      </rPr>
      <t>- In the </t>
    </r>
    <r>
      <rPr>
        <b/>
        <sz val="11"/>
        <color rgb="FF000000"/>
        <rFont val="Calibri"/>
      </rPr>
      <t>Merge checks</t>
    </r>
    <r>
      <rPr>
        <sz val="11"/>
        <color rgb="FF000000"/>
        <rFont val="Calibri"/>
      </rPr>
      <t> section, select the </t>
    </r>
    <r>
      <rPr>
        <b/>
        <sz val="11"/>
        <color rgb="FF000000"/>
        <rFont val="Calibri"/>
      </rPr>
      <t>All threads must be resolved</t>
    </r>
    <r>
      <rPr>
        <sz val="11"/>
        <color rgb="FF000000"/>
        <rFont val="Calibri"/>
      </rPr>
      <t> checkbox.</t>
    </r>
    <r>
      <rPr>
        <sz val="11"/>
        <color rgb="FF000000"/>
        <rFont val="Calibri"/>
      </rPr>
      <t xml:space="preserve">
</t>
    </r>
    <r>
      <rPr>
        <sz val="11"/>
        <color rgb="FF000000"/>
        <rFont val="Calibri"/>
      </rPr>
      <t>- Select </t>
    </r>
    <r>
      <rPr>
        <b/>
        <sz val="11"/>
        <color rgb="FF000000"/>
        <rFont val="Calibri"/>
      </rPr>
      <t>Save changes</t>
    </r>
    <r>
      <rPr>
        <sz val="11"/>
        <color rgb="FF000000"/>
        <rFont val="Calibri"/>
      </rPr>
      <t>.</t>
    </r>
  </si>
  <si>
    <r>
      <rPr>
        <sz val="11"/>
        <color rgb="FF000000"/>
        <rFont val="Calibri"/>
      </rPr>
      <t>Organizations should enforce a "no open comments" policy before allowing code change merging.</t>
    </r>
  </si>
  <si>
    <r>
      <rPr>
        <sz val="11"/>
        <color rgb="FF000000"/>
        <rFont val="Calibri"/>
      </rPr>
      <t>Code change proposals containing open comments would not be able to be merged into the code base.</t>
    </r>
  </si>
  <si>
    <r>
      <rPr>
        <sz val="11"/>
        <color rgb="FF000000"/>
        <rFont val="Calibri"/>
      </rPr>
      <t xml:space="preserve">Ensure that </t>
    </r>
    <r>
      <rPr>
        <b/>
        <sz val="11"/>
        <color rgb="FF000000"/>
        <rFont val="Calibri"/>
      </rPr>
      <t>All threads must be resolved</t>
    </r>
    <r>
      <rPr>
        <sz val="11"/>
        <color rgb="FF000000"/>
        <rFont val="Calibri"/>
      </rPr>
      <t xml:space="preserve"> before changes in a branch can be merged.  To review these settings:</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project.</t>
    </r>
    <r>
      <rPr>
        <sz val="11"/>
        <color rgb="FF000000"/>
        <rFont val="Calibri"/>
      </rPr>
      <t xml:space="preserve">
</t>
    </r>
    <r>
      <rPr>
        <sz val="11"/>
        <color rgb="FF000000"/>
        <rFont val="Calibri"/>
      </rPr>
      <t>- Select </t>
    </r>
    <r>
      <rPr>
        <b/>
        <sz val="11"/>
        <color rgb="FF000000"/>
        <rFont val="Calibri"/>
      </rPr>
      <t>Settings &gt; Merge requests</t>
    </r>
    <r>
      <rPr>
        <sz val="11"/>
        <color rgb="FF000000"/>
        <rFont val="Calibri"/>
      </rPr>
      <t>.</t>
    </r>
    <r>
      <rPr>
        <sz val="11"/>
        <color rgb="FF000000"/>
        <rFont val="Calibri"/>
      </rPr>
      <t xml:space="preserve">
</t>
    </r>
    <r>
      <rPr>
        <sz val="11"/>
        <color rgb="FF000000"/>
        <rFont val="Calibri"/>
      </rPr>
      <t>- In the </t>
    </r>
    <r>
      <rPr>
        <b/>
        <sz val="11"/>
        <color rgb="FF000000"/>
        <rFont val="Calibri"/>
      </rPr>
      <t>Merge checks</t>
    </r>
    <r>
      <rPr>
        <sz val="11"/>
        <color rgb="FF000000"/>
        <rFont val="Calibri"/>
      </rPr>
      <t> section, check to see that the </t>
    </r>
    <r>
      <rPr>
        <b/>
        <sz val="11"/>
        <color rgb="FF000000"/>
        <rFont val="Calibri"/>
      </rPr>
      <t>All threads must be resolved</t>
    </r>
    <r>
      <rPr>
        <sz val="11"/>
        <color rgb="FF000000"/>
        <rFont val="Calibri"/>
      </rPr>
      <t> checkbox has been selected.</t>
    </r>
  </si>
  <si>
    <r>
      <rPr>
        <sz val="11"/>
        <color rgb="FF000000"/>
        <rFont val="Calibri"/>
      </rPr>
      <t>By default, code changes with open comments on them are able to be merged into the codebase.</t>
    </r>
  </si>
  <si>
    <t>1.1.12</t>
  </si>
  <si>
    <r>
      <rPr>
        <sz val="11"/>
        <rFont val="Calibri"/>
      </rPr>
      <t>Ensure verification of signed commits for new changes before merging</t>
    </r>
  </si>
  <si>
    <r>
      <rPr>
        <sz val="11"/>
        <color rgb="FF000000"/>
        <rFont val="Calibri"/>
      </rPr>
      <t>Ensure only signed commits can be merged for every branch via branch protection rules by performing the following steps for each project:</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sidebar, select Settings &gt; Repository.</t>
    </r>
    <r>
      <rPr>
        <sz val="11"/>
        <color rgb="FF000000"/>
        <rFont val="Calibri"/>
      </rPr>
      <t xml:space="preserve">
</t>
    </r>
    <r>
      <rPr>
        <sz val="11"/>
        <color rgb="FF000000"/>
        <rFont val="Calibri"/>
      </rPr>
      <t>- Expand the Push rules section.</t>
    </r>
    <r>
      <rPr>
        <sz val="11"/>
        <color rgb="FF000000"/>
        <rFont val="Calibri"/>
      </rPr>
      <t xml:space="preserve">
</t>
    </r>
    <r>
      <rPr>
        <sz val="11"/>
        <color rgb="FF000000"/>
        <rFont val="Calibri"/>
      </rPr>
      <t>- Under Select push rules select 'Reject unsigned commits'.</t>
    </r>
    <r>
      <rPr>
        <sz val="11"/>
        <color rgb="FF000000"/>
        <rFont val="Calibri"/>
      </rPr>
      <t xml:space="preserve">
</t>
    </r>
    <r>
      <rPr>
        <sz val="11"/>
        <color rgb="FF000000"/>
        <rFont val="Calibri"/>
      </rPr>
      <t>- Select 'Save push rules'.</t>
    </r>
    <r>
      <rPr>
        <sz val="11"/>
        <color rgb="FF000000"/>
        <rFont val="Calibri"/>
      </rPr>
      <t xml:space="preserve">
</t>
    </r>
    <r>
      <rPr>
        <sz val="11"/>
        <color rgb="FF000000"/>
        <rFont val="Calibri"/>
      </rPr>
      <t>As an administrator you can configure a secure default for new projects by performing the following steps:</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Push Rules.</t>
    </r>
    <r>
      <rPr>
        <sz val="11"/>
        <color rgb="FF000000"/>
        <rFont val="Calibri"/>
      </rPr>
      <t xml:space="preserve">
</t>
    </r>
    <r>
      <rPr>
        <sz val="11"/>
        <color rgb="FF000000"/>
        <rFont val="Calibri"/>
      </rPr>
      <t>- Select 'Reject unsigned commits'.</t>
    </r>
    <r>
      <rPr>
        <sz val="11"/>
        <color rgb="FF000000"/>
        <rFont val="Calibri"/>
      </rPr>
      <t xml:space="preserve">
</t>
    </r>
    <r>
      <rPr>
        <sz val="11"/>
        <color rgb="FF000000"/>
        <rFont val="Calibri"/>
      </rPr>
      <t>- Select 'Save push rules'.</t>
    </r>
  </si>
  <si>
    <r>
      <rPr>
        <sz val="11"/>
        <color rgb="FF000000"/>
        <rFont val="Calibri"/>
      </rPr>
      <t>Ensure every commit in a pull request is signed and verified before merging.</t>
    </r>
  </si>
  <si>
    <r>
      <rPr>
        <sz val="11"/>
        <color rgb="FF000000"/>
        <rFont val="Calibri"/>
      </rPr>
      <t>Pull requests with unsigned commits cannot be merged.</t>
    </r>
  </si>
  <si>
    <r>
      <rPr>
        <sz val="11"/>
        <color rgb="FF000000"/>
        <rFont val="Calibri"/>
      </rPr>
      <t>Identify which projects permit unsigned commits by performing the following steps for each project:</t>
    </r>
    <r>
      <rPr>
        <sz val="11"/>
        <color rgb="FF000000"/>
        <rFont val="Calibri"/>
      </rPr>
      <t xml:space="preserve">
</t>
    </r>
    <r>
      <rPr>
        <sz val="11"/>
        <color rgb="FF000000"/>
        <rFont val="Calibri"/>
      </rPr>
      <t>- Navigate to the main page of the project.</t>
    </r>
    <r>
      <rPr>
        <sz val="11"/>
        <color rgb="FF000000"/>
        <rFont val="Calibri"/>
      </rPr>
      <t xml:space="preserve">
</t>
    </r>
    <r>
      <rPr>
        <sz val="11"/>
        <color rgb="FF000000"/>
        <rFont val="Calibri"/>
      </rPr>
      <t>- In the sidebar, select Settings &gt; Repository.</t>
    </r>
    <r>
      <rPr>
        <sz val="11"/>
        <color rgb="FF000000"/>
        <rFont val="Calibri"/>
      </rPr>
      <t xml:space="preserve">
</t>
    </r>
    <r>
      <rPr>
        <sz val="11"/>
        <color rgb="FF000000"/>
        <rFont val="Calibri"/>
      </rPr>
      <t>- Expand the Push rules section.</t>
    </r>
    <r>
      <rPr>
        <sz val="11"/>
        <color rgb="FF000000"/>
        <rFont val="Calibri"/>
      </rPr>
      <t xml:space="preserve">
</t>
    </r>
    <r>
      <rPr>
        <sz val="11"/>
        <color rgb="FF000000"/>
        <rFont val="Calibri"/>
      </rPr>
      <t>- Identify the Select push rules section.</t>
    </r>
    <r>
      <rPr>
        <sz val="11"/>
        <color rgb="FF000000"/>
        <rFont val="Calibri"/>
      </rPr>
      <t xml:space="preserve">
</t>
    </r>
    <r>
      <rPr>
        <sz val="11"/>
        <color rgb="FF000000"/>
        <rFont val="Calibri"/>
      </rPr>
      <t>- If 'Reject unsigned commits' is selected the project is compliant.</t>
    </r>
  </si>
  <si>
    <t>1.1.13</t>
  </si>
  <si>
    <r>
      <rPr>
        <sz val="11"/>
        <rFont val="Calibri"/>
      </rPr>
      <t>Ensure linear history is required</t>
    </r>
  </si>
  <si>
    <r>
      <rPr>
        <sz val="11"/>
        <color rgb="FF000000"/>
        <rFont val="Calibri"/>
      </rPr>
      <t>For every project, perform the following steps:</t>
    </r>
    <r>
      <rPr>
        <sz val="11"/>
        <color rgb="FF000000"/>
        <rFont val="Calibri"/>
      </rPr>
      <t xml:space="preserve">
</t>
    </r>
    <r>
      <rPr>
        <sz val="11"/>
        <color rgb="FF000000"/>
        <rFont val="Calibri"/>
      </rPr>
      <t>- Navigate to your project</t>
    </r>
    <r>
      <rPr>
        <sz val="11"/>
        <color rgb="FF000000"/>
        <rFont val="Calibri"/>
      </rPr>
      <t xml:space="preserve">
</t>
    </r>
    <r>
      <rPr>
        <sz val="11"/>
        <color rgb="FF000000"/>
        <rFont val="Calibri"/>
      </rPr>
      <t>- In the sidebar, select Settings &gt; Repository</t>
    </r>
    <r>
      <rPr>
        <sz val="11"/>
        <color rgb="FF000000"/>
        <rFont val="Calibri"/>
      </rPr>
      <t xml:space="preserve">
</t>
    </r>
    <r>
      <rPr>
        <sz val="11"/>
        <color rgb="FF000000"/>
        <rFont val="Calibri"/>
      </rPr>
      <t>- Under 'Merge method', select 'Fast-forward merge'.</t>
    </r>
  </si>
  <si>
    <r>
      <rPr>
        <sz val="11"/>
        <color rgb="FF000000"/>
        <rFont val="Calibri"/>
      </rPr>
      <t>Linear history is the name for Git history where all commits are listed in chronological order, one after another. Such history exists if a pull request is merged either by rebase merge (re-order the commits history) or squash merge (squashes all commits to one). Ensure that linear history is required by requiring the use of rebase or squash merge when merging a pull request.</t>
    </r>
  </si>
  <si>
    <r>
      <rPr>
        <sz val="11"/>
        <color rgb="FF000000"/>
        <rFont val="Calibri"/>
      </rPr>
      <t>Pull request cannot be merged except squash or rebase merge.</t>
    </r>
  </si>
  <si>
    <r>
      <rPr>
        <sz val="11"/>
        <color rgb="FF000000"/>
        <rFont val="Calibri"/>
      </rPr>
      <t>For every project, perform the following steps:</t>
    </r>
    <r>
      <rPr>
        <sz val="11"/>
        <color rgb="FF000000"/>
        <rFont val="Calibri"/>
      </rPr>
      <t xml:space="preserve">
</t>
    </r>
    <r>
      <rPr>
        <sz val="11"/>
        <color rgb="FF000000"/>
        <rFont val="Calibri"/>
      </rPr>
      <t>- Navigate to your project</t>
    </r>
    <r>
      <rPr>
        <sz val="11"/>
        <color rgb="FF000000"/>
        <rFont val="Calibri"/>
      </rPr>
      <t xml:space="preserve">
</t>
    </r>
    <r>
      <rPr>
        <sz val="11"/>
        <color rgb="FF000000"/>
        <rFont val="Calibri"/>
      </rPr>
      <t>- In the sidebar, select Settings &gt; Repository</t>
    </r>
    <r>
      <rPr>
        <sz val="11"/>
        <color rgb="FF000000"/>
        <rFont val="Calibri"/>
      </rPr>
      <t xml:space="preserve">
</t>
    </r>
    <r>
      <rPr>
        <sz val="11"/>
        <color rgb="FF000000"/>
        <rFont val="Calibri"/>
      </rPr>
      <t>- Under 'Merge method', if 'Merge Commit' or 'Merge commit with semi-linear history' is selected then the project is not-compliant.</t>
    </r>
  </si>
  <si>
    <t>1.1.14</t>
  </si>
  <si>
    <r>
      <rPr>
        <sz val="11"/>
        <rFont val="Calibri"/>
      </rPr>
      <t>Ensure branch protection rules are enforced for administrators</t>
    </r>
  </si>
  <si>
    <r>
      <rPr>
        <sz val="11"/>
        <color rgb="FF000000"/>
        <rFont val="Calibri"/>
      </rPr>
      <t>GitLab administrators can disable this privilege for group owners, enforcing the instance-level protection rule:</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Repository.</t>
    </r>
    <r>
      <rPr>
        <sz val="11"/>
        <color rgb="FF000000"/>
        <rFont val="Calibri"/>
      </rPr>
      <t xml:space="preserve">
</t>
    </r>
    <r>
      <rPr>
        <sz val="11"/>
        <color rgb="FF000000"/>
        <rFont val="Calibri"/>
      </rPr>
      <t>- Expand the Default branch section.</t>
    </r>
    <r>
      <rPr>
        <sz val="11"/>
        <color rgb="FF000000"/>
        <rFont val="Calibri"/>
      </rPr>
      <t xml:space="preserve">
</t>
    </r>
    <r>
      <rPr>
        <sz val="11"/>
        <color rgb="FF000000"/>
        <rFont val="Calibri"/>
      </rPr>
      <t>- Uncheck Allow owners to manage default branch protection per group checkbox.</t>
    </r>
    <r>
      <rPr>
        <sz val="11"/>
        <color rgb="FF000000"/>
        <rFont val="Calibri"/>
      </rPr>
      <t xml:space="preserve">
</t>
    </r>
    <r>
      <rPr>
        <sz val="11"/>
        <color rgb="FF000000"/>
        <rFont val="Calibri"/>
      </rPr>
      <t>- Select Save changes.</t>
    </r>
  </si>
  <si>
    <r>
      <rPr>
        <sz val="11"/>
        <color rgb="FF000000"/>
        <rFont val="Calibri"/>
      </rPr>
      <t>Ensure administrators are subject to branch protection rules.</t>
    </r>
  </si>
  <si>
    <r>
      <rPr>
        <sz val="11"/>
        <color rgb="FF000000"/>
        <rFont val="Calibri"/>
      </rPr>
      <t>Administrator users won't be able to push code directly to the protected branch without being compliant with listed branch protection rules.</t>
    </r>
  </si>
  <si>
    <r>
      <rPr>
        <sz val="11"/>
        <color rgb="FF000000"/>
        <rFont val="Calibri"/>
      </rPr>
      <t>GitLab administrators can validate this privilege for group owners, enforcing the instance-level protection rule:</t>
    </r>
    <r>
      <rPr>
        <sz val="11"/>
        <color rgb="FF000000"/>
        <rFont val="Calibri"/>
      </rPr>
      <t xml:space="preserve">
</t>
    </r>
    <r>
      <rPr>
        <sz val="11"/>
        <color rgb="FF000000"/>
        <rFont val="Calibri"/>
      </rPr>
      <t>- Select Settings &gt; Repository.</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Expand the Default branch section.</t>
    </r>
    <r>
      <rPr>
        <sz val="11"/>
        <color rgb="FF000000"/>
        <rFont val="Calibri"/>
      </rPr>
      <t xml:space="preserve">
</t>
    </r>
    <r>
      <rPr>
        <sz val="11"/>
        <color rgb="FF000000"/>
        <rFont val="Calibri"/>
      </rPr>
      <t>- Ensure that the Allow owners to manage default branch protection per group is unchecked.</t>
    </r>
    <r>
      <rPr>
        <sz val="11"/>
        <color rgb="FF000000"/>
        <rFont val="Calibri"/>
      </rPr>
      <t xml:space="preserve">
</t>
    </r>
    <r>
      <rPr>
        <sz val="11"/>
        <color rgb="FF000000"/>
        <rFont val="Calibri"/>
      </rPr>
      <t>- Select Save changes.</t>
    </r>
  </si>
  <si>
    <r>
      <rPr>
        <sz val="11"/>
        <color rgb="FF000000"/>
        <rFont val="Calibri"/>
      </rPr>
      <t>Administrator accounts are not subject to branch protection rules by default.</t>
    </r>
  </si>
  <si>
    <t>1.1.15</t>
  </si>
  <si>
    <r>
      <rPr>
        <sz val="11"/>
        <rFont val="Calibri"/>
      </rPr>
      <t>Ensure pushing or merging of new code is restricted to specific individuals or teams</t>
    </r>
  </si>
  <si>
    <r>
      <rPr>
        <sz val="11"/>
        <color rgb="FF000000"/>
        <rFont val="Calibri"/>
      </rPr>
      <t>Prerequisites: You must have at least the Maintainer role in the group.</t>
    </r>
    <r>
      <rPr>
        <sz val="11"/>
        <color rgb="FF000000"/>
        <rFont val="Calibri"/>
      </rPr>
      <t xml:space="preserve">
</t>
    </r>
    <r>
      <rPr>
        <sz val="11"/>
        <color rgb="FF000000"/>
        <rFont val="Calibri"/>
      </rPr>
      <t>For every code repository in use, allow only trusted and responsible users to push or merge new code by performing the following:</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Repository.</t>
    </r>
    <r>
      <rPr>
        <sz val="11"/>
        <color rgb="FF000000"/>
        <rFont val="Calibri"/>
      </rPr>
      <t xml:space="preserve">
</t>
    </r>
    <r>
      <rPr>
        <sz val="11"/>
        <color rgb="FF000000"/>
        <rFont val="Calibri"/>
      </rPr>
      <t>- Expand Protected branches.</t>
    </r>
    <r>
      <rPr>
        <sz val="11"/>
        <color rgb="FF000000"/>
        <rFont val="Calibri"/>
      </rPr>
      <t xml:space="preserve">
</t>
    </r>
    <r>
      <rPr>
        <sz val="11"/>
        <color rgb="FF000000"/>
        <rFont val="Calibri"/>
      </rPr>
      <t>- Select Add protected branch.</t>
    </r>
    <r>
      <rPr>
        <sz val="11"/>
        <color rgb="FF000000"/>
        <rFont val="Calibri"/>
      </rPr>
      <t xml:space="preserve">
</t>
    </r>
    <r>
      <rPr>
        <sz val="11"/>
        <color rgb="FF000000"/>
        <rFont val="Calibri"/>
      </rPr>
      <t>- From the Branch dropdown list, select the branch you want to protect.</t>
    </r>
    <r>
      <rPr>
        <sz val="11"/>
        <color rgb="FF000000"/>
        <rFont val="Calibri"/>
      </rPr>
      <t xml:space="preserve">
</t>
    </r>
    <r>
      <rPr>
        <sz val="11"/>
        <color rgb="FF000000"/>
        <rFont val="Calibri"/>
      </rPr>
      <t>- From the Allowed to merge list, select a role that can merge into this branch.</t>
    </r>
    <r>
      <rPr>
        <sz val="11"/>
        <color rgb="FF000000"/>
        <rFont val="Calibri"/>
      </rPr>
      <t xml:space="preserve">
</t>
    </r>
    <r>
      <rPr>
        <sz val="11"/>
        <color rgb="FF000000"/>
        <rFont val="Calibri"/>
      </rPr>
      <t>- From the Allowed to push and merge list, select a role that can push to this branch.</t>
    </r>
  </si>
  <si>
    <r>
      <rPr>
        <sz val="11"/>
        <color rgb="FF000000"/>
        <rFont val="Calibri"/>
      </rPr>
      <t>Ensure that only trusted users can push or merge new code to protected branches.</t>
    </r>
  </si>
  <si>
    <r>
      <rPr>
        <sz val="11"/>
        <color rgb="FF000000"/>
        <rFont val="Calibri"/>
      </rPr>
      <t>Only administrators and trusted users can push or merge to the protected branch.</t>
    </r>
  </si>
  <si>
    <r>
      <rPr>
        <sz val="11"/>
        <color rgb="FF000000"/>
        <rFont val="Calibri"/>
      </rPr>
      <t>For every code repository in use, ensure only trusted and responsible users can push or merge new code by performing the following:</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Repository.</t>
    </r>
    <r>
      <rPr>
        <sz val="11"/>
        <color rgb="FF000000"/>
        <rFont val="Calibri"/>
      </rPr>
      <t xml:space="preserve">
</t>
    </r>
    <r>
      <rPr>
        <sz val="11"/>
        <color rgb="FF000000"/>
        <rFont val="Calibri"/>
      </rPr>
      <t>- Expand Protected branches.</t>
    </r>
    <r>
      <rPr>
        <sz val="11"/>
        <color rgb="FF000000"/>
        <rFont val="Calibri"/>
      </rPr>
      <t xml:space="preserve">
</t>
    </r>
    <r>
      <rPr>
        <sz val="11"/>
        <color rgb="FF000000"/>
        <rFont val="Calibri"/>
      </rPr>
      <t>- If there are no protected branches, the repository is not compliant.</t>
    </r>
    <r>
      <rPr>
        <sz val="11"/>
        <color rgb="FF000000"/>
        <rFont val="Calibri"/>
      </rPr>
      <t xml:space="preserve">
</t>
    </r>
    <r>
      <rPr>
        <sz val="11"/>
        <color rgb="FF000000"/>
        <rFont val="Calibri"/>
      </rPr>
      <t>- For each protected branch, ensure:</t>
    </r>
    <r>
      <rPr>
        <sz val="11"/>
        <color rgb="FF000000"/>
        <rFont val="Calibri"/>
      </rPr>
      <t xml:space="preserve">
</t>
    </r>
    <r>
      <rPr>
        <sz val="11"/>
        <color rgb="FF000000"/>
        <rFont val="Calibri"/>
      </rPr>
      <t>- The role(s) and user(s) who are 'Allowed to merge' are trusted</t>
    </r>
    <r>
      <rPr>
        <sz val="11"/>
        <color rgb="FF000000"/>
        <rFont val="Calibri"/>
      </rPr>
      <t xml:space="preserve">
</t>
    </r>
    <r>
      <rPr>
        <sz val="11"/>
        <color rgb="FF000000"/>
        <rFont val="Calibri"/>
      </rPr>
      <t>- The role(s) and user(s) who are 'Allowed to push and merge' are trusted</t>
    </r>
    <r>
      <rPr>
        <sz val="11"/>
        <color rgb="FF000000"/>
        <rFont val="Calibri"/>
      </rPr>
      <t xml:space="preserve">
</t>
    </r>
    <r>
      <rPr>
        <sz val="11"/>
        <color rgb="FF000000"/>
        <rFont val="Calibri"/>
      </rPr>
      <t>- The 'Allowed to force push' toggle is not selected</t>
    </r>
  </si>
  <si>
    <t>1.1.16</t>
  </si>
  <si>
    <r>
      <rPr>
        <sz val="11"/>
        <rFont val="Calibri"/>
      </rPr>
      <t>Ensure force push code to branches is denied</t>
    </r>
  </si>
  <si>
    <r>
      <rPr>
        <sz val="11"/>
        <color rgb="FF000000"/>
        <rFont val="Calibri"/>
      </rPr>
      <t>For each repository in use, block the option to "Force Push" code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Navigate to Settings &gt; Repository .</t>
    </r>
    <r>
      <rPr>
        <sz val="11"/>
        <color rgb="FF000000"/>
        <rFont val="Calibri"/>
      </rPr>
      <t xml:space="preserve">
</t>
    </r>
    <r>
      <rPr>
        <sz val="11"/>
        <color rgb="FF000000"/>
        <rFont val="Calibri"/>
      </rPr>
      <t>- Click Expand next to the Protected Branches section.</t>
    </r>
    <r>
      <rPr>
        <sz val="11"/>
        <color rgb="FF000000"/>
        <rFont val="Calibri"/>
      </rPr>
      <t xml:space="preserve">
</t>
    </r>
    <r>
      <rPr>
        <sz val="11"/>
        <color rgb="FF000000"/>
        <rFont val="Calibri"/>
      </rPr>
      <t>- Ensure your project's default branch is protected.</t>
    </r>
    <r>
      <rPr>
        <sz val="11"/>
        <color rgb="FF000000"/>
        <rFont val="Calibri"/>
      </rPr>
      <t xml:space="preserve">
</t>
    </r>
    <r>
      <rPr>
        <sz val="11"/>
        <color rgb="FF000000"/>
        <rFont val="Calibri"/>
      </rPr>
      <t>- Toggle "Allowed to force push" off.</t>
    </r>
  </si>
  <si>
    <r>
      <rPr>
        <sz val="11"/>
        <color rgb="FF000000"/>
        <rFont val="Calibri"/>
      </rPr>
      <t>The "Force Push" option allows users with "Push" permissions to force their changes directly to the branch without a pull request, and thus should be disabled.</t>
    </r>
  </si>
  <si>
    <r>
      <rPr>
        <sz val="11"/>
        <color rgb="FF000000"/>
        <rFont val="Calibri"/>
      </rPr>
      <t>Users cannot force push to protected branches.</t>
    </r>
  </si>
  <si>
    <r>
      <rPr>
        <sz val="11"/>
        <color rgb="FF000000"/>
        <rFont val="Calibri"/>
      </rPr>
      <t>For every code repository in use, validate that no one can force push code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Navigate to Settings &gt; Repository .</t>
    </r>
    <r>
      <rPr>
        <sz val="11"/>
        <color rgb="FF000000"/>
        <rFont val="Calibri"/>
      </rPr>
      <t xml:space="preserve">
</t>
    </r>
    <r>
      <rPr>
        <sz val="11"/>
        <color rgb="FF000000"/>
        <rFont val="Calibri"/>
      </rPr>
      <t>- Click Expand next to the Protected Branches section.</t>
    </r>
    <r>
      <rPr>
        <sz val="11"/>
        <color rgb="FF000000"/>
        <rFont val="Calibri"/>
      </rPr>
      <t xml:space="preserve">
</t>
    </r>
    <r>
      <rPr>
        <sz val="11"/>
        <color rgb="FF000000"/>
        <rFont val="Calibri"/>
      </rPr>
      <t>- Verify that your repository's main (or default) branch is protected.</t>
    </r>
    <r>
      <rPr>
        <sz val="11"/>
        <color rgb="FF000000"/>
        <rFont val="Calibri"/>
      </rPr>
      <t xml:space="preserve">
</t>
    </r>
    <r>
      <rPr>
        <sz val="11"/>
        <color rgb="FF000000"/>
        <rFont val="Calibri"/>
      </rPr>
      <t>- Verify that "Allowed to force push" is toggled off.</t>
    </r>
  </si>
  <si>
    <t>1.1.17</t>
  </si>
  <si>
    <r>
      <rPr>
        <sz val="11"/>
        <rFont val="Calibri"/>
      </rPr>
      <t>Ensure branch deletions are denied</t>
    </r>
  </si>
  <si>
    <r>
      <rPr>
        <sz val="11"/>
        <color rgb="FF000000"/>
        <rFont val="Calibri"/>
      </rPr>
      <t>For each repository that is being used, protect a branch in order to block the option to delete branches.  To protect a branch for one project:</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project.</t>
    </r>
    <r>
      <rPr>
        <sz val="11"/>
        <color rgb="FF000000"/>
        <rFont val="Calibri"/>
      </rPr>
      <t xml:space="preserve">
</t>
    </r>
    <r>
      <rPr>
        <sz val="11"/>
        <color rgb="FF000000"/>
        <rFont val="Calibri"/>
      </rPr>
      <t>-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Expand </t>
    </r>
    <r>
      <rPr>
        <b/>
        <sz val="11"/>
        <color rgb="FF000000"/>
        <rFont val="Calibri"/>
      </rPr>
      <t>Protected branches</t>
    </r>
    <r>
      <rPr>
        <sz val="11"/>
        <color rgb="FF000000"/>
        <rFont val="Calibri"/>
      </rPr>
      <t>.</t>
    </r>
    <r>
      <rPr>
        <sz val="11"/>
        <color rgb="FF000000"/>
        <rFont val="Calibri"/>
      </rPr>
      <t xml:space="preserve">
</t>
    </r>
    <r>
      <rPr>
        <sz val="11"/>
        <color rgb="FF000000"/>
        <rFont val="Calibri"/>
      </rPr>
      <t>- Select </t>
    </r>
    <r>
      <rPr>
        <b/>
        <sz val="11"/>
        <color rgb="FF000000"/>
        <rFont val="Calibri"/>
      </rPr>
      <t>Add protected branch</t>
    </r>
    <r>
      <rPr>
        <sz val="11"/>
        <color rgb="FF000000"/>
        <rFont val="Calibri"/>
      </rPr>
      <t>.</t>
    </r>
    <r>
      <rPr>
        <sz val="11"/>
        <color rgb="FF000000"/>
        <rFont val="Calibri"/>
      </rPr>
      <t xml:space="preserve">
</t>
    </r>
    <r>
      <rPr>
        <sz val="11"/>
        <color rgb="FF000000"/>
        <rFont val="Calibri"/>
      </rPr>
      <t>- From the </t>
    </r>
    <r>
      <rPr>
        <b/>
        <sz val="11"/>
        <color rgb="FF000000"/>
        <rFont val="Calibri"/>
      </rPr>
      <t>Branch</t>
    </r>
    <r>
      <rPr>
        <sz val="11"/>
        <color rgb="FF000000"/>
        <rFont val="Calibri"/>
      </rPr>
      <t> dropdown list, select the branch you want to protect.</t>
    </r>
    <r>
      <rPr>
        <sz val="11"/>
        <color rgb="FF000000"/>
        <rFont val="Calibri"/>
      </rPr>
      <t xml:space="preserve">
</t>
    </r>
    <r>
      <rPr>
        <sz val="11"/>
        <color rgb="FF000000"/>
        <rFont val="Calibri"/>
      </rPr>
      <t>- From the </t>
    </r>
    <r>
      <rPr>
        <b/>
        <sz val="11"/>
        <color rgb="FF000000"/>
        <rFont val="Calibri"/>
      </rPr>
      <t>Allowed to merge</t>
    </r>
    <r>
      <rPr>
        <sz val="11"/>
        <color rgb="FF000000"/>
        <rFont val="Calibri"/>
      </rPr>
      <t> list, select a role that can merge into this branch.</t>
    </r>
    <r>
      <rPr>
        <sz val="11"/>
        <color rgb="FF000000"/>
        <rFont val="Calibri"/>
      </rPr>
      <t xml:space="preserve">
</t>
    </r>
    <r>
      <rPr>
        <sz val="11"/>
        <color rgb="FF000000"/>
        <rFont val="Calibri"/>
      </rPr>
      <t>- From the </t>
    </r>
    <r>
      <rPr>
        <b/>
        <sz val="11"/>
        <color rgb="FF000000"/>
        <rFont val="Calibri"/>
      </rPr>
      <t>Allowed to push and merge</t>
    </r>
    <r>
      <rPr>
        <sz val="11"/>
        <color rgb="FF000000"/>
        <rFont val="Calibri"/>
      </rPr>
      <t> list, select a role that can push to this branch.</t>
    </r>
    <r>
      <rPr>
        <sz val="11"/>
        <color rgb="FF000000"/>
        <rFont val="Calibri"/>
      </rPr>
      <t xml:space="preserve">
</t>
    </r>
    <r>
      <rPr>
        <sz val="11"/>
        <color rgb="FF000000"/>
        <rFont val="Calibri"/>
      </rPr>
      <t>Group owners can create protected branches at the group level.  These settings are inherited by all projects in the group and can’t be overridden by project settings. If a specific branch is configured with </t>
    </r>
    <r>
      <rPr>
        <b/>
        <sz val="11"/>
        <color rgb="FF000000"/>
        <rFont val="Calibri"/>
      </rPr>
      <t>Allowed to force push</t>
    </r>
    <r>
      <rPr>
        <sz val="11"/>
        <color rgb="FF000000"/>
        <rFont val="Calibri"/>
      </rPr>
      <t> settings at both the group and project levels, the </t>
    </r>
    <r>
      <rPr>
        <b/>
        <sz val="11"/>
        <color rgb="FF000000"/>
        <rFont val="Calibri"/>
      </rPr>
      <t>Allowed to force push</t>
    </r>
    <r>
      <rPr>
        <sz val="11"/>
        <color rgb="FF000000"/>
        <rFont val="Calibri"/>
      </rPr>
      <t> setting at the </t>
    </r>
    <r>
      <rPr>
        <i/>
        <sz val="11"/>
        <color rgb="FF000000"/>
        <rFont val="Calibri"/>
      </rPr>
      <t>project</t>
    </r>
    <r>
      <rPr>
        <sz val="11"/>
        <color rgb="FF000000"/>
        <rFont val="Calibri"/>
      </rPr>
      <t> level is ignored in favor of the group level setting.</t>
    </r>
    <r>
      <rPr>
        <sz val="11"/>
        <color rgb="FF000000"/>
        <rFont val="Calibri"/>
      </rPr>
      <t xml:space="preserve">
</t>
    </r>
    <r>
      <rPr>
        <sz val="11"/>
        <color rgb="FF000000"/>
        <rFont val="Calibri"/>
      </rPr>
      <t>Prerequisites:</t>
    </r>
    <r>
      <rPr>
        <sz val="11"/>
        <color rgb="FF000000"/>
        <rFont val="Calibri"/>
      </rPr>
      <t xml:space="preserve">
</t>
    </r>
    <r>
      <rPr>
        <sz val="11"/>
        <color rgb="FF000000"/>
        <rFont val="Calibri"/>
      </rPr>
      <t>- You must have the Owner role in the group.</t>
    </r>
    <r>
      <rPr>
        <sz val="11"/>
        <color rgb="FF000000"/>
        <rFont val="Calibri"/>
      </rPr>
      <t xml:space="preserve">
</t>
    </r>
    <r>
      <rPr>
        <sz val="11"/>
        <color rgb="FF000000"/>
        <rFont val="Calibri"/>
      </rPr>
      <t>To protect a branch for all the projects in a group:</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group.</t>
    </r>
    <r>
      <rPr>
        <sz val="11"/>
        <color rgb="FF000000"/>
        <rFont val="Calibri"/>
      </rPr>
      <t xml:space="preserve">
</t>
    </r>
    <r>
      <rPr>
        <sz val="11"/>
        <color rgb="FF000000"/>
        <rFont val="Calibri"/>
      </rPr>
      <t>-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Expand </t>
    </r>
    <r>
      <rPr>
        <b/>
        <sz val="11"/>
        <color rgb="FF000000"/>
        <rFont val="Calibri"/>
      </rPr>
      <t>Protected branches</t>
    </r>
    <r>
      <rPr>
        <sz val="11"/>
        <color rgb="FF000000"/>
        <rFont val="Calibri"/>
      </rPr>
      <t>.</t>
    </r>
    <r>
      <rPr>
        <sz val="11"/>
        <color rgb="FF000000"/>
        <rFont val="Calibri"/>
      </rPr>
      <t xml:space="preserve">
</t>
    </r>
    <r>
      <rPr>
        <sz val="11"/>
        <color rgb="FF000000"/>
        <rFont val="Calibri"/>
      </rPr>
      <t>- Select </t>
    </r>
    <r>
      <rPr>
        <b/>
        <sz val="11"/>
        <color rgb="FF000000"/>
        <rFont val="Calibri"/>
      </rPr>
      <t>Add protected branch</t>
    </r>
    <r>
      <rPr>
        <sz val="11"/>
        <color rgb="FF000000"/>
        <rFont val="Calibri"/>
      </rPr>
      <t>.</t>
    </r>
    <r>
      <rPr>
        <sz val="11"/>
        <color rgb="FF000000"/>
        <rFont val="Calibri"/>
      </rPr>
      <t xml:space="preserve">
</t>
    </r>
    <r>
      <rPr>
        <sz val="11"/>
        <color rgb="FF000000"/>
        <rFont val="Calibri"/>
      </rPr>
      <t>- In the </t>
    </r>
    <r>
      <rPr>
        <b/>
        <sz val="11"/>
        <color rgb="FF000000"/>
        <rFont val="Calibri"/>
      </rPr>
      <t>Branch</t>
    </r>
    <r>
      <rPr>
        <sz val="11"/>
        <color rgb="FF000000"/>
        <rFont val="Calibri"/>
      </rPr>
      <t xml:space="preserve"> text box, type the branch name or a wildcard. Branch names and wildcards are case-sensitive </t>
    </r>
    <r>
      <rPr>
        <sz val="11"/>
        <color rgb="FF0000FF"/>
        <rFont val="Calibri"/>
      </rPr>
      <t>(https://docs.gitlab.com/ee/user/project/repository/branches/index.html#name-your-branch)</t>
    </r>
    <r>
      <rPr>
        <sz val="11"/>
        <color rgb="FF000000"/>
        <rFont val="Calibri"/>
      </rPr>
      <t>.</t>
    </r>
    <r>
      <rPr>
        <sz val="11"/>
        <color rgb="FF000000"/>
        <rFont val="Calibri"/>
      </rPr>
      <t xml:space="preserve">
</t>
    </r>
    <r>
      <rPr>
        <sz val="11"/>
        <color rgb="FF000000"/>
        <rFont val="Calibri"/>
      </rPr>
      <t>- From the </t>
    </r>
    <r>
      <rPr>
        <b/>
        <sz val="11"/>
        <color rgb="FF000000"/>
        <rFont val="Calibri"/>
      </rPr>
      <t>Allowed to merge</t>
    </r>
    <r>
      <rPr>
        <sz val="11"/>
        <color rgb="FF000000"/>
        <rFont val="Calibri"/>
      </rPr>
      <t> list, select a role that can merge into this branch.</t>
    </r>
    <r>
      <rPr>
        <sz val="11"/>
        <color rgb="FF000000"/>
        <rFont val="Calibri"/>
      </rPr>
      <t xml:space="preserve">
</t>
    </r>
    <r>
      <rPr>
        <sz val="11"/>
        <color rgb="FF000000"/>
        <rFont val="Calibri"/>
      </rPr>
      <t>- From the </t>
    </r>
    <r>
      <rPr>
        <b/>
        <sz val="11"/>
        <color rgb="FF000000"/>
        <rFont val="Calibri"/>
      </rPr>
      <t>Allowed to push and merge</t>
    </r>
    <r>
      <rPr>
        <sz val="11"/>
        <color rgb="FF000000"/>
        <rFont val="Calibri"/>
      </rPr>
      <t> list, select a role that can push to this branch.</t>
    </r>
    <r>
      <rPr>
        <sz val="11"/>
        <color rgb="FF000000"/>
        <rFont val="Calibri"/>
      </rPr>
      <t xml:space="preserve">
</t>
    </r>
    <r>
      <rPr>
        <sz val="11"/>
        <color rgb="FF000000"/>
        <rFont val="Calibri"/>
      </rPr>
      <t>- Select </t>
    </r>
    <r>
      <rPr>
        <b/>
        <sz val="11"/>
        <color rgb="FF000000"/>
        <rFont val="Calibri"/>
      </rPr>
      <t>Protect</t>
    </r>
    <r>
      <rPr>
        <sz val="11"/>
        <color rgb="FF000000"/>
        <rFont val="Calibri"/>
      </rPr>
      <t>.</t>
    </r>
  </si>
  <si>
    <r>
      <rPr>
        <sz val="11"/>
        <color rgb="FF000000"/>
        <rFont val="Calibri"/>
      </rPr>
      <t>Ensure that users with only push access are incapable of deleting a protected branch.</t>
    </r>
  </si>
  <si>
    <r>
      <rPr>
        <sz val="11"/>
        <color rgb="FF000000"/>
        <rFont val="Calibri"/>
      </rPr>
      <t>Protected branches cannot be deleted.</t>
    </r>
  </si>
  <si>
    <r>
      <rPr>
        <sz val="11"/>
        <color rgb="FF000000"/>
        <rFont val="Calibri"/>
      </rPr>
      <t>For each repository that is being used, verify that protected branches cannot be deleted by performing the following:</t>
    </r>
    <r>
      <rPr>
        <sz val="11"/>
        <color rgb="FF000000"/>
        <rFont val="Calibri"/>
      </rPr>
      <t xml:space="preserve">
</t>
    </r>
    <r>
      <rPr>
        <sz val="11"/>
        <color rgb="FF000000"/>
        <rFont val="Calibri"/>
      </rPr>
      <t>View your protected branches by going to the left sidebar and selecting Search or go to and find your project. Select Settings &gt; Repository. Expand Protected branches to view a list of protected branches.</t>
    </r>
  </si>
  <si>
    <t>1.1.18</t>
  </si>
  <si>
    <r>
      <rPr>
        <sz val="11"/>
        <rFont val="Calibri"/>
      </rPr>
      <t>Ensure any merging of code is automatically scanned for risks</t>
    </r>
  </si>
  <si>
    <r>
      <rPr>
        <sz val="11"/>
        <color rgb="FF000000"/>
        <rFont val="Calibri"/>
      </rPr>
      <t>For each project in use, ensure that every merge request must be scanned for risks by creating a scan execution policy:</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search for the "go-example-a" project.</t>
    </r>
    <r>
      <rPr>
        <sz val="11"/>
        <color rgb="FF000000"/>
        <rFont val="Calibri"/>
      </rPr>
      <t xml:space="preserve">
</t>
    </r>
    <r>
      <rPr>
        <sz val="11"/>
        <color rgb="FF000000"/>
        <rFont val="Calibri"/>
      </rPr>
      <t>-  Go to </t>
    </r>
    <r>
      <rPr>
        <b/>
        <sz val="11"/>
        <color rgb="FF000000"/>
        <rFont val="Calibri"/>
      </rPr>
      <t>Secure &gt; Policies.</t>
    </r>
    <r>
      <rPr>
        <sz val="11"/>
        <color rgb="FF000000"/>
        <rFont val="Calibri"/>
      </rPr>
      <t xml:space="preserve">
</t>
    </r>
    <r>
      <rPr>
        <sz val="11"/>
        <color rgb="FF000000"/>
        <rFont val="Calibri"/>
      </rPr>
      <t>-  Select </t>
    </r>
    <r>
      <rPr>
        <b/>
        <sz val="11"/>
        <color rgb="FF000000"/>
        <rFont val="Calibri"/>
      </rPr>
      <t>New policy.</t>
    </r>
    <r>
      <rPr>
        <sz val="11"/>
        <color rgb="FF000000"/>
        <rFont val="Calibri"/>
      </rPr>
      <t xml:space="preserve">
</t>
    </r>
    <r>
      <rPr>
        <sz val="11"/>
        <color rgb="FF000000"/>
        <rFont val="Calibri"/>
      </rPr>
      <t>-  In the </t>
    </r>
    <r>
      <rPr>
        <b/>
        <sz val="11"/>
        <color rgb="FF000000"/>
        <rFont val="Calibri"/>
      </rPr>
      <t>Scan execution policy</t>
    </r>
    <r>
      <rPr>
        <sz val="11"/>
        <color rgb="FF000000"/>
        <rFont val="Calibri"/>
      </rPr>
      <t> section, select </t>
    </r>
    <r>
      <rPr>
        <b/>
        <sz val="11"/>
        <color rgb="FF000000"/>
        <rFont val="Calibri"/>
      </rPr>
      <t>Select policy.</t>
    </r>
    <r>
      <rPr>
        <sz val="11"/>
        <color rgb="FF000000"/>
        <rFont val="Calibri"/>
      </rPr>
      <t xml:space="preserve">
</t>
    </r>
    <r>
      <rPr>
        <sz val="11"/>
        <color rgb="FF000000"/>
        <rFont val="Calibri"/>
      </rPr>
      <t>-  Complete the fields.</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Enforce secret detection.</t>
    </r>
    <r>
      <rPr>
        <sz val="11"/>
        <color rgb="FF000000"/>
        <rFont val="Calibri"/>
      </rPr>
      <t xml:space="preserve">
</t>
    </r>
    <r>
      <rPr>
        <sz val="11"/>
        <color rgb="FF000000"/>
        <rFont val="Calibri"/>
      </rPr>
      <t xml:space="preserve">- </t>
    </r>
    <r>
      <rPr>
        <b/>
        <sz val="11"/>
        <color rgb="FF000000"/>
        <rFont val="Calibri"/>
      </rPr>
      <t>Policy status:</t>
    </r>
    <r>
      <rPr>
        <sz val="11"/>
        <color rgb="FF000000"/>
        <rFont val="Calibri"/>
      </rPr>
      <t xml:space="preserve"> Enabled.</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Run a Secret Detection scan.</t>
    </r>
    <r>
      <rPr>
        <sz val="11"/>
        <color rgb="FF000000"/>
        <rFont val="Calibri"/>
      </rPr>
      <t xml:space="preserve">
</t>
    </r>
    <r>
      <rPr>
        <sz val="11"/>
        <color rgb="FF000000"/>
        <rFont val="Calibri"/>
      </rPr>
      <t xml:space="preserve">- </t>
    </r>
    <r>
      <rPr>
        <b/>
        <sz val="11"/>
        <color rgb="FF000000"/>
        <rFont val="Calibri"/>
      </rPr>
      <t>Conditions:</t>
    </r>
    <r>
      <rPr>
        <sz val="11"/>
        <color rgb="FF000000"/>
        <rFont val="Calibri"/>
      </rPr>
      <t xml:space="preserve"> Triggers every time a pipeline runs for all branches.</t>
    </r>
    <r>
      <rPr>
        <sz val="11"/>
        <color rgb="FF000000"/>
        <rFont val="Calibri"/>
      </rPr>
      <t xml:space="preserve">
</t>
    </r>
    <r>
      <rPr>
        <sz val="11"/>
        <color rgb="FF000000"/>
        <rFont val="Calibri"/>
      </rPr>
      <t>-  Select </t>
    </r>
    <r>
      <rPr>
        <b/>
        <sz val="11"/>
        <color rgb="FF000000"/>
        <rFont val="Calibri"/>
      </rPr>
      <t>Configure with a merge request.</t>
    </r>
    <r>
      <rPr>
        <sz val="11"/>
        <color rgb="FF000000"/>
        <rFont val="Calibri"/>
      </rPr>
      <t xml:space="preserve"> The policy project "go-example-a" security project is created, and a merge request is created.</t>
    </r>
    <r>
      <rPr>
        <sz val="11"/>
        <color rgb="FF000000"/>
        <rFont val="Calibri"/>
      </rPr>
      <t xml:space="preserve">
</t>
    </r>
    <r>
      <rPr>
        <sz val="11"/>
        <color rgb="FF000000"/>
        <rFont val="Calibri"/>
      </rPr>
      <t>-  Optional. Review the generated policy YAML in the merge request’s </t>
    </r>
    <r>
      <rPr>
        <b/>
        <sz val="11"/>
        <color rgb="FF000000"/>
        <rFont val="Calibri"/>
      </rPr>
      <t>Changes</t>
    </r>
    <r>
      <rPr>
        <sz val="11"/>
        <color rgb="FF000000"/>
        <rFont val="Calibri"/>
      </rPr>
      <t> tab.</t>
    </r>
    <r>
      <rPr>
        <sz val="11"/>
        <color rgb="FF000000"/>
        <rFont val="Calibri"/>
      </rPr>
      <t xml:space="preserve">
</t>
    </r>
    <r>
      <rPr>
        <sz val="11"/>
        <color rgb="FF000000"/>
        <rFont val="Calibri"/>
      </rPr>
      <t>-  Go to the </t>
    </r>
    <r>
      <rPr>
        <b/>
        <sz val="11"/>
        <color rgb="FF000000"/>
        <rFont val="Calibri"/>
      </rPr>
      <t>Overview</t>
    </r>
    <r>
      <rPr>
        <sz val="11"/>
        <color rgb="FF000000"/>
        <rFont val="Calibri"/>
      </rPr>
      <t> tab and select </t>
    </r>
    <r>
      <rPr>
        <b/>
        <sz val="11"/>
        <color rgb="FF000000"/>
        <rFont val="Calibri"/>
      </rPr>
      <t>Merge.</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search for the "go-example-a" project.</t>
    </r>
    <r>
      <rPr>
        <sz val="11"/>
        <color rgb="FF000000"/>
        <rFont val="Calibri"/>
      </rPr>
      <t xml:space="preserve">
</t>
    </r>
    <r>
      <rPr>
        <sz val="11"/>
        <color rgb="FF000000"/>
        <rFont val="Calibri"/>
      </rPr>
      <t>-  Go to </t>
    </r>
    <r>
      <rPr>
        <b/>
        <sz val="11"/>
        <color rgb="FF000000"/>
        <rFont val="Calibri"/>
      </rPr>
      <t>Secure &gt; Policies.</t>
    </r>
    <r>
      <rPr>
        <sz val="11"/>
        <color rgb="FF000000"/>
        <rFont val="Calibri"/>
      </rPr>
      <t xml:space="preserve">
</t>
    </r>
    <r>
      <rPr>
        <sz val="11"/>
        <color rgb="FF000000"/>
        <rFont val="Calibri"/>
      </rPr>
      <t>You now have a scan execution policy that runs a secret detection scan on every MR, for any branch. 	Test the policy by creating a merge request in project A.</t>
    </r>
  </si>
  <si>
    <r>
      <rPr>
        <sz val="11"/>
        <color rgb="FF000000"/>
        <rFont val="Calibri"/>
      </rPr>
      <t>Ensure that every pull request is required to be scanned for risks.</t>
    </r>
  </si>
  <si>
    <r>
      <rPr>
        <sz val="11"/>
        <color rgb="FF000000"/>
        <rFont val="Calibri"/>
      </rPr>
      <t>For each project in use, ensure that every merge request must be scanned for risks by performing the following:</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search for the "go-example-a" project.</t>
    </r>
    <r>
      <rPr>
        <sz val="11"/>
        <color rgb="FF000000"/>
        <rFont val="Calibri"/>
      </rPr>
      <t xml:space="preserve">
</t>
    </r>
    <r>
      <rPr>
        <sz val="11"/>
        <color rgb="FF000000"/>
        <rFont val="Calibri"/>
      </rPr>
      <t>- Go to </t>
    </r>
    <r>
      <rPr>
        <b/>
        <sz val="11"/>
        <color rgb="FF000000"/>
        <rFont val="Calibri"/>
      </rPr>
      <t>Secure &gt; Policies.</t>
    </r>
    <r>
      <rPr>
        <sz val="11"/>
        <color rgb="FF000000"/>
        <rFont val="Calibri"/>
      </rPr>
      <t xml:space="preserve">
</t>
    </r>
    <r>
      <rPr>
        <sz val="11"/>
        <color rgb="FF000000"/>
        <rFont val="Calibri"/>
      </rPr>
      <t xml:space="preserve">- Review your list of existing policies. The </t>
    </r>
    <r>
      <rPr>
        <b/>
        <sz val="11"/>
        <color rgb="FF000000"/>
        <rFont val="Calibri"/>
      </rPr>
      <t>Policy Type</t>
    </r>
    <r>
      <rPr>
        <sz val="11"/>
        <color rgb="FF000000"/>
        <rFont val="Calibri"/>
      </rPr>
      <t xml:space="preserve"> column will indicate whether you have enabled a </t>
    </r>
    <r>
      <rPr>
        <b/>
        <sz val="11"/>
        <color rgb="FF000000"/>
        <rFont val="Calibri"/>
      </rPr>
      <t>Scan Execution Policy</t>
    </r>
    <r>
      <rPr>
        <sz val="11"/>
        <color rgb="FF000000"/>
        <rFont val="Calibri"/>
      </rPr>
      <t xml:space="preserve"> for the specified project.</t>
    </r>
    <r>
      <rPr>
        <sz val="11"/>
        <color rgb="FF000000"/>
        <rFont val="Calibri"/>
      </rPr>
      <t xml:space="preserve">
</t>
    </r>
    <r>
      <rPr>
        <sz val="11"/>
        <color rgb="FF000000"/>
        <rFont val="Calibri"/>
      </rPr>
      <t xml:space="preserve">- Click on the </t>
    </r>
    <r>
      <rPr>
        <b/>
        <sz val="11"/>
        <color rgb="FF000000"/>
        <rFont val="Calibri"/>
      </rPr>
      <t>Name</t>
    </r>
    <r>
      <rPr>
        <sz val="11"/>
        <color rgb="FF000000"/>
        <rFont val="Calibri"/>
      </rPr>
      <t xml:space="preserve"> in order to view the policy details which specifies which scanners run when code is merged.</t>
    </r>
  </si>
  <si>
    <t>1.1.19</t>
  </si>
  <si>
    <r>
      <rPr>
        <sz val="11"/>
        <rFont val="Calibri"/>
      </rPr>
      <t>Ensure any changes to branch protection rules are audited</t>
    </r>
  </si>
  <si>
    <r>
      <rPr>
        <sz val="11"/>
        <color rgb="FF000000"/>
        <rFont val="Calibri"/>
      </rPr>
      <t>Use the audit log to audit changes in branch protection rules by performing the following:</t>
    </r>
    <r>
      <rPr>
        <sz val="11"/>
        <color rgb="FF000000"/>
        <rFont val="Calibri"/>
      </rPr>
      <t xml:space="preserve">
</t>
    </r>
    <r>
      <rPr>
        <sz val="11"/>
        <color rgb="FF000000"/>
        <rFont val="Calibri"/>
      </rPr>
      <t>- On the left sidebar, select Search or go to.</t>
    </r>
    <r>
      <rPr>
        <sz val="11"/>
        <color rgb="FF000000"/>
        <rFont val="Calibri"/>
      </rPr>
      <t xml:space="preserve">
</t>
    </r>
    <r>
      <rPr>
        <sz val="11"/>
        <color rgb="FF000000"/>
        <rFont val="Calibri"/>
      </rPr>
      <t>- Select Admin Area.</t>
    </r>
    <r>
      <rPr>
        <sz val="11"/>
        <color rgb="FF000000"/>
        <rFont val="Calibri"/>
      </rPr>
      <t xml:space="preserve">
</t>
    </r>
    <r>
      <rPr>
        <sz val="11"/>
        <color rgb="FF000000"/>
        <rFont val="Calibri"/>
      </rPr>
      <t>- On the left sidebar, select Monitoring &gt; Audit Events.</t>
    </r>
    <r>
      <rPr>
        <sz val="11"/>
        <color rgb="FF000000"/>
        <rFont val="Calibri"/>
      </rPr>
      <t xml:space="preserve">
</t>
    </r>
    <r>
      <rPr>
        <sz val="11"/>
        <color rgb="FF000000"/>
        <rFont val="Calibri"/>
      </rPr>
      <t>- Filter by the following:Event Type protected_branch_updated</t>
    </r>
    <r>
      <rPr>
        <sz val="11"/>
        <color rgb="FF000000"/>
        <rFont val="Calibri"/>
      </rPr>
      <t xml:space="preserve">
</t>
    </r>
    <r>
      <rPr>
        <sz val="11"/>
        <color rgb="FF000000"/>
        <rFont val="Calibri"/>
      </rPr>
      <t>- Ensure every action is reasonable and secure and is investigated if not.</t>
    </r>
  </si>
  <si>
    <r>
      <rPr>
        <sz val="11"/>
        <color rgb="FF000000"/>
        <rFont val="Calibri"/>
      </rPr>
      <t>Ensure that changes in the branch protection rules are audited.</t>
    </r>
  </si>
  <si>
    <r>
      <rPr>
        <sz val="11"/>
        <color rgb="FF000000"/>
        <rFont val="Calibri"/>
      </rPr>
      <t>Ensure that changes in the branch protection rules are audited regularly. You can view audit events from user actions across an entire GitLab instance. To view instance audit events:</t>
    </r>
    <r>
      <rPr>
        <sz val="11"/>
        <color rgb="FF000000"/>
        <rFont val="Calibri"/>
      </rPr>
      <t xml:space="preserve">
</t>
    </r>
    <r>
      <rPr>
        <sz val="11"/>
        <color rgb="FF000000"/>
        <rFont val="Calibri"/>
      </rPr>
      <t>- On the left sidebar, select Search or go to.</t>
    </r>
    <r>
      <rPr>
        <sz val="11"/>
        <color rgb="FF000000"/>
        <rFont val="Calibri"/>
      </rPr>
      <t xml:space="preserve">
</t>
    </r>
    <r>
      <rPr>
        <sz val="11"/>
        <color rgb="FF000000"/>
        <rFont val="Calibri"/>
      </rPr>
      <t>- Select Admin Area.</t>
    </r>
    <r>
      <rPr>
        <sz val="11"/>
        <color rgb="FF000000"/>
        <rFont val="Calibri"/>
      </rPr>
      <t xml:space="preserve">
</t>
    </r>
    <r>
      <rPr>
        <sz val="11"/>
        <color rgb="FF000000"/>
        <rFont val="Calibri"/>
      </rPr>
      <t>- On the left sidebar, select Monitoring &gt; Audit Events.</t>
    </r>
    <r>
      <rPr>
        <sz val="11"/>
        <color rgb="FF000000"/>
        <rFont val="Calibri"/>
      </rPr>
      <t xml:space="preserve">
</t>
    </r>
    <r>
      <rPr>
        <sz val="11"/>
        <color rgb="FF000000"/>
        <rFont val="Calibri"/>
      </rPr>
      <t>- Filter by the following:Event Type protected_branch_updated. This event type is triggered when the setting for protected branches is updated.</t>
    </r>
    <r>
      <rPr>
        <sz val="11"/>
        <color rgb="FF000000"/>
        <rFont val="Calibri"/>
      </rPr>
      <t xml:space="preserve">
</t>
    </r>
    <r>
      <rPr>
        <sz val="11"/>
        <color rgb="FF000000"/>
        <rFont val="Calibri"/>
      </rPr>
      <t>- Ensure every action is reasonable and secure and is investigated if not.</t>
    </r>
  </si>
  <si>
    <t>1.1.20</t>
  </si>
  <si>
    <r>
      <rPr>
        <sz val="11"/>
        <rFont val="Calibri"/>
      </rPr>
      <t>Ensure branch protection is enforced on the default branch</t>
    </r>
  </si>
  <si>
    <r>
      <rPr>
        <sz val="11"/>
        <color rgb="FF000000"/>
        <rFont val="Calibri"/>
      </rPr>
      <t>Perform the following to enforce branch protection on the main or default branch at the project level:</t>
    </r>
    <r>
      <rPr>
        <sz val="11"/>
        <color rgb="FF000000"/>
        <rFont val="Calibri"/>
      </rPr>
      <t xml:space="preserve">
</t>
    </r>
    <r>
      <rPr>
        <sz val="11"/>
        <color rgb="FF000000"/>
        <rFont val="Calibri"/>
      </rPr>
      <t>- Navigate to your project page.</t>
    </r>
    <r>
      <rPr>
        <sz val="11"/>
        <color rgb="FF000000"/>
        <rFont val="Calibri"/>
      </rPr>
      <t xml:space="preserve">
</t>
    </r>
    <r>
      <rPr>
        <sz val="11"/>
        <color rgb="FF000000"/>
        <rFont val="Calibri"/>
      </rPr>
      <t xml:space="preserve">- Select </t>
    </r>
    <r>
      <rPr>
        <b/>
        <sz val="11"/>
        <color rgb="FF000000"/>
        <rFont val="Calibri"/>
      </rPr>
      <t>Settings &gt; Repository.</t>
    </r>
    <r>
      <rPr>
        <sz val="11"/>
        <color rgb="FF000000"/>
        <rFont val="Calibri"/>
      </rPr>
      <t xml:space="preserve">
</t>
    </r>
    <r>
      <rPr>
        <sz val="11"/>
        <color rgb="FF000000"/>
        <rFont val="Calibri"/>
      </rPr>
      <t xml:space="preserve">- Expand </t>
    </r>
    <r>
      <rPr>
        <b/>
        <sz val="11"/>
        <color rgb="FF000000"/>
        <rFont val="Calibri"/>
      </rPr>
      <t>Protected branches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protected branch</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Branch</t>
    </r>
    <r>
      <rPr>
        <sz val="11"/>
        <color rgb="FF000000"/>
        <rFont val="Calibri"/>
      </rPr>
      <t xml:space="preserve"> dropdown list, select the project's main or default branch.</t>
    </r>
    <r>
      <rPr>
        <sz val="11"/>
        <color rgb="FF000000"/>
        <rFont val="Calibri"/>
      </rPr>
      <t xml:space="preserve">
</t>
    </r>
    <r>
      <rPr>
        <sz val="11"/>
        <color rgb="FF000000"/>
        <rFont val="Calibri"/>
      </rPr>
      <t xml:space="preserve">- Choose the roles who should be </t>
    </r>
    <r>
      <rPr>
        <b/>
        <sz val="11"/>
        <color rgb="FF000000"/>
        <rFont val="Calibri"/>
      </rPr>
      <t>Allowed to merge</t>
    </r>
    <r>
      <rPr>
        <sz val="11"/>
        <color rgb="FF000000"/>
        <rFont val="Calibri"/>
      </rPr>
      <t xml:space="preserve"> and </t>
    </r>
    <r>
      <rPr>
        <b/>
        <sz val="11"/>
        <color rgb="FF000000"/>
        <rFont val="Calibri"/>
      </rPr>
      <t>Allowed to push and merge</t>
    </r>
    <r>
      <rPr>
        <sz val="11"/>
        <color rgb="FF000000"/>
        <rFont val="Calibri"/>
      </rPr>
      <t xml:space="preserve"> for this protected default branch.</t>
    </r>
    <r>
      <rPr>
        <sz val="11"/>
        <color rgb="FF000000"/>
        <rFont val="Calibri"/>
      </rPr>
      <t xml:space="preserve">
</t>
    </r>
    <r>
      <rPr>
        <sz val="11"/>
        <color rgb="FF000000"/>
        <rFont val="Calibri"/>
      </rPr>
      <t xml:space="preserve">- Select </t>
    </r>
    <r>
      <rPr>
        <b/>
        <sz val="11"/>
        <color rgb="FF000000"/>
        <rFont val="Calibri"/>
      </rPr>
      <t>Protect</t>
    </r>
    <r>
      <rPr>
        <sz val="11"/>
        <color rgb="FF000000"/>
        <rFont val="Calibri"/>
      </rPr>
      <t>.</t>
    </r>
    <r>
      <rPr>
        <sz val="11"/>
        <color rgb="FF000000"/>
        <rFont val="Calibri"/>
      </rPr>
      <t xml:space="preserve">
</t>
    </r>
    <r>
      <rPr>
        <sz val="11"/>
        <color rgb="FF000000"/>
        <rFont val="Calibri"/>
      </rPr>
      <t>Perform the following to enforce branch protection on the main or default branch of new projects at the group level:</t>
    </r>
    <r>
      <rPr>
        <sz val="11"/>
        <color rgb="FF000000"/>
        <rFont val="Calibri"/>
      </rPr>
      <t xml:space="preserve">
</t>
    </r>
    <r>
      <rPr>
        <sz val="11"/>
        <color rgb="FF000000"/>
        <rFont val="Calibri"/>
      </rPr>
      <t>- Navigate to the main page for your GitLab group.</t>
    </r>
    <r>
      <rPr>
        <sz val="11"/>
        <color rgb="FF000000"/>
        <rFont val="Calibri"/>
      </rPr>
      <t xml:space="preserve">
</t>
    </r>
    <r>
      <rPr>
        <sz val="11"/>
        <color rgb="FF000000"/>
        <rFont val="Calibri"/>
      </rPr>
      <t xml:space="preserve">-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Default branch</t>
    </r>
    <r>
      <rPr>
        <sz val="11"/>
        <color rgb="FF000000"/>
        <rFont val="Calibri"/>
      </rPr>
      <t xml:space="preserve">
</t>
    </r>
    <r>
      <rPr>
        <sz val="11"/>
        <color rgb="FF000000"/>
        <rFont val="Calibri"/>
      </rPr>
      <t>- Enable initial default branch protection for the "main" or default branch of new repositories created in the group.</t>
    </r>
    <r>
      <rPr>
        <sz val="11"/>
        <color rgb="FF000000"/>
        <rFont val="Calibri"/>
      </rPr>
      <t xml:space="preserve">
</t>
    </r>
    <r>
      <rPr>
        <sz val="11"/>
        <color rgb="FF000000"/>
        <rFont val="Calibri"/>
      </rPr>
      <t xml:space="preserve">- Select </t>
    </r>
    <r>
      <rPr>
        <b/>
        <sz val="11"/>
        <color rgb="FF000000"/>
        <rFont val="Calibri"/>
      </rPr>
      <t>Save changes</t>
    </r>
    <r>
      <rPr>
        <sz val="11"/>
        <color rgb="FF000000"/>
        <rFont val="Calibri"/>
      </rPr>
      <t>.</t>
    </r>
    <r>
      <rPr>
        <sz val="11"/>
        <color rgb="FF000000"/>
        <rFont val="Calibri"/>
      </rPr>
      <t xml:space="preserve">
</t>
    </r>
    <r>
      <rPr>
        <sz val="11"/>
        <color rgb="FF000000"/>
        <rFont val="Calibri"/>
      </rPr>
      <t>Perform the following to enforce branch protection on the main branch of new projects at the instance level (self-managed GitLab administrators only):</t>
    </r>
    <r>
      <rPr>
        <sz val="11"/>
        <color rgb="FF000000"/>
        <rFont val="Calibri"/>
      </rPr>
      <t xml:space="preserve">
</t>
    </r>
    <r>
      <rPr>
        <sz val="11"/>
        <color rgb="FF000000"/>
        <rFont val="Calibri"/>
      </rPr>
      <t xml:space="preserve">- Navigate to </t>
    </r>
    <r>
      <rPr>
        <b/>
        <sz val="11"/>
        <color rgb="FF000000"/>
        <rFont val="Calibri"/>
      </rPr>
      <t>Admin Area</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Default branch</t>
    </r>
    <r>
      <rPr>
        <sz val="11"/>
        <color rgb="FF000000"/>
        <rFont val="Calibri"/>
      </rPr>
      <t>.</t>
    </r>
    <r>
      <rPr>
        <sz val="11"/>
        <color rgb="FF000000"/>
        <rFont val="Calibri"/>
      </rPr>
      <t xml:space="preserve">
</t>
    </r>
    <r>
      <rPr>
        <sz val="11"/>
        <color rgb="FF000000"/>
        <rFont val="Calibri"/>
      </rPr>
      <t>- Enable initial default branch protection for the "main" or default branch of new repositories created on this GitLab instance.</t>
    </r>
    <r>
      <rPr>
        <sz val="11"/>
        <color rgb="FF000000"/>
        <rFont val="Calibri"/>
      </rPr>
      <t xml:space="preserve">
</t>
    </r>
    <r>
      <rPr>
        <sz val="11"/>
        <color rgb="FF000000"/>
        <rFont val="Calibri"/>
      </rPr>
      <t xml:space="preserve">- Select </t>
    </r>
    <r>
      <rPr>
        <b/>
        <sz val="11"/>
        <color rgb="FF000000"/>
        <rFont val="Calibri"/>
      </rPr>
      <t>Save changes</t>
    </r>
    <r>
      <rPr>
        <sz val="11"/>
        <color rgb="FF000000"/>
        <rFont val="Calibri"/>
      </rPr>
      <t>.</t>
    </r>
  </si>
  <si>
    <r>
      <rPr>
        <sz val="11"/>
        <color rgb="FF000000"/>
        <rFont val="Calibri"/>
      </rPr>
      <t>Enforce branch protection on the default and main branch.</t>
    </r>
  </si>
  <si>
    <r>
      <rPr>
        <sz val="11"/>
        <color rgb="FF000000"/>
        <rFont val="Calibri"/>
      </rPr>
      <t>The default branch of GitLab repositories are protected by default. This setting can be overridden at the instance, group, or project level.To verify that branch protection is enabled for the main or default branch at the project level:</t>
    </r>
    <r>
      <rPr>
        <sz val="11"/>
        <color rgb="FF000000"/>
        <rFont val="Calibri"/>
      </rPr>
      <t xml:space="preserve">
</t>
    </r>
    <r>
      <rPr>
        <sz val="11"/>
        <color rgb="FF000000"/>
        <rFont val="Calibri"/>
      </rPr>
      <t>- Navigate to the main page of the GitLab repository.</t>
    </r>
    <r>
      <rPr>
        <sz val="11"/>
        <color rgb="FF000000"/>
        <rFont val="Calibri"/>
      </rPr>
      <t xml:space="preserve">
</t>
    </r>
    <r>
      <rPr>
        <sz val="11"/>
        <color rgb="FF000000"/>
        <rFont val="Calibri"/>
      </rPr>
      <t xml:space="preserve">-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Protected branches</t>
    </r>
    <r>
      <rPr>
        <sz val="11"/>
        <color rgb="FF000000"/>
        <rFont val="Calibri"/>
      </rPr>
      <t>.</t>
    </r>
    <r>
      <rPr>
        <sz val="11"/>
        <color rgb="FF000000"/>
        <rFont val="Calibri"/>
      </rPr>
      <t xml:space="preserve">
</t>
    </r>
    <r>
      <rPr>
        <sz val="11"/>
        <color rgb="FF000000"/>
        <rFont val="Calibri"/>
      </rPr>
      <t>- Verify that initial default branch protection is applied to the "main" or default branch.</t>
    </r>
    <r>
      <rPr>
        <sz val="11"/>
        <color rgb="FF000000"/>
        <rFont val="Calibri"/>
      </rPr>
      <t xml:space="preserve">
</t>
    </r>
    <r>
      <rPr>
        <sz val="11"/>
        <color rgb="FF000000"/>
        <rFont val="Calibri"/>
      </rPr>
      <t>GitLab Group Owners can also perform the following to ensure branch protection is enabled by default for new projects at the group level:</t>
    </r>
    <r>
      <rPr>
        <sz val="11"/>
        <color rgb="FF000000"/>
        <rFont val="Calibri"/>
      </rPr>
      <t xml:space="preserve">
</t>
    </r>
    <r>
      <rPr>
        <sz val="11"/>
        <color rgb="FF000000"/>
        <rFont val="Calibri"/>
      </rPr>
      <t>- Navigate to the main page for your GitLab group.</t>
    </r>
    <r>
      <rPr>
        <sz val="11"/>
        <color rgb="FF000000"/>
        <rFont val="Calibri"/>
      </rPr>
      <t xml:space="preserve">
</t>
    </r>
    <r>
      <rPr>
        <sz val="11"/>
        <color rgb="FF000000"/>
        <rFont val="Calibri"/>
      </rPr>
      <t xml:space="preserve">-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Default branch</t>
    </r>
    <r>
      <rPr>
        <sz val="11"/>
        <color rgb="FF000000"/>
        <rFont val="Calibri"/>
      </rPr>
      <t>, verify that initial default branch protection is applied to the "main" or default branch.</t>
    </r>
    <r>
      <rPr>
        <sz val="11"/>
        <color rgb="FF000000"/>
        <rFont val="Calibri"/>
      </rPr>
      <t xml:space="preserve">
</t>
    </r>
    <r>
      <rPr>
        <sz val="11"/>
        <color rgb="FF000000"/>
        <rFont val="Calibri"/>
      </rPr>
      <t>GitLab administrators can perform the following to ensure branch protection is enabled by default for the main or default branch of all new projects at the instance level (self-managed GitLab only):</t>
    </r>
    <r>
      <rPr>
        <sz val="11"/>
        <color rgb="FF000000"/>
        <rFont val="Calibri"/>
      </rPr>
      <t xml:space="preserve">
</t>
    </r>
    <r>
      <rPr>
        <sz val="11"/>
        <color rgb="FF000000"/>
        <rFont val="Calibri"/>
      </rPr>
      <t xml:space="preserve">- Navigate to </t>
    </r>
    <r>
      <rPr>
        <b/>
        <sz val="11"/>
        <color rgb="FF000000"/>
        <rFont val="Calibri"/>
      </rPr>
      <t>Admin Area</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 &gt; Repository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Default branch</t>
    </r>
    <r>
      <rPr>
        <sz val="11"/>
        <color rgb="FF000000"/>
        <rFont val="Calibri"/>
      </rPr>
      <t>, verify that initial default branch protection is applied to the "main" or default branch.</t>
    </r>
  </si>
  <si>
    <t>Repository Management</t>
  </si>
  <si>
    <t>1.2.1</t>
  </si>
  <si>
    <r>
      <rPr>
        <sz val="11"/>
        <rFont val="Calibri"/>
      </rPr>
      <t>Ensure all public repositories contain a SECURITY.md file</t>
    </r>
  </si>
  <si>
    <r>
      <rPr>
        <sz val="11"/>
        <color rgb="FF000000"/>
        <rFont val="Calibri"/>
      </rPr>
      <t>Ensure that each public repository has a SECURITY.md file by performing the following:</t>
    </r>
    <r>
      <rPr>
        <sz val="11"/>
        <color rgb="FF000000"/>
        <rFont val="Calibri"/>
      </rPr>
      <t xml:space="preserve">
</t>
    </r>
    <r>
      <rPr>
        <sz val="11"/>
        <color rgb="FF000000"/>
        <rFont val="Calibri"/>
      </rPr>
      <t>- Navigate to the main page of a repository without a SECURITY.md file in GitLab.</t>
    </r>
    <r>
      <rPr>
        <sz val="11"/>
        <color rgb="FF000000"/>
        <rFont val="Calibri"/>
      </rPr>
      <t xml:space="preserve">
</t>
    </r>
    <r>
      <rPr>
        <sz val="11"/>
        <color rgb="FF000000"/>
        <rFont val="Calibri"/>
      </rPr>
      <t>- Create a SECURITY.md file (in the web UI or locally) with security information like supported versions of your project and how to report a vulnerability.</t>
    </r>
    <r>
      <rPr>
        <sz val="11"/>
        <color rgb="FF000000"/>
        <rFont val="Calibri"/>
      </rPr>
      <t xml:space="preserve">
</t>
    </r>
    <r>
      <rPr>
        <sz val="11"/>
        <color rgb="FF000000"/>
        <rFont val="Calibri"/>
      </rPr>
      <t>- Commit this file to the repository and push your changes.</t>
    </r>
    <r>
      <rPr>
        <sz val="11"/>
        <color rgb="FF000000"/>
        <rFont val="Calibri"/>
      </rPr>
      <t xml:space="preserve">
</t>
    </r>
    <r>
      <rPr>
        <sz val="11"/>
        <color rgb="FF000000"/>
        <rFont val="Calibri"/>
      </rPr>
      <t>- If you open a merge request to add the SECURITY.md file, make sure this change is merged to your repository's default branch.</t>
    </r>
  </si>
  <si>
    <r>
      <rPr>
        <sz val="11"/>
        <color rgb="FF000000"/>
        <rFont val="Calibri"/>
      </rPr>
      <t>A SECURITY.md file is a security policy file that offers instruction on reporting security vulnerabilities in a project. When someone creates an issue within a specific project, a link to the SECURITY.md file will subsequently be shown.</t>
    </r>
  </si>
  <si>
    <r>
      <rPr>
        <sz val="11"/>
        <color rgb="FF000000"/>
        <rFont val="Calibri"/>
      </rPr>
      <t>Verify that each public repository has a SECURITY.md file by performing the following:</t>
    </r>
    <r>
      <rPr>
        <sz val="11"/>
        <color rgb="FF000000"/>
        <rFont val="Calibri"/>
      </rPr>
      <t xml:space="preserve">
</t>
    </r>
    <r>
      <rPr>
        <sz val="11"/>
        <color rgb="FF000000"/>
        <rFont val="Calibri"/>
      </rPr>
      <t>- Navigate to the main page of a GitLab repository.</t>
    </r>
    <r>
      <rPr>
        <sz val="11"/>
        <color rgb="FF000000"/>
        <rFont val="Calibri"/>
      </rPr>
      <t xml:space="preserve">
</t>
    </r>
    <r>
      <rPr>
        <sz val="11"/>
        <color rgb="FF000000"/>
        <rFont val="Calibri"/>
      </rPr>
      <t>- Verify that the repository has a SECURITY.md file with crucial security information at the top-level.</t>
    </r>
  </si>
  <si>
    <t>1.2.2</t>
  </si>
  <si>
    <r>
      <rPr>
        <sz val="11"/>
        <rFont val="Calibri"/>
      </rPr>
      <t>Ensure repository creation is limited to specific members</t>
    </r>
  </si>
  <si>
    <r>
      <rPr>
        <sz val="11"/>
        <color rgb="FF000000"/>
        <rFont val="Calibri"/>
      </rPr>
      <t>Ensure that only trusted users and teams can create repositories by performing the following. 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Settings &gt; General</t>
    </r>
    <r>
      <rPr>
        <sz val="11"/>
        <color rgb="FF000000"/>
        <rFont val="Calibri"/>
      </rPr>
      <t xml:space="preserve">
</t>
    </r>
    <r>
      <rPr>
        <sz val="11"/>
        <color rgb="FF000000"/>
        <rFont val="Calibri"/>
      </rPr>
      <t>- Expand the Sign-up restrictions section</t>
    </r>
    <r>
      <rPr>
        <sz val="11"/>
        <color rgb="FF000000"/>
        <rFont val="Calibri"/>
      </rPr>
      <t xml:space="preserve">
</t>
    </r>
    <r>
      <rPr>
        <sz val="11"/>
        <color rgb="FF000000"/>
        <rFont val="Calibri"/>
      </rPr>
      <t>- (Option 1) Deselect 'Sign-up enabled', OR</t>
    </r>
    <r>
      <rPr>
        <sz val="11"/>
        <color rgb="FF000000"/>
        <rFont val="Calibri"/>
      </rPr>
      <t xml:space="preserve">
</t>
    </r>
    <r>
      <rPr>
        <sz val="11"/>
        <color rgb="FF000000"/>
        <rFont val="Calibri"/>
      </rPr>
      <t>- (Option 2) Select 'Sign-up enabled', select 'Require admin approval for new sign-ups' are selected, and under 'Email confirmation settings' select 'Hard'</t>
    </r>
    <r>
      <rPr>
        <sz val="11"/>
        <color rgb="FF000000"/>
        <rFont val="Calibri"/>
      </rPr>
      <t xml:space="preserve">
</t>
    </r>
    <r>
      <rPr>
        <sz val="11"/>
        <color rgb="FF000000"/>
        <rFont val="Calibri"/>
      </rPr>
      <t>- Select 'Save changes'</t>
    </r>
  </si>
  <si>
    <r>
      <rPr>
        <sz val="11"/>
        <color rgb="FF000000"/>
        <rFont val="Calibri"/>
      </rPr>
      <t>Limit the ability to create repositories to trusted users and teams.</t>
    </r>
  </si>
  <si>
    <r>
      <rPr>
        <sz val="11"/>
        <color rgb="FF000000"/>
        <rFont val="Calibri"/>
      </rPr>
      <t>Specific users will not be permitted to create repositories.</t>
    </r>
  </si>
  <si>
    <r>
      <rPr>
        <sz val="11"/>
        <color rgb="FF000000"/>
        <rFont val="Calibri"/>
      </rPr>
      <t>Verify that only trusted users and teams can create repositories by performing the following. 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Settings &gt; General</t>
    </r>
    <r>
      <rPr>
        <sz val="11"/>
        <color rgb="FF000000"/>
        <rFont val="Calibri"/>
      </rPr>
      <t xml:space="preserve">
</t>
    </r>
    <r>
      <rPr>
        <sz val="11"/>
        <color rgb="FF000000"/>
        <rFont val="Calibri"/>
      </rPr>
      <t>- Expand the Sign-up restrictions section</t>
    </r>
    <r>
      <rPr>
        <sz val="11"/>
        <color rgb="FF000000"/>
        <rFont val="Calibri"/>
      </rPr>
      <t xml:space="preserve">
</t>
    </r>
    <r>
      <rPr>
        <sz val="11"/>
        <color rgb="FF000000"/>
        <rFont val="Calibri"/>
      </rPr>
      <t>- If 'Sign up enabled' is disabled, the instance is compliant.</t>
    </r>
    <r>
      <rPr>
        <sz val="11"/>
        <color rgb="FF000000"/>
        <rFont val="Calibri"/>
      </rPr>
      <t xml:space="preserve">
</t>
    </r>
    <r>
      <rPr>
        <sz val="11"/>
        <color rgb="FF000000"/>
        <rFont val="Calibri"/>
      </rPr>
      <t>- If 'Sign-up enabled' and 'Require admin approval for new sign-ups' are selected, and if 'Email confirmation settings' is set to Hard, the instance is compliant.</t>
    </r>
  </si>
  <si>
    <t>1.2.3</t>
  </si>
  <si>
    <r>
      <rPr>
        <sz val="11"/>
        <rFont val="Calibri"/>
      </rPr>
      <t>Ensure repository deletion is limited to specific users</t>
    </r>
  </si>
  <si>
    <r>
      <rPr>
        <sz val="11"/>
        <color rgb="FF000000"/>
        <rFont val="Calibri"/>
      </rPr>
      <t>Enforce repository deletion by a few trusted and responsible users only by performing either of the following steps: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</si>
  <si>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Ensure only a limited number of trusted users can delete repositories.</t>
    </r>
  </si>
  <si>
    <r>
      <rPr>
        <sz val="11"/>
        <color rgb="FF000000"/>
        <rFont val="Calibri"/>
      </rPr>
      <t>Certain users will not be permitted to delete repositories.</t>
    </r>
  </si>
  <si>
    <r>
      <rPr>
        <sz val="11"/>
        <color rgb="FF000000"/>
        <rFont val="Calibri"/>
      </rPr>
      <t>Verify that only a limited number of trusted users can delete repositories by performing either of the following steps: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Owner/Maintainer role in the list, you are compliant.</t>
    </r>
  </si>
  <si>
    <r>
      <rPr>
        <sz val="11"/>
        <color rgb="FF000000"/>
        <rFont val="Calibri"/>
      </rPr>
      <t>Only organization owners or members with admin privileges can delete repositories.</t>
    </r>
  </si>
  <si>
    <t>1.2.4</t>
  </si>
  <si>
    <r>
      <rPr>
        <sz val="11"/>
        <rFont val="Calibri"/>
      </rPr>
      <t>Ensure issue deletion is limited to specific users</t>
    </r>
  </si>
  <si>
    <r>
      <rPr>
        <sz val="11"/>
        <color rgb="FF000000"/>
        <rFont val="Calibri"/>
      </rPr>
      <t>Enforce issue deletion by a few trusted and responsible users only by performing either of the following steps: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</si>
  <si>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Ensure only trusted and responsible users can delete issues.</t>
    </r>
  </si>
  <si>
    <r>
      <rPr>
        <sz val="11"/>
        <color rgb="FF000000"/>
        <rFont val="Calibri"/>
      </rPr>
      <t>Certain users will not be permitted to delete issues.</t>
    </r>
  </si>
  <si>
    <r>
      <rPr>
        <sz val="11"/>
        <color rgb="FF000000"/>
        <rFont val="Calibri"/>
      </rPr>
      <t>Verify that only a limited number of trusted users can delete issues by performing either of the following steps: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Owner/Maintainer role in the list, you are compliant.</t>
    </r>
  </si>
  <si>
    <r>
      <rPr>
        <sz val="11"/>
        <color rgb="FF000000"/>
        <rFont val="Calibri"/>
      </rPr>
      <t>Only organization owners or members with admin privileges can delete issues.</t>
    </r>
  </si>
  <si>
    <t>1.2.5</t>
  </si>
  <si>
    <r>
      <rPr>
        <sz val="11"/>
        <rFont val="Calibri"/>
      </rPr>
      <t>Ensure all copies (forks) of code are tracked and accounted for</t>
    </r>
  </si>
  <si>
    <r>
      <rPr>
        <sz val="11"/>
        <color rgb="FF000000"/>
        <rFont val="Calibri"/>
      </rPr>
      <t>Track forks and examine them by performing the following on a regular basis:</t>
    </r>
    <r>
      <rPr>
        <sz val="11"/>
        <color rgb="FF000000"/>
        <rFont val="Calibri"/>
      </rPr>
      <t xml:space="preserve">
</t>
    </r>
    <r>
      <rPr>
        <sz val="11"/>
        <color rgb="FF000000"/>
        <rFont val="Calibri"/>
      </rPr>
      <t>- Navigate to the project home page.</t>
    </r>
    <r>
      <rPr>
        <sz val="11"/>
        <color rgb="FF000000"/>
        <rFont val="Calibri"/>
      </rPr>
      <t xml:space="preserve">
</t>
    </r>
    <r>
      <rPr>
        <sz val="11"/>
        <color rgb="FF000000"/>
        <rFont val="Calibri"/>
      </rPr>
      <t>- Find the 'Fork' button, and select the number next to it.</t>
    </r>
    <r>
      <rPr>
        <sz val="11"/>
        <color rgb="FF000000"/>
        <rFont val="Calibri"/>
      </rPr>
      <t xml:space="preserve">
</t>
    </r>
    <r>
      <rPr>
        <sz val="11"/>
        <color rgb="FF000000"/>
        <rFont val="Calibri"/>
      </rPr>
      <t>- Examine the forks listed there.</t>
    </r>
  </si>
  <si>
    <r>
      <rPr>
        <sz val="11"/>
        <color rgb="FF000000"/>
        <rFont val="Calibri"/>
      </rPr>
      <t>Track every fork of code and ensure it is accounted for.</t>
    </r>
  </si>
  <si>
    <r>
      <rPr>
        <sz val="11"/>
        <color rgb="FF000000"/>
        <rFont val="Calibri"/>
      </rPr>
      <t>Disabling forks completely may slow down the development process as more actions will be necessary to take in order to fork a repository.</t>
    </r>
  </si>
  <si>
    <r>
      <rPr>
        <sz val="11"/>
        <color rgb="FF000000"/>
        <rFont val="Calibri"/>
      </rPr>
      <t>Verify that the following steps are done regularly to track and examine forks.</t>
    </r>
    <r>
      <rPr>
        <sz val="11"/>
        <color rgb="FF000000"/>
        <rFont val="Calibri"/>
      </rPr>
      <t xml:space="preserve">
</t>
    </r>
    <r>
      <rPr>
        <sz val="11"/>
        <color rgb="FF000000"/>
        <rFont val="Calibri"/>
      </rPr>
      <t>- Navigate to the project home page.</t>
    </r>
    <r>
      <rPr>
        <sz val="11"/>
        <color rgb="FF000000"/>
        <rFont val="Calibri"/>
      </rPr>
      <t xml:space="preserve">
</t>
    </r>
    <r>
      <rPr>
        <sz val="11"/>
        <color rgb="FF000000"/>
        <rFont val="Calibri"/>
      </rPr>
      <t>- Find the 'Fork' button, and select the number next to it.</t>
    </r>
    <r>
      <rPr>
        <sz val="11"/>
        <color rgb="FF000000"/>
        <rFont val="Calibri"/>
      </rPr>
      <t xml:space="preserve">
</t>
    </r>
    <r>
      <rPr>
        <sz val="11"/>
        <color rgb="FF000000"/>
        <rFont val="Calibri"/>
      </rPr>
      <t>- Examine the forks listed there.</t>
    </r>
  </si>
  <si>
    <t>1.2.6</t>
  </si>
  <si>
    <r>
      <rPr>
        <sz val="11"/>
        <rFont val="Calibri"/>
      </rPr>
      <t>Ensure all code projects are tracked for changes in visibility status</t>
    </r>
  </si>
  <si>
    <r>
      <rPr>
        <sz val="11"/>
        <color rgb="FF000000"/>
        <rFont val="Calibri"/>
      </rPr>
      <t>Ensure that every change in project visibility is investigated by performing the following regularly. 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Monitoring &gt; Audit Events.</t>
    </r>
    <r>
      <rPr>
        <sz val="11"/>
        <color rgb="FF000000"/>
        <rFont val="Calibri"/>
      </rPr>
      <t xml:space="preserve">
</t>
    </r>
    <r>
      <rPr>
        <sz val="11"/>
        <color rgb="FF000000"/>
        <rFont val="Calibri"/>
      </rPr>
      <t>- Review the log for Actions with the content 'Changed visibility from Private to Public' or 'Changed visibility from Internal to Public'.</t>
    </r>
    <r>
      <rPr>
        <sz val="11"/>
        <color rgb="FF000000"/>
        <rFont val="Calibri"/>
      </rPr>
      <t xml:space="preserve">
</t>
    </r>
    <r>
      <rPr>
        <sz val="11"/>
        <color rgb="FF000000"/>
        <rFont val="Calibri"/>
      </rPr>
      <t>- Ensure every change is reasonable and secure and is investigated if it is not.</t>
    </r>
    <r>
      <rPr>
        <sz val="11"/>
        <color rgb="FF000000"/>
        <rFont val="Calibri"/>
      </rPr>
      <t xml:space="preserve">
</t>
    </r>
    <r>
      <rPr>
        <sz val="11"/>
        <color rgb="FF000000"/>
        <rFont val="Calibri"/>
      </rPr>
      <t>- (Optional) Use Instance Audit Event Streaming (https://docs.gitlab.com/ee/administration/audit_event_streaming/#instance-streaming-destinations) to send visibility change events to a third party alerting tool. Integrate these alerts in to your change management and/or incident response processes.</t>
    </r>
  </si>
  <si>
    <r>
      <rPr>
        <sz val="11"/>
        <color rgb="FF000000"/>
        <rFont val="Calibri"/>
      </rPr>
      <t>Ensure every change in visibility of projects is tracked.</t>
    </r>
  </si>
  <si>
    <r>
      <rPr>
        <sz val="11"/>
        <color rgb="FF000000"/>
        <rFont val="Calibri"/>
      </rPr>
      <t>Ensure that every change in project visibility is investigated by performing the following regularly. 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Monitoring &gt; Audit Events.</t>
    </r>
    <r>
      <rPr>
        <sz val="11"/>
        <color rgb="FF000000"/>
        <rFont val="Calibri"/>
      </rPr>
      <t xml:space="preserve">
</t>
    </r>
    <r>
      <rPr>
        <sz val="11"/>
        <color rgb="FF000000"/>
        <rFont val="Calibri"/>
      </rPr>
      <t>- Review the log for Actions with the content 'Changed visibility from Private to Public' or 'Changed visibility from Internal to Public'.</t>
    </r>
    <r>
      <rPr>
        <sz val="11"/>
        <color rgb="FF000000"/>
        <rFont val="Calibri"/>
      </rPr>
      <t xml:space="preserve">
</t>
    </r>
    <r>
      <rPr>
        <sz val="11"/>
        <color rgb="FF000000"/>
        <rFont val="Calibri"/>
      </rPr>
      <t>- Ensure every change is reasonable and secure and is investigated if it is not.</t>
    </r>
  </si>
  <si>
    <t>1.2.7</t>
  </si>
  <si>
    <r>
      <rPr>
        <sz val="11"/>
        <rFont val="Calibri"/>
      </rPr>
      <t>Ensure inactive repositories are reviewed and archived periodically</t>
    </r>
  </si>
  <si>
    <r>
      <rPr>
        <sz val="11"/>
        <color rgb="FF000000"/>
        <rFont val="Calibri"/>
      </rPr>
      <t>Perform the following to remediate the presence of inactive projects. For each inactive project identified during the audit:</t>
    </r>
    <r>
      <rPr>
        <sz val="11"/>
        <color rgb="FF000000"/>
        <rFont val="Calibri"/>
      </rPr>
      <t xml:space="preserve">
</t>
    </r>
    <r>
      <rPr>
        <sz val="11"/>
        <color rgb="FF000000"/>
        <rFont val="Calibri"/>
      </rPr>
      <t>- Navigate to the project homepage.</t>
    </r>
    <r>
      <rPr>
        <sz val="11"/>
        <color rgb="FF000000"/>
        <rFont val="Calibri"/>
      </rPr>
      <t xml:space="preserve">
</t>
    </r>
    <r>
      <rPr>
        <sz val="11"/>
        <color rgb="FF000000"/>
        <rFont val="Calibri"/>
      </rPr>
      <t>- In the sidebar, select Settings &gt; General.</t>
    </r>
    <r>
      <rPr>
        <sz val="11"/>
        <color rgb="FF000000"/>
        <rFont val="Calibri"/>
      </rPr>
      <t xml:space="preserve">
</t>
    </r>
    <r>
      <rPr>
        <sz val="11"/>
        <color rgb="FF000000"/>
        <rFont val="Calibri"/>
      </rPr>
      <t>- In the 'Advanced' section, select 'Expand'.</t>
    </r>
    <r>
      <rPr>
        <sz val="11"/>
        <color rgb="FF000000"/>
        <rFont val="Calibri"/>
      </rPr>
      <t xml:space="preserve">
</t>
    </r>
    <r>
      <rPr>
        <sz val="11"/>
        <color rgb="FF000000"/>
        <rFont val="Calibri"/>
      </rPr>
      <t>- Select 'Archive project'.</t>
    </r>
    <r>
      <rPr>
        <sz val="11"/>
        <color rgb="FF000000"/>
        <rFont val="Calibri"/>
      </rPr>
      <t xml:space="preserve">
</t>
    </r>
    <r>
      <rPr>
        <sz val="11"/>
        <color rgb="FF000000"/>
        <rFont val="Calibri"/>
      </rPr>
      <t>- Read the warning.</t>
    </r>
    <r>
      <rPr>
        <sz val="11"/>
        <color rgb="FF000000"/>
        <rFont val="Calibri"/>
      </rPr>
      <t xml:space="preserve">
</t>
    </r>
    <r>
      <rPr>
        <sz val="11"/>
        <color rgb="FF000000"/>
        <rFont val="Calibri"/>
      </rPr>
      <t>- Select 'Archive project'.</t>
    </r>
    <r>
      <rPr>
        <sz val="11"/>
        <color rgb="FF000000"/>
        <rFont val="Calibri"/>
      </rPr>
      <t xml:space="preserve">
</t>
    </r>
    <r>
      <rPr>
        <sz val="11"/>
        <color rgb="FF000000"/>
        <rFont val="Calibri"/>
      </rPr>
      <t>To automate the deletion of inactive projects, perform the following steps as an Administrator:</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Repository.</t>
    </r>
    <r>
      <rPr>
        <sz val="11"/>
        <color rgb="FF000000"/>
        <rFont val="Calibri"/>
      </rPr>
      <t xml:space="preserve">
</t>
    </r>
    <r>
      <rPr>
        <sz val="11"/>
        <color rgb="FF000000"/>
        <rFont val="Calibri"/>
      </rPr>
      <t>- Expand Repository maintenance.</t>
    </r>
    <r>
      <rPr>
        <sz val="11"/>
        <color rgb="FF000000"/>
        <rFont val="Calibri"/>
      </rPr>
      <t xml:space="preserve">
</t>
    </r>
    <r>
      <rPr>
        <sz val="11"/>
        <color rgb="FF000000"/>
        <rFont val="Calibri"/>
      </rPr>
      <t>- In the Inactive project deletion section, select Delete inactive projects.</t>
    </r>
    <r>
      <rPr>
        <sz val="11"/>
        <color rgb="FF000000"/>
        <rFont val="Calibri"/>
      </rPr>
      <t xml:space="preserve">
</t>
    </r>
    <r>
      <rPr>
        <sz val="11"/>
        <color rgb="FF000000"/>
        <rFont val="Calibri"/>
      </rPr>
      <t>- Configure the settings.</t>
    </r>
    <r>
      <rPr>
        <sz val="11"/>
        <color rgb="FF000000"/>
        <rFont val="Calibri"/>
      </rPr>
      <t xml:space="preserve">
</t>
    </r>
    <r>
      <rPr>
        <sz val="11"/>
        <color rgb="FF000000"/>
        <rFont val="Calibri"/>
      </rPr>
      <t>- The warning email is sent to users who have the Owner and Maintainer role for the inactive project.</t>
    </r>
    <r>
      <rPr>
        <sz val="11"/>
        <color rgb="FF000000"/>
        <rFont val="Calibri"/>
      </rPr>
      <t xml:space="preserve">
</t>
    </r>
    <r>
      <rPr>
        <sz val="11"/>
        <color rgb="FF000000"/>
        <rFont val="Calibri"/>
      </rPr>
      <t>- The email duration must be less than the Delete project after duration.</t>
    </r>
    <r>
      <rPr>
        <sz val="11"/>
        <color rgb="FF000000"/>
        <rFont val="Calibri"/>
      </rPr>
      <t xml:space="preserve">
</t>
    </r>
    <r>
      <rPr>
        <sz val="11"/>
        <color rgb="FF000000"/>
        <rFont val="Calibri"/>
      </rPr>
      <t>- Select Save changes.</t>
    </r>
  </si>
  <si>
    <r>
      <rPr>
        <sz val="11"/>
        <color rgb="FF000000"/>
        <rFont val="Calibri"/>
      </rPr>
      <t>Track inactive repositories and remove them periodically.</t>
    </r>
  </si>
  <si>
    <r>
      <rPr>
        <sz val="11"/>
        <color rgb="FF000000"/>
        <rFont val="Calibri"/>
      </rPr>
      <t>Bug fixes and deployment of necessary changes could prove complicated for archived repositories.</t>
    </r>
  </si>
  <si>
    <r>
      <rPr>
        <sz val="11"/>
        <color rgb="FF000000"/>
        <rFont val="Calibri"/>
      </rPr>
      <t>Perform the following to ensure that all the projects in the organization are active. For each group:</t>
    </r>
    <r>
      <rPr>
        <sz val="11"/>
        <color rgb="FF000000"/>
        <rFont val="Calibri"/>
      </rPr>
      <t xml:space="preserve">
</t>
    </r>
    <r>
      <rPr>
        <sz val="11"/>
        <color rgb="FF000000"/>
        <rFont val="Calibri"/>
      </rPr>
      <t>- Navigate to the group homepage.</t>
    </r>
    <r>
      <rPr>
        <sz val="11"/>
        <color rgb="FF000000"/>
        <rFont val="Calibri"/>
      </rPr>
      <t xml:space="preserve">
</t>
    </r>
    <r>
      <rPr>
        <sz val="11"/>
        <color rgb="FF000000"/>
        <rFont val="Calibri"/>
      </rPr>
      <t>- Expand any sub-groups.</t>
    </r>
    <r>
      <rPr>
        <sz val="11"/>
        <color rgb="FF000000"/>
        <rFont val="Calibri"/>
      </rPr>
      <t xml:space="preserve">
</t>
    </r>
    <r>
      <rPr>
        <sz val="11"/>
        <color rgb="FF000000"/>
        <rFont val="Calibri"/>
      </rPr>
      <t>- For each project, review the updated date and ensure it has been updated within the last 6 months.</t>
    </r>
  </si>
  <si>
    <t>Contribution Access</t>
  </si>
  <si>
    <t>1.3.1</t>
  </si>
  <si>
    <r>
      <rPr>
        <sz val="11"/>
        <rFont val="Calibri"/>
      </rPr>
      <t>Ensure inactive users are reviewed and removed periodically</t>
    </r>
  </si>
  <si>
    <r>
      <rPr>
        <sz val="11"/>
        <color rgb="FF000000"/>
        <rFont val="Calibri"/>
      </rPr>
      <t>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Users</t>
    </r>
    <r>
      <rPr>
        <sz val="11"/>
        <color rgb="FF000000"/>
        <rFont val="Calibri"/>
      </rPr>
      <t xml:space="preserve">
</t>
    </r>
    <r>
      <rPr>
        <sz val="11"/>
        <color rgb="FF000000"/>
        <rFont val="Calibri"/>
      </rPr>
      <t>- Next to each inactive user, select the vertical ellipsis</t>
    </r>
    <r>
      <rPr>
        <sz val="11"/>
        <color rgb="FF000000"/>
        <rFont val="Calibri"/>
      </rPr>
      <t xml:space="preserve">
</t>
    </r>
    <r>
      <rPr>
        <sz val="11"/>
        <color rgb="FF000000"/>
        <rFont val="Calibri"/>
      </rPr>
      <t>- Select either 'Block' (recommended), 'Delete user', or 'Delete user and contributions'</t>
    </r>
    <r>
      <rPr>
        <sz val="11"/>
        <color rgb="FF000000"/>
        <rFont val="Calibri"/>
      </rPr>
      <t xml:space="preserve">
</t>
    </r>
    <r>
      <rPr>
        <sz val="11"/>
        <color rgb="FF000000"/>
        <rFont val="Calibri"/>
      </rPr>
      <t>Perform the following steps as an Administrator to automatically deactivate dormant users:</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the Account and limit section.</t>
    </r>
    <r>
      <rPr>
        <sz val="11"/>
        <color rgb="FF000000"/>
        <rFont val="Calibri"/>
      </rPr>
      <t xml:space="preserve">
</t>
    </r>
    <r>
      <rPr>
        <sz val="11"/>
        <color rgb="FF000000"/>
        <rFont val="Calibri"/>
      </rPr>
      <t>- Under Dormant users, check Deactivate dormant users after a period of inactivity.</t>
    </r>
    <r>
      <rPr>
        <sz val="11"/>
        <color rgb="FF000000"/>
        <rFont val="Calibri"/>
      </rPr>
      <t xml:space="preserve">
</t>
    </r>
    <r>
      <rPr>
        <sz val="11"/>
        <color rgb="FF000000"/>
        <rFont val="Calibri"/>
      </rPr>
      <t>- Under Days of inactivity before deactivation, enter the number of days before deactivation. Minimum value is 90 days.</t>
    </r>
    <r>
      <rPr>
        <sz val="11"/>
        <color rgb="FF000000"/>
        <rFont val="Calibri"/>
      </rPr>
      <t xml:space="preserve">
</t>
    </r>
    <r>
      <rPr>
        <sz val="11"/>
        <color rgb="FF000000"/>
        <rFont val="Calibri"/>
      </rPr>
      <t>- Select Save changes.</t>
    </r>
  </si>
  <si>
    <r>
      <rPr>
        <sz val="11"/>
        <color rgb="FF000000"/>
        <rFont val="Calibri"/>
      </rPr>
      <t>Track inactive user accounts and periodically remove them.</t>
    </r>
  </si>
  <si>
    <r>
      <rPr>
        <sz val="11"/>
        <color rgb="FF000000"/>
        <rFont val="Calibri"/>
      </rPr>
      <t>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Users</t>
    </r>
    <r>
      <rPr>
        <sz val="11"/>
        <color rgb="FF000000"/>
        <rFont val="Calibri"/>
      </rPr>
      <t xml:space="preserve">
</t>
    </r>
    <r>
      <rPr>
        <sz val="11"/>
        <color rgb="FF000000"/>
        <rFont val="Calibri"/>
      </rPr>
      <t>- Select the 'Deactivated' filter tab</t>
    </r>
    <r>
      <rPr>
        <sz val="11"/>
        <color rgb="FF000000"/>
        <rFont val="Calibri"/>
      </rPr>
      <t xml:space="preserve">
</t>
    </r>
    <r>
      <rPr>
        <sz val="11"/>
        <color rgb="FF000000"/>
        <rFont val="Calibri"/>
      </rPr>
      <t>- Identify if any users are present</t>
    </r>
    <r>
      <rPr>
        <sz val="11"/>
        <color rgb="FF000000"/>
        <rFont val="Calibri"/>
      </rPr>
      <t xml:space="preserve">
</t>
    </r>
    <r>
      <rPr>
        <sz val="11"/>
        <color rgb="FF000000"/>
        <rFont val="Calibri"/>
      </rPr>
      <t>- Select the 'Active' filter tab</t>
    </r>
    <r>
      <rPr>
        <sz val="11"/>
        <color rgb="FF000000"/>
        <rFont val="Calibri"/>
      </rPr>
      <t xml:space="preserve">
</t>
    </r>
    <r>
      <rPr>
        <sz val="11"/>
        <color rgb="FF000000"/>
        <rFont val="Calibri"/>
      </rPr>
      <t>- Sort by 'Oldest updated'</t>
    </r>
    <r>
      <rPr>
        <sz val="11"/>
        <color rgb="FF000000"/>
        <rFont val="Calibri"/>
      </rPr>
      <t xml:space="preserve">
</t>
    </r>
    <r>
      <rPr>
        <sz val="11"/>
        <color rgb="FF000000"/>
        <rFont val="Calibri"/>
      </rPr>
      <t>- Use the 'Last activity' column to determine which users are inactive</t>
    </r>
  </si>
  <si>
    <t>1.3.2</t>
  </si>
  <si>
    <r>
      <rPr>
        <sz val="11"/>
        <rFont val="Calibri"/>
      </rPr>
      <t>Ensure top-level group creation is limited to specific members</t>
    </r>
  </si>
  <si>
    <r>
      <rPr>
        <sz val="11"/>
        <color rgb="FF000000"/>
        <rFont val="Calibri"/>
      </rPr>
      <t>For every organization, limit top-level group creation to specific, trusted users by performing the following:</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Account and limit.</t>
    </r>
    <r>
      <rPr>
        <sz val="11"/>
        <color rgb="FF000000"/>
        <rFont val="Calibri"/>
      </rPr>
      <t xml:space="preserve">
</t>
    </r>
    <r>
      <rPr>
        <sz val="11"/>
        <color rgb="FF000000"/>
        <rFont val="Calibri"/>
      </rPr>
      <t>- Clear the Allow new users to create top-level groups checkbox.</t>
    </r>
  </si>
  <si>
    <r>
      <rPr>
        <sz val="11"/>
        <color rgb="FF000000"/>
        <rFont val="Calibri"/>
      </rPr>
      <t>Limit ability to create teams to trusted and specific users.</t>
    </r>
  </si>
  <si>
    <r>
      <rPr>
        <sz val="11"/>
        <color rgb="FF000000"/>
        <rFont val="Calibri"/>
      </rPr>
      <t>Only specific users will be able to create new teams.</t>
    </r>
  </si>
  <si>
    <r>
      <rPr>
        <sz val="11"/>
        <color rgb="FF000000"/>
        <rFont val="Calibri"/>
      </rPr>
      <t>For every organization, ensure that top-level group creation is limited to specific, trusted users by performing the following:</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Account and limit.</t>
    </r>
    <r>
      <rPr>
        <sz val="11"/>
        <color rgb="FF000000"/>
        <rFont val="Calibri"/>
      </rPr>
      <t xml:space="preserve">
</t>
    </r>
    <r>
      <rPr>
        <sz val="11"/>
        <color rgb="FF000000"/>
        <rFont val="Calibri"/>
      </rPr>
      <t>- Verify that the Allow new users to create top-level groups checkbox is not checked.</t>
    </r>
  </si>
  <si>
    <t>1.3.3</t>
  </si>
  <si>
    <r>
      <rPr>
        <sz val="11"/>
        <rFont val="Calibri"/>
      </rPr>
      <t>Ensure minimum number of administrators are set for the organization</t>
    </r>
  </si>
  <si>
    <r>
      <rPr>
        <sz val="11"/>
        <color rgb="FF000000"/>
        <rFont val="Calibri"/>
      </rPr>
      <t>Set the minimum number of administrators in your project by performing the following:</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</si>
  <si>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Ensure the organization has a minimum number of administrators.</t>
    </r>
  </si>
  <si>
    <r>
      <rPr>
        <sz val="11"/>
        <color rgb="FF000000"/>
        <rFont val="Calibri"/>
      </rPr>
      <t>Verify the minimum number of administrators in your project by performing the following:</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Owner/Maintainer role in the list, you are compliant.</t>
    </r>
  </si>
  <si>
    <t>1.3.4</t>
  </si>
  <si>
    <r>
      <rPr>
        <sz val="11"/>
        <rFont val="Calibri"/>
      </rPr>
      <t>Ensure Multi-Factor Authentication (MFA) is required for contributors of new code</t>
    </r>
  </si>
  <si>
    <r>
      <rPr>
        <sz val="11"/>
        <color rgb="FF000000"/>
        <rFont val="Calibri"/>
      </rPr>
      <t>For your top-level group, enforce that Multi-Factor Authentication is enforced for contributors and is the only way to authenticate, by doing the following:</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Sign-in restrictions:</t>
    </r>
    <r>
      <rPr>
        <sz val="11"/>
        <color rgb="FF000000"/>
        <rFont val="Calibri"/>
      </rPr>
      <t xml:space="preserve">
</t>
    </r>
    <r>
      <rPr>
        <sz val="11"/>
        <color rgb="FF000000"/>
        <rFont val="Calibri"/>
      </rPr>
      <t>- Select Enforce two-factor authentication to enable this feature.</t>
    </r>
  </si>
  <si>
    <r>
      <rPr>
        <sz val="11"/>
        <color rgb="FF000000"/>
        <rFont val="Calibri"/>
      </rPr>
      <t>Require collaborators from outside the organization to use Multi-Factor Authentication (MFA) in addition to a standard user name and password when authenticating to the source code management platform.</t>
    </r>
  </si>
  <si>
    <r>
      <rPr>
        <sz val="11"/>
        <color rgb="FF000000"/>
        <rFont val="Calibri"/>
      </rPr>
      <t>A member without enabled Multi-Factor Authentication cannot contribute to the project. They must enable Multi-Factor Authentication a before they can contribute any code.</t>
    </r>
  </si>
  <si>
    <r>
      <rPr>
        <sz val="11"/>
        <color rgb="FF000000"/>
        <rFont val="Calibri"/>
      </rPr>
      <t>For your top-level group, verify that Multi-Factor Authentication is enforced for contributors and is the only way to authenticate, by doing the following:</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Sign-in restrictions:</t>
    </r>
    <r>
      <rPr>
        <sz val="11"/>
        <color rgb="FF000000"/>
        <rFont val="Calibri"/>
      </rPr>
      <t xml:space="preserve">
</t>
    </r>
    <r>
      <rPr>
        <sz val="11"/>
        <color rgb="FF000000"/>
        <rFont val="Calibri"/>
      </rPr>
      <t>- Check if Enforce two-factor authentication is enabled. If so, you are compliant.</t>
    </r>
  </si>
  <si>
    <t>1.3.5</t>
  </si>
  <si>
    <r>
      <rPr>
        <sz val="11"/>
        <rFont val="Calibri"/>
      </rPr>
      <t>Ensure the organization is requiring members to use Multi-Factor Authentication (MFA)</t>
    </r>
  </si>
  <si>
    <r>
      <rPr>
        <b/>
        <sz val="11"/>
        <color rgb="FF000000"/>
        <rFont val="Calibri"/>
      </rPr>
      <t>Use the UI:</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xml:space="preserve">
</t>
    </r>
    <r>
      <rPr>
        <sz val="11"/>
        <color rgb="FF000000"/>
        <rFont val="Calibri"/>
      </rPr>
      <t>- Select </t>
    </r>
    <r>
      <rPr>
        <b/>
        <sz val="11"/>
        <color rgb="FF000000"/>
        <rFont val="Calibri"/>
      </rPr>
      <t>Admin Area.</t>
    </r>
    <r>
      <rPr>
        <sz val="11"/>
        <color rgb="FF000000"/>
        <rFont val="Calibri"/>
      </rPr>
      <t xml:space="preserve">
</t>
    </r>
    <r>
      <rPr>
        <sz val="11"/>
        <color rgb="FF000000"/>
        <rFont val="Calibri"/>
      </rPr>
      <t>- On the left sidebar, select </t>
    </r>
    <r>
      <rPr>
        <b/>
        <sz val="11"/>
        <color rgb="FF000000"/>
        <rFont val="Calibri"/>
      </rPr>
      <t>Settings &gt; General.</t>
    </r>
    <r>
      <rPr>
        <sz val="11"/>
        <color rgb="FF000000"/>
        <rFont val="Calibri"/>
      </rPr>
      <t xml:space="preserve">
</t>
    </r>
    <r>
      <rPr>
        <sz val="11"/>
        <color rgb="FF000000"/>
        <rFont val="Calibri"/>
      </rPr>
      <t>- Expand the </t>
    </r>
    <r>
      <rPr>
        <b/>
        <sz val="11"/>
        <color rgb="FF000000"/>
        <rFont val="Calibri"/>
      </rPr>
      <t>Sign-in restrictions</t>
    </r>
    <r>
      <rPr>
        <sz val="11"/>
        <color rgb="FF000000"/>
        <rFont val="Calibri"/>
      </rPr>
      <t> section:</t>
    </r>
    <r>
      <rPr>
        <sz val="11"/>
        <color rgb="FF000000"/>
        <rFont val="Calibri"/>
      </rPr>
      <t xml:space="preserve">
</t>
    </r>
    <r>
      <rPr>
        <sz val="11"/>
        <color rgb="FF000000"/>
        <rFont val="Calibri"/>
      </rPr>
      <t xml:space="preserve">- Select </t>
    </r>
    <r>
      <rPr>
        <b/>
        <sz val="11"/>
        <color rgb="FF000000"/>
        <rFont val="Calibri"/>
      </rPr>
      <t>Enforce two-factor authentication</t>
    </r>
    <r>
      <rPr>
        <sz val="11"/>
        <color rgb="FF000000"/>
        <rFont val="Calibri"/>
      </rPr>
      <t> to enable this feature.</t>
    </r>
    <r>
      <rPr>
        <sz val="11"/>
        <color rgb="FF000000"/>
        <rFont val="Calibri"/>
      </rPr>
      <t xml:space="preserve">
</t>
    </r>
    <r>
      <rPr>
        <sz val="11"/>
        <color rgb="FF000000"/>
        <rFont val="Calibri"/>
      </rPr>
      <t>- In Two-factor grace period, enter a number of hours. If you want to enforce 2FA on next sign-in attempt, enter 0.</t>
    </r>
    <r>
      <rPr>
        <sz val="11"/>
        <color rgb="FF000000"/>
        <rFont val="Calibri"/>
      </rPr>
      <t xml:space="preserve">
</t>
    </r>
    <r>
      <rPr>
        <b/>
        <sz val="11"/>
        <color rgb="FF000000"/>
        <rFont val="Calibri"/>
      </rPr>
      <t>Use the API:</t>
    </r>
    <r>
      <rPr>
        <sz val="11"/>
        <color rgb="FF000000"/>
        <rFont val="Calibri"/>
      </rPr>
      <t xml:space="preserve">
</t>
    </r>
    <r>
      <rPr>
        <sz val="11"/>
        <color rgb="FF000000"/>
        <rFont val="Calibri"/>
      </rPr>
      <t xml:space="preserve">Use the application settings API </t>
    </r>
    <r>
      <rPr>
        <sz val="11"/>
        <color rgb="FF0000FF"/>
        <rFont val="Calibri"/>
      </rPr>
      <t>(https://docs.gitlab.com/ee/api/settings.html)</t>
    </r>
    <r>
      <rPr>
        <sz val="11"/>
        <color rgb="FF000000"/>
        <rFont val="Calibri"/>
      </rPr>
      <t> to modify the following settings:</t>
    </r>
    <r>
      <rPr>
        <sz val="11"/>
        <color rgb="FF000000"/>
        <rFont val="Calibri"/>
      </rPr>
      <t xml:space="preserve">
</t>
    </r>
    <r>
      <rPr>
        <sz val="11"/>
        <color rgb="FF000000"/>
        <rFont val="Calibri"/>
      </rPr>
      <t>- require_two_factor_authentication, set to TRUE.</t>
    </r>
  </si>
  <si>
    <r>
      <rPr>
        <sz val="11"/>
        <color rgb="FF000000"/>
        <rFont val="Calibri"/>
      </rPr>
      <t>Require members of the organization to use Multi-Factor Authentication (MFA) in addition to a standard user name and password when authenticating to the source code management platform.</t>
    </r>
  </si>
  <si>
    <r>
      <rPr>
        <sz val="11"/>
        <color rgb="FF000000"/>
        <rFont val="Calibri"/>
      </rPr>
      <t>Members will be removed from the organization if they don't have Multi-Factor Authentication already enabled. If this is the case, it is recommended that an invitation be sent to reinstate the user's access and former privileges. They must enable Multi-Factor Authentication to accept the invitation.</t>
    </r>
  </si>
  <si>
    <r>
      <rPr>
        <sz val="11"/>
        <color rgb="FF000000"/>
        <rFont val="Calibri"/>
      </rPr>
      <t>For every organization that exists in your GitLab platform, verify that Two-Factor Authentication is enforced and is the only way to authenticate.  Administrators can enforce 2FA for all users in two different ways:</t>
    </r>
    <r>
      <rPr>
        <sz val="11"/>
        <color rgb="FF000000"/>
        <rFont val="Calibri"/>
      </rPr>
      <t xml:space="preserve">
</t>
    </r>
    <r>
      <rPr>
        <sz val="11"/>
        <color rgb="FF000000"/>
        <rFont val="Calibri"/>
      </rPr>
      <t>- Enforce on next sign in.</t>
    </r>
    <r>
      <rPr>
        <sz val="11"/>
        <color rgb="FF000000"/>
        <rFont val="Calibri"/>
      </rPr>
      <t xml:space="preserve">
</t>
    </r>
    <r>
      <rPr>
        <sz val="11"/>
        <color rgb="FF000000"/>
        <rFont val="Calibri"/>
      </rPr>
      <t>- Suggest on next sign in, but allow a grace period before enforcing.</t>
    </r>
    <r>
      <rPr>
        <sz val="11"/>
        <color rgb="FF000000"/>
        <rFont val="Calibri"/>
      </rPr>
      <t xml:space="preserve">
</t>
    </r>
    <r>
      <rPr>
        <b/>
        <sz val="11"/>
        <color rgb="FF000000"/>
        <rFont val="Calibri"/>
      </rPr>
      <t>Use the UI:</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xml:space="preserve">
</t>
    </r>
    <r>
      <rPr>
        <sz val="11"/>
        <color rgb="FF000000"/>
        <rFont val="Calibri"/>
      </rPr>
      <t>- Select </t>
    </r>
    <r>
      <rPr>
        <b/>
        <sz val="11"/>
        <color rgb="FF000000"/>
        <rFont val="Calibri"/>
      </rPr>
      <t>Admin Area.</t>
    </r>
    <r>
      <rPr>
        <sz val="11"/>
        <color rgb="FF000000"/>
        <rFont val="Calibri"/>
      </rPr>
      <t xml:space="preserve">
</t>
    </r>
    <r>
      <rPr>
        <sz val="11"/>
        <color rgb="FF000000"/>
        <rFont val="Calibri"/>
      </rPr>
      <t>- On the left sidebar, select </t>
    </r>
    <r>
      <rPr>
        <b/>
        <sz val="11"/>
        <color rgb="FF000000"/>
        <rFont val="Calibri"/>
      </rPr>
      <t>Settings &gt; General.</t>
    </r>
    <r>
      <rPr>
        <sz val="11"/>
        <color rgb="FF000000"/>
        <rFont val="Calibri"/>
      </rPr>
      <t xml:space="preserve">
</t>
    </r>
    <r>
      <rPr>
        <sz val="11"/>
        <color rgb="FF000000"/>
        <rFont val="Calibri"/>
      </rPr>
      <t>- Expand the </t>
    </r>
    <r>
      <rPr>
        <b/>
        <sz val="11"/>
        <color rgb="FF000000"/>
        <rFont val="Calibri"/>
      </rPr>
      <t>Sign-in restrictions</t>
    </r>
    <r>
      <rPr>
        <sz val="11"/>
        <color rgb="FF000000"/>
        <rFont val="Calibri"/>
      </rPr>
      <t> section:</t>
    </r>
    <r>
      <rPr>
        <sz val="11"/>
        <color rgb="FF000000"/>
        <rFont val="Calibri"/>
      </rPr>
      <t xml:space="preserve">
</t>
    </r>
    <r>
      <rPr>
        <sz val="11"/>
        <color rgb="FF000000"/>
        <rFont val="Calibri"/>
      </rPr>
      <t xml:space="preserve">- Verify that </t>
    </r>
    <r>
      <rPr>
        <b/>
        <sz val="11"/>
        <color rgb="FF000000"/>
        <rFont val="Calibri"/>
      </rPr>
      <t>Enforce two-factor authentication</t>
    </r>
    <r>
      <rPr>
        <sz val="11"/>
        <color rgb="FF000000"/>
        <rFont val="Calibri"/>
      </rPr>
      <t> is enabled.</t>
    </r>
  </si>
  <si>
    <t>1.3.6</t>
  </si>
  <si>
    <r>
      <rPr>
        <sz val="11"/>
        <rFont val="Calibri"/>
      </rPr>
      <t>Ensure new members are required to be invited using company-approved email</t>
    </r>
  </si>
  <si>
    <r>
      <rPr>
        <sz val="11"/>
        <color rgb="FF000000"/>
        <rFont val="Calibri"/>
      </rPr>
      <t>For each group, allow only users with company-approved email to be invited. If a user was invited without company-approved email, perform the following:</t>
    </r>
    <r>
      <rPr>
        <sz val="11"/>
        <color rgb="FF000000"/>
        <rFont val="Calibri"/>
      </rPr>
      <t xml:space="preserve">
</t>
    </r>
    <r>
      <rPr>
        <sz val="11"/>
        <color rgb="FF000000"/>
        <rFont val="Calibri"/>
      </rPr>
      <t>On the left sidebar, select Search or go to and find your group.Select Manage &gt; Members.Members that are not automatically added are displayed on the Invited tab.Verify that each invitation email is company approved by your company.To cancel the user's invitation to join your organization, click Cancel invitation.</t>
    </r>
  </si>
  <si>
    <r>
      <rPr>
        <sz val="11"/>
        <color rgb="FF000000"/>
        <rFont val="Calibri"/>
      </rPr>
      <t>Existing members of an organization can invite new members to join, however new members must only be invited with their company-approved email.</t>
    </r>
  </si>
  <si>
    <r>
      <rPr>
        <sz val="11"/>
        <color rgb="FF000000"/>
        <rFont val="Calibri"/>
      </rPr>
      <t>Existing members would not be able to invite new users who do not have a company-approved email address.</t>
    </r>
  </si>
  <si>
    <r>
      <rPr>
        <sz val="11"/>
        <color rgb="FF000000"/>
        <rFont val="Calibri"/>
      </rPr>
      <t>For each group in use, verify for every invitation that the invited email address is company-approved by performing the following:</t>
    </r>
    <r>
      <rPr>
        <sz val="11"/>
        <color rgb="FF000000"/>
        <rFont val="Calibri"/>
      </rPr>
      <t xml:space="preserve">
</t>
    </r>
    <r>
      <rPr>
        <sz val="11"/>
        <color rgb="FF000000"/>
        <rFont val="Calibri"/>
      </rPr>
      <t>On the left sidebar, select Search or go to and find your group.Select Manage &gt; Members.Members that are not automatically added are displayed on the Invited tab.Verify that each invitation email is company approved by your company.</t>
    </r>
  </si>
  <si>
    <t>1.3.7</t>
  </si>
  <si>
    <r>
      <rPr>
        <sz val="11"/>
        <rFont val="Calibri"/>
      </rPr>
      <t>Ensure two administrators are set for each repository</t>
    </r>
  </si>
  <si>
    <r>
      <rPr>
        <sz val="11"/>
        <color rgb="FF000000"/>
        <rFont val="Calibri"/>
      </rPr>
      <t>For every group in use, set two administrators by performing the following:</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Overview &gt; Users.</t>
    </r>
    <r>
      <rPr>
        <sz val="11"/>
        <color rgb="FF000000"/>
        <rFont val="Calibri"/>
      </rPr>
      <t xml:space="preserve">
</t>
    </r>
    <r>
      <rPr>
        <sz val="11"/>
        <color rgb="FF000000"/>
        <rFont val="Calibri"/>
      </rPr>
      <t>- List users selecting the Admin tab.</t>
    </r>
    <r>
      <rPr>
        <sz val="11"/>
        <color rgb="FF000000"/>
        <rFont val="Calibri"/>
      </rPr>
      <t xml:space="preserve">
</t>
    </r>
    <r>
      <rPr>
        <sz val="11"/>
        <color rgb="FF000000"/>
        <rFont val="Calibri"/>
      </rPr>
      <t>- Find the team or person whose you'd like to revoke admin permissions. To edit a user, in the user’s row, select Edit.</t>
    </r>
  </si>
  <si>
    <r>
      <rPr>
        <sz val="11"/>
        <color rgb="FF000000"/>
        <rFont val="Calibri"/>
      </rPr>
      <t>Ensure every repository has two	users with administrative permissions.</t>
    </r>
  </si>
  <si>
    <r>
      <rPr>
        <sz val="11"/>
        <color rgb="FF000000"/>
        <rFont val="Calibri"/>
      </rPr>
      <t>Removing administrative users from a repository would result in them losing high-level access to that repository.</t>
    </r>
  </si>
  <si>
    <r>
      <rPr>
        <sz val="11"/>
        <color rgb="FF000000"/>
        <rFont val="Calibri"/>
      </rPr>
      <t>For every group, verify there are two administrators by performing the following:</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Overview &gt; Users.</t>
    </r>
    <r>
      <rPr>
        <sz val="11"/>
        <color rgb="FF000000"/>
        <rFont val="Calibri"/>
      </rPr>
      <t xml:space="preserve">
</t>
    </r>
    <r>
      <rPr>
        <sz val="11"/>
        <color rgb="FF000000"/>
        <rFont val="Calibri"/>
      </rPr>
      <t>- List users selecting the Admin tab.</t>
    </r>
    <r>
      <rPr>
        <sz val="11"/>
        <color rgb="FF000000"/>
        <rFont val="Calibri"/>
      </rPr>
      <t xml:space="preserve">
</t>
    </r>
    <r>
      <rPr>
        <sz val="11"/>
        <color rgb="FF000000"/>
        <rFont val="Calibri"/>
      </rPr>
      <t>- Verify that there are only 2 members with Admin permission.</t>
    </r>
  </si>
  <si>
    <t>1.3.8</t>
  </si>
  <si>
    <r>
      <rPr>
        <sz val="11"/>
        <rFont val="Calibri"/>
      </rPr>
      <t>Ensure strict base permissions are set for repositories</t>
    </r>
  </si>
  <si>
    <r>
      <rPr>
        <sz val="11"/>
        <color rgb="FF000000"/>
        <rFont val="Calibri"/>
      </rPr>
      <t>Set strict base permissions for the organization groups with the next steps: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order.In GitLab, you set the specific role for each new user in your group. Ensure the roles for your users match the least-privilege principle.</t>
    </r>
  </si>
  <si>
    <r>
      <rPr>
        <sz val="11"/>
        <color rgb="FF000000"/>
        <rFont val="Calibri"/>
      </rPr>
      <t>Base permissions define the permission level automatically granted to all organization members. Define strict base access permissions for all of the repositories in the organization, including new ones.</t>
    </r>
  </si>
  <si>
    <r>
      <rPr>
        <sz val="11"/>
        <color rgb="FF000000"/>
        <rFont val="Calibri"/>
      </rPr>
      <t>Users might not be able to access organization repositories or perform some acts as commits. These specific permissions should be granted individually for each user or team, as needed.</t>
    </r>
  </si>
  <si>
    <r>
      <rPr>
        <sz val="11"/>
        <color rgb="FF000000"/>
        <rFont val="Calibri"/>
      </rPr>
      <t>Verify that strict base permissions are set for the organization groups by doing the following:</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order.In GitLab, you set the specific role for each new user in your group. Check the roles of your users to determine if it matches the least-privilege principle.</t>
    </r>
  </si>
  <si>
    <r>
      <rPr>
        <sz val="11"/>
        <color rgb="FF000000"/>
        <rFont val="Calibri"/>
      </rPr>
      <t>Read permission</t>
    </r>
  </si>
  <si>
    <t>1.3.9</t>
  </si>
  <si>
    <r>
      <rPr>
        <sz val="11"/>
        <rFont val="Calibri"/>
      </rPr>
      <t>Ensure an organization’s identity is confirmed with a “Verified” badge</t>
    </r>
  </si>
  <si>
    <r>
      <rPr>
        <sz val="11"/>
        <color rgb="FF000000"/>
        <rFont val="Calibri"/>
      </rPr>
      <t>Step 1:</t>
    </r>
    <r>
      <rPr>
        <sz val="11"/>
        <color rgb="FF000000"/>
        <rFont val="Calibri"/>
      </rPr>
      <t xml:space="preserve">
</t>
    </r>
    <r>
      <rPr>
        <sz val="11"/>
        <color rgb="FF000000"/>
        <rFont val="Calibri"/>
      </rPr>
      <t>- On the left sidebar, select Search or go to and find your top-level group.</t>
    </r>
    <r>
      <rPr>
        <sz val="11"/>
        <color rgb="FF000000"/>
        <rFont val="Calibri"/>
      </rPr>
      <t xml:space="preserve">
</t>
    </r>
    <r>
      <rPr>
        <sz val="11"/>
        <color rgb="FF000000"/>
        <rFont val="Calibri"/>
      </rPr>
      <t>- Select Settings &gt; Domain Verification.</t>
    </r>
    <r>
      <rPr>
        <sz val="11"/>
        <color rgb="FF000000"/>
        <rFont val="Calibri"/>
      </rPr>
      <t xml:space="preserve">
</t>
    </r>
    <r>
      <rPr>
        <sz val="11"/>
        <color rgb="FF000000"/>
        <rFont val="Calibri"/>
      </rPr>
      <t>- In the upper-right corner, select Add Domain.</t>
    </r>
    <r>
      <rPr>
        <sz val="11"/>
        <color rgb="FF000000"/>
        <rFont val="Calibri"/>
      </rPr>
      <t xml:space="preserve">
</t>
    </r>
    <r>
      <rPr>
        <sz val="11"/>
        <color rgb="FF000000"/>
        <rFont val="Calibri"/>
      </rPr>
      <t>- In Domain, enter the domain name.</t>
    </r>
    <r>
      <rPr>
        <sz val="11"/>
        <color rgb="FF000000"/>
        <rFont val="Calibri"/>
      </rPr>
      <t xml:space="preserve">
</t>
    </r>
    <r>
      <rPr>
        <sz val="11"/>
        <color rgb="FF000000"/>
        <rFont val="Calibri"/>
      </rPr>
      <t>- In Project, link to a project.</t>
    </r>
    <r>
      <rPr>
        <sz val="11"/>
        <color rgb="FF000000"/>
        <rFont val="Calibri"/>
      </rPr>
      <t xml:space="preserve">
</t>
    </r>
    <r>
      <rPr>
        <sz val="11"/>
        <color rgb="FF000000"/>
        <rFont val="Calibri"/>
      </rPr>
      <t>- In Certificate:</t>
    </r>
    <r>
      <rPr>
        <sz val="11"/>
        <color rgb="FF000000"/>
        <rFont val="Calibri"/>
      </rPr>
      <t xml:space="preserve">
</t>
    </r>
    <r>
      <rPr>
        <sz val="11"/>
        <color rgb="FF000000"/>
        <rFont val="Calibri"/>
      </rPr>
      <t>- If you do not have or do not want to use an SSL certificate, leave Automatic certificate management using Let’s Encrypt selected.</t>
    </r>
    <r>
      <rPr>
        <sz val="11"/>
        <color rgb="FF000000"/>
        <rFont val="Calibri"/>
      </rPr>
      <t xml:space="preserve">
</t>
    </r>
    <r>
      <rPr>
        <sz val="11"/>
        <color rgb="FF000000"/>
        <rFont val="Calibri"/>
      </rPr>
      <t>- Optional. Turn on the Manually enter certificate information toggle to add an SSL/TLS certificate. You can also add the certificate and key later.</t>
    </r>
    <r>
      <rPr>
        <sz val="11"/>
        <color rgb="FF000000"/>
        <rFont val="Calibri"/>
      </rPr>
      <t xml:space="preserve">
</t>
    </r>
    <r>
      <rPr>
        <sz val="11"/>
        <color rgb="FF000000"/>
        <rFont val="Calibri"/>
      </rPr>
      <t>- Select Add Domain.</t>
    </r>
    <r>
      <rPr>
        <sz val="11"/>
        <color rgb="FF000000"/>
        <rFont val="Calibri"/>
      </rPr>
      <t xml:space="preserve">
</t>
    </r>
    <r>
      <rPr>
        <sz val="11"/>
        <color rgb="FF000000"/>
        <rFont val="Calibri"/>
      </rPr>
      <t>Step 2:</t>
    </r>
    <r>
      <rPr>
        <sz val="11"/>
        <color rgb="FF000000"/>
        <rFont val="Calibri"/>
      </rPr>
      <t xml:space="preserve">
</t>
    </r>
    <r>
      <rPr>
        <sz val="11"/>
        <color rgb="FF000000"/>
        <rFont val="Calibri"/>
      </rPr>
      <t>After you create a new domain, the verification code prompts you. Copy the values from GitLab and paste them in your domain’s control panel as a TXT record.</t>
    </r>
    <r>
      <rPr>
        <sz val="11"/>
        <color rgb="FF000000"/>
        <rFont val="Calibri"/>
      </rPr>
      <t xml:space="preserve">
</t>
    </r>
    <r>
      <rPr>
        <sz val="11"/>
        <color rgb="FF000000"/>
        <rFont val="Calibri"/>
      </rPr>
      <t>Step 3:</t>
    </r>
    <r>
      <rPr>
        <sz val="11"/>
        <color rgb="FF000000"/>
        <rFont val="Calibri"/>
      </rPr>
      <t xml:space="preserve">
</t>
    </r>
    <r>
      <rPr>
        <sz val="11"/>
        <color rgb="FF000000"/>
        <rFont val="Calibri"/>
      </rPr>
      <t>After you have added all the DNS records:</t>
    </r>
    <r>
      <rPr>
        <sz val="11"/>
        <color rgb="FF000000"/>
        <rFont val="Calibri"/>
      </rPr>
      <t xml:space="preserve">
</t>
    </r>
    <r>
      <rPr>
        <sz val="11"/>
        <color rgb="FF000000"/>
        <rFont val="Calibri"/>
      </rPr>
      <t>- On the left sidebar, select Search or go to and find your group.</t>
    </r>
    <r>
      <rPr>
        <sz val="11"/>
        <color rgb="FF000000"/>
        <rFont val="Calibri"/>
      </rPr>
      <t xml:space="preserve">
</t>
    </r>
    <r>
      <rPr>
        <sz val="11"/>
        <color rgb="FF000000"/>
        <rFont val="Calibri"/>
      </rPr>
      <t>- Select Settings &gt; Domain Verification.</t>
    </r>
    <r>
      <rPr>
        <sz val="11"/>
        <color rgb="FF000000"/>
        <rFont val="Calibri"/>
      </rPr>
      <t xml:space="preserve">
</t>
    </r>
    <r>
      <rPr>
        <sz val="11"/>
        <color rgb="FF000000"/>
        <rFont val="Calibri"/>
      </rPr>
      <t>- On the domain table row, Select Retry verification ().</t>
    </r>
  </si>
  <si>
    <r>
      <rPr>
        <sz val="11"/>
        <color rgb="FF000000"/>
        <rFont val="Calibri"/>
      </rPr>
      <t>Confirm the domains an organization owns with a "Verified" badge.</t>
    </r>
  </si>
  <si>
    <r>
      <rPr>
        <sz val="11"/>
        <color rgb="FF000000"/>
        <rFont val="Calibri"/>
      </rPr>
      <t>On the left sidebar, select Search or go to and find your top-level group.Select Settings &gt; Domain Verification.View your domains and if they are verified or unverified.</t>
    </r>
  </si>
  <si>
    <t>1.3.10</t>
  </si>
  <si>
    <r>
      <rPr>
        <sz val="11"/>
        <rFont val="Calibri"/>
      </rPr>
      <t>Ensure Source Code Management (SCM) email notifications are restricted to verified domains</t>
    </r>
  </si>
  <si>
    <r>
      <rPr>
        <sz val="11"/>
        <color rgb="FF000000"/>
        <rFont val="Calibri"/>
      </rPr>
      <t>Restrict Source Code Management email notifications to approved domains only by performing the following:</t>
    </r>
    <r>
      <rPr>
        <sz val="11"/>
        <color rgb="FF000000"/>
        <rFont val="Calibri"/>
      </rPr>
      <t xml:space="preserve">
</t>
    </r>
    <r>
      <rPr>
        <sz val="11"/>
        <color rgb="FF000000"/>
        <rFont val="Calibri"/>
      </rPr>
      <t>- On the left sidebar, select Search or go to and find your top-level group.</t>
    </r>
    <r>
      <rPr>
        <sz val="11"/>
        <color rgb="FF000000"/>
        <rFont val="Calibri"/>
      </rPr>
      <t xml:space="preserve">
</t>
    </r>
    <r>
      <rPr>
        <sz val="11"/>
        <color rgb="FF000000"/>
        <rFont val="Calibri"/>
      </rPr>
      <t>- Select Settings &gt; Domain Verification.</t>
    </r>
    <r>
      <rPr>
        <sz val="11"/>
        <color rgb="FF000000"/>
        <rFont val="Calibri"/>
      </rPr>
      <t xml:space="preserve">
</t>
    </r>
    <r>
      <rPr>
        <sz val="11"/>
        <color rgb="FF000000"/>
        <rFont val="Calibri"/>
      </rPr>
      <t>- When viewing Domain Verification, select the project listed next to the relevant domain.</t>
    </r>
    <r>
      <rPr>
        <sz val="11"/>
        <color rgb="FF000000"/>
        <rFont val="Calibri"/>
      </rPr>
      <t xml:space="preserve">
</t>
    </r>
    <r>
      <rPr>
        <sz val="11"/>
        <color rgb="FF000000"/>
        <rFont val="Calibri"/>
      </rPr>
      <t>- Ensure access is limited to the relevant domains.</t>
    </r>
  </si>
  <si>
    <r>
      <rPr>
        <sz val="11"/>
        <color rgb="FF000000"/>
        <rFont val="Calibri"/>
      </rPr>
      <t>Restrict the Source Code Management (SCM) organization's email notifications to approved domains only.</t>
    </r>
  </si>
  <si>
    <r>
      <rPr>
        <sz val="11"/>
        <color rgb="FF000000"/>
        <rFont val="Calibri"/>
      </rPr>
      <t>Only members with approved email would be able to receive Source Code Management notifications.</t>
    </r>
  </si>
  <si>
    <r>
      <rPr>
        <sz val="11"/>
        <color rgb="FF000000"/>
        <rFont val="Calibri"/>
      </rPr>
      <t>Ensure Source Code Management email notifications are restricted to approved domains only by performing the following:</t>
    </r>
    <r>
      <rPr>
        <sz val="11"/>
        <color rgb="FF000000"/>
        <rFont val="Calibri"/>
      </rPr>
      <t xml:space="preserve">
</t>
    </r>
    <r>
      <rPr>
        <sz val="11"/>
        <color rgb="FF000000"/>
        <rFont val="Calibri"/>
      </rPr>
      <t>- On the left sidebar, select Search or go to and find your top-level group.</t>
    </r>
    <r>
      <rPr>
        <sz val="11"/>
        <color rgb="FF000000"/>
        <rFont val="Calibri"/>
      </rPr>
      <t xml:space="preserve">
</t>
    </r>
    <r>
      <rPr>
        <sz val="11"/>
        <color rgb="FF000000"/>
        <rFont val="Calibri"/>
      </rPr>
      <t>- Select Settings &gt; Domain Verification.</t>
    </r>
    <r>
      <rPr>
        <sz val="11"/>
        <color rgb="FF000000"/>
        <rFont val="Calibri"/>
      </rPr>
      <t xml:space="preserve">
</t>
    </r>
    <r>
      <rPr>
        <sz val="11"/>
        <color rgb="FF000000"/>
        <rFont val="Calibri"/>
      </rPr>
      <t>- When viewing Domain Verification, select the project listed next to the relevant domain.</t>
    </r>
    <r>
      <rPr>
        <sz val="11"/>
        <color rgb="FF000000"/>
        <rFont val="Calibri"/>
      </rPr>
      <t xml:space="preserve">
</t>
    </r>
    <r>
      <rPr>
        <sz val="11"/>
        <color rgb="FF000000"/>
        <rFont val="Calibri"/>
      </rPr>
      <t>- Check if access is limited to the relevant domains.</t>
    </r>
  </si>
  <si>
    <t>1.3.11</t>
  </si>
  <si>
    <r>
      <rPr>
        <sz val="11"/>
        <rFont val="Calibri"/>
      </rPr>
      <t>Ensure an organization provides SSH certificates</t>
    </r>
  </si>
  <si>
    <r>
      <rPr>
        <sz val="11"/>
        <color rgb="FF000000"/>
        <rFont val="Calibri"/>
      </rPr>
      <t>If you do not have an existing SSH key pair, generate a new one: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
    </r>
    <r>
      <rPr>
        <b/>
        <sz val="11"/>
        <color rgb="FF000000"/>
        <rFont val="Calibri"/>
      </rPr>
      <t>ssh-keygen -t</t>
    </r>
    <r>
      <rPr>
        <sz val="11"/>
        <color rgb="FF000000"/>
        <rFont val="Calibri"/>
      </rPr>
      <t> followed by the key type and an optional comment. This comment is included in the </t>
    </r>
    <r>
      <rPr>
        <b/>
        <sz val="11"/>
        <color rgb="FF000000"/>
        <rFont val="Calibri"/>
      </rPr>
      <t>.pub</t>
    </r>
    <r>
      <rPr>
        <sz val="11"/>
        <color rgb="FF000000"/>
        <rFont val="Calibri"/>
      </rPr>
      <t> file that’s created.</t>
    </r>
    <r>
      <rPr>
        <sz val="11"/>
        <color rgb="FF000000"/>
        <rFont val="Calibri"/>
      </rPr>
      <t xml:space="preserve">
</t>
    </r>
    <r>
      <rPr>
        <sz val="11"/>
        <color rgb="FF000000"/>
        <rFont val="Calibri"/>
      </rPr>
      <t>- Press Enter.</t>
    </r>
    <r>
      <rPr>
        <sz val="11"/>
        <color rgb="FF000000"/>
        <rFont val="Calibri"/>
      </rPr>
      <t xml:space="preserve">
</t>
    </r>
    <r>
      <rPr>
        <sz val="11"/>
        <color rgb="FF000000"/>
        <rFont val="Calibri"/>
      </rPr>
      <t>- Accept the suggested filename and directory, unless you are generating a deploy key or want to save in a specific directory where you store other keys.</t>
    </r>
    <r>
      <rPr>
        <sz val="11"/>
        <color rgb="FF000000"/>
        <rFont val="Calibri"/>
      </rPr>
      <t xml:space="preserve">
</t>
    </r>
    <r>
      <rPr>
        <sz val="11"/>
        <color rgb="FF000000"/>
        <rFont val="Calibri"/>
      </rPr>
      <t>- Specify a passphrase</t>
    </r>
    <r>
      <rPr>
        <sz val="11"/>
        <color rgb="FF000000"/>
        <rFont val="Calibri"/>
      </rPr>
      <t xml:space="preserve">
</t>
    </r>
    <r>
      <rPr>
        <sz val="11"/>
        <color rgb="FF000000"/>
        <rFont val="Calibri"/>
      </rPr>
      <t>- A confirmation is displayed, including information about where your files are stored. A public and private key are generated.</t>
    </r>
    <r>
      <rPr>
        <sz val="11"/>
        <color rgb="FF000000"/>
        <rFont val="Calibri"/>
      </rPr>
      <t xml:space="preserve">
</t>
    </r>
    <r>
      <rPr>
        <sz val="11"/>
        <color rgb="FF000000"/>
        <rFont val="Calibri"/>
      </rPr>
      <t>- Add the public SSH key to your GitLab account and keep the private key secure.</t>
    </r>
  </si>
  <si>
    <r>
      <rPr>
        <sz val="11"/>
        <color rgb="FF000000"/>
        <rFont val="Calibri"/>
      </rPr>
      <t>As an organization, become an SSH Certificate Authority and provide SSH keys for accessing repositories.</t>
    </r>
  </si>
  <si>
    <r>
      <rPr>
        <sz val="11"/>
        <color rgb="FF000000"/>
        <rFont val="Calibri"/>
      </rPr>
      <t>Members with unverified keys will not be able to clone organization repositories. Signing, certification, and verification might also slow down the development process.</t>
    </r>
  </si>
  <si>
    <r>
      <rPr>
        <sz val="11"/>
        <color rgb="FF000000"/>
        <rFont val="Calibri"/>
      </rPr>
      <t>GitLab allows you to restrict the allowed SSH key technology as well as specify the minimum key length for each technology:</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 .</t>
    </r>
    <r>
      <rPr>
        <sz val="11"/>
        <color rgb="FF000000"/>
        <rFont val="Calibri"/>
      </rPr>
      <t xml:space="preserve">
</t>
    </r>
    <r>
      <rPr>
        <sz val="11"/>
        <color rgb="FF000000"/>
        <rFont val="Calibri"/>
      </rPr>
      <t>- Expand Visibility and access controls</t>
    </r>
    <r>
      <rPr>
        <sz val="11"/>
        <color rgb="FF000000"/>
        <rFont val="Calibri"/>
      </rPr>
      <t xml:space="preserve">
</t>
    </r>
    <r>
      <rPr>
        <sz val="11"/>
        <color rgb="FF000000"/>
        <rFont val="Calibri"/>
      </rPr>
      <t>- If a restriction is imposed on any key type, users cannot upload new SSH keys that don’t meet the requirement. Any existing keys that don’t meet it are disabled but not removed and users cannot pull or push code using them.</t>
    </r>
  </si>
  <si>
    <t>1.3.12</t>
  </si>
  <si>
    <r>
      <rPr>
        <sz val="11"/>
        <rFont val="Calibri"/>
      </rPr>
      <t>Ensure Git access is limited based on IP addresses</t>
    </r>
  </si>
  <si>
    <r>
      <rPr>
        <sz val="11"/>
        <color rgb="FF000000"/>
        <rFont val="Calibri"/>
      </rPr>
      <t>To restrict group access by IP address:</t>
    </r>
    <r>
      <rPr>
        <sz val="11"/>
        <color rgb="FF000000"/>
        <rFont val="Calibri"/>
      </rPr>
      <t xml:space="preserve">
</t>
    </r>
    <r>
      <rPr>
        <sz val="11"/>
        <color rgb="FF000000"/>
        <rFont val="Calibri"/>
      </rPr>
      <t>- On the left sidebar, select </t>
    </r>
    <r>
      <rPr>
        <b/>
        <sz val="11"/>
        <color rgb="FF000000"/>
        <rFont val="Calibri"/>
      </rPr>
      <t>Search or go to</t>
    </r>
    <r>
      <rPr>
        <sz val="11"/>
        <color rgb="FF000000"/>
        <rFont val="Calibri"/>
      </rPr>
      <t> and find your group.</t>
    </r>
    <r>
      <rPr>
        <sz val="11"/>
        <color rgb="FF000000"/>
        <rFont val="Calibri"/>
      </rPr>
      <t xml:space="preserve">
</t>
    </r>
    <r>
      <rPr>
        <sz val="11"/>
        <color rgb="FF000000"/>
        <rFont val="Calibri"/>
      </rPr>
      <t>- Select </t>
    </r>
    <r>
      <rPr>
        <b/>
        <sz val="11"/>
        <color rgb="FF000000"/>
        <rFont val="Calibri"/>
      </rPr>
      <t>Settings &gt; General.</t>
    </r>
    <r>
      <rPr>
        <sz val="11"/>
        <color rgb="FF000000"/>
        <rFont val="Calibri"/>
      </rPr>
      <t xml:space="preserve">
</t>
    </r>
    <r>
      <rPr>
        <sz val="11"/>
        <color rgb="FF000000"/>
        <rFont val="Calibri"/>
      </rPr>
      <t>- Expand the </t>
    </r>
    <r>
      <rPr>
        <b/>
        <sz val="11"/>
        <color rgb="FF000000"/>
        <rFont val="Calibri"/>
      </rPr>
      <t>Permissions and group features</t>
    </r>
    <r>
      <rPr>
        <sz val="11"/>
        <color rgb="FF000000"/>
        <rFont val="Calibri"/>
      </rPr>
      <t> section.</t>
    </r>
    <r>
      <rPr>
        <sz val="11"/>
        <color rgb="FF000000"/>
        <rFont val="Calibri"/>
      </rPr>
      <t xml:space="preserve">
</t>
    </r>
    <r>
      <rPr>
        <sz val="11"/>
        <color rgb="FF000000"/>
        <rFont val="Calibri"/>
      </rPr>
      <t>- In the </t>
    </r>
    <r>
      <rPr>
        <b/>
        <sz val="11"/>
        <color rgb="FF000000"/>
        <rFont val="Calibri"/>
      </rPr>
      <t>Restrict access by IP address</t>
    </r>
    <r>
      <rPr>
        <sz val="11"/>
        <color rgb="FF000000"/>
        <rFont val="Calibri"/>
      </rPr>
      <t> text box, enter a list of IPv4 or IPv6 address ranges in CIDR notation. This list:</t>
    </r>
    <r>
      <rPr>
        <sz val="11"/>
        <color rgb="FF000000"/>
        <rFont val="Calibri"/>
      </rPr>
      <t xml:space="preserve">
</t>
    </r>
    <r>
      <rPr>
        <sz val="11"/>
        <color rgb="FF000000"/>
        <rFont val="Calibri"/>
      </rPr>
      <t>- Has no limit on the number of IP address ranges.</t>
    </r>
    <r>
      <rPr>
        <sz val="11"/>
        <color rgb="FF000000"/>
        <rFont val="Calibri"/>
      </rPr>
      <t xml:space="preserve">
</t>
    </r>
    <r>
      <rPr>
        <sz val="11"/>
        <color rgb="FF000000"/>
        <rFont val="Calibri"/>
      </rPr>
      <t>- Has a size limit of 1 GB.</t>
    </r>
    <r>
      <rPr>
        <sz val="11"/>
        <color rgb="FF000000"/>
        <rFont val="Calibri"/>
      </rPr>
      <t xml:space="preserve">
</t>
    </r>
    <r>
      <rPr>
        <sz val="11"/>
        <color rgb="FF000000"/>
        <rFont val="Calibri"/>
      </rPr>
      <t>- Applies to both SSH or HTTP authorized IP address ranges. You cannot split this list by type of authorization.</t>
    </r>
    <r>
      <rPr>
        <sz val="11"/>
        <color rgb="FF000000"/>
        <rFont val="Calibri"/>
      </rPr>
      <t xml:space="preserve">
</t>
    </r>
    <r>
      <rPr>
        <sz val="11"/>
        <color rgb="FF000000"/>
        <rFont val="Calibri"/>
      </rPr>
      <t>- Select </t>
    </r>
    <r>
      <rPr>
        <b/>
        <sz val="11"/>
        <color rgb="FF000000"/>
        <rFont val="Calibri"/>
      </rPr>
      <t>Save changes</t>
    </r>
    <r>
      <rPr>
        <sz val="11"/>
        <color rgb="FF000000"/>
        <rFont val="Calibri"/>
      </rPr>
      <t>.</t>
    </r>
  </si>
  <si>
    <r>
      <rPr>
        <sz val="11"/>
        <color rgb="FF000000"/>
        <rFont val="Calibri"/>
      </rPr>
      <t>Limit Git access based on IP addresses by having a allowlist of IP addresses from which connection is possible.</t>
    </r>
  </si>
  <si>
    <r>
      <rPr>
        <sz val="11"/>
        <color rgb="FF000000"/>
        <rFont val="Calibri"/>
      </rPr>
      <t>Only members with allowlisted IP addresses will be able to access the organization's Git repositories.</t>
    </r>
  </si>
  <si>
    <r>
      <rPr>
        <sz val="11"/>
        <color rgb="FF000000"/>
        <rFont val="Calibri"/>
      </rPr>
      <t>To ensure only people from your organization can access particular resources, you can restrict access to groups by IP address. This top-level group setting applies to:</t>
    </r>
    <r>
      <rPr>
        <sz val="11"/>
        <color rgb="FF000000"/>
        <rFont val="Calibri"/>
      </rPr>
      <t xml:space="preserve">
</t>
    </r>
    <r>
      <rPr>
        <sz val="11"/>
        <color rgb="FF000000"/>
        <rFont val="Calibri"/>
      </rPr>
      <t xml:space="preserve">- The GitLab UI, including subgroups, projects, and issues. It does not apply to GitLab Pages.In GitLab 12.3 and later </t>
    </r>
    <r>
      <rPr>
        <sz val="11"/>
        <color rgb="FF0000FF"/>
        <rFont val="Calibri"/>
      </rPr>
      <t>(https://gitlab.com/gitlab-org/gitlab/-/issues/12874)</t>
    </r>
    <r>
      <rPr>
        <sz val="11"/>
        <color rgb="FF000000"/>
        <rFont val="Calibri"/>
      </rPr>
      <t>, the API.</t>
    </r>
    <r>
      <rPr>
        <sz val="11"/>
        <color rgb="FF000000"/>
        <rFont val="Calibri"/>
      </rPr>
      <t xml:space="preserve">
</t>
    </r>
    <r>
      <rPr>
        <sz val="11"/>
        <color rgb="FF000000"/>
        <rFont val="Calibri"/>
      </rPr>
      <t xml:space="preserve">- In self-managed installations of GitLab 15.1 and later, you can also configure globally-allowed IP address ranges </t>
    </r>
    <r>
      <rPr>
        <sz val="11"/>
        <color rgb="FF0000FF"/>
        <rFont val="Calibri"/>
      </rPr>
      <t>(https://docs.gitlab.com/ee/administration/settings/visibility_and_access_controls.html#configure-globally-allowed-ip-address-ranges)</t>
    </r>
    <r>
      <rPr>
        <sz val="11"/>
        <color rgb="FF000000"/>
        <rFont val="Calibri"/>
      </rPr>
      <t> at the group level.</t>
    </r>
    <r>
      <rPr>
        <sz val="11"/>
        <color rgb="FF000000"/>
        <rFont val="Calibri"/>
      </rPr>
      <t xml:space="preserve">
</t>
    </r>
    <r>
      <rPr>
        <sz val="11"/>
        <color rgb="FF000000"/>
        <rFont val="Calibri"/>
      </rPr>
      <t>To determine whether IP restrictions are in place:</t>
    </r>
    <r>
      <rPr>
        <sz val="11"/>
        <color rgb="FF000000"/>
        <rFont val="Calibri"/>
      </rPr>
      <t xml:space="preserve">
</t>
    </r>
    <r>
      <rPr>
        <sz val="11"/>
        <color rgb="FF000000"/>
        <rFont val="Calibri"/>
      </rPr>
      <t>- On the left sidebar, select </t>
    </r>
    <r>
      <rPr>
        <b/>
        <sz val="11"/>
        <color rgb="FF000000"/>
        <rFont val="Calibri"/>
      </rPr>
      <t>Search or go</t>
    </r>
    <r>
      <rPr>
        <sz val="11"/>
        <color rgb="FF000000"/>
        <rFont val="Calibri"/>
      </rPr>
      <t xml:space="preserve"> to and find your group.</t>
    </r>
    <r>
      <rPr>
        <sz val="11"/>
        <color rgb="FF000000"/>
        <rFont val="Calibri"/>
      </rPr>
      <t xml:space="preserve">
</t>
    </r>
    <r>
      <rPr>
        <sz val="11"/>
        <color rgb="FF000000"/>
        <rFont val="Calibri"/>
      </rPr>
      <t>- Select </t>
    </r>
    <r>
      <rPr>
        <b/>
        <sz val="11"/>
        <color rgb="FF000000"/>
        <rFont val="Calibri"/>
      </rPr>
      <t>Settings &gt; General.</t>
    </r>
    <r>
      <rPr>
        <sz val="11"/>
        <color rgb="FF000000"/>
        <rFont val="Calibri"/>
      </rPr>
      <t xml:space="preserve">
</t>
    </r>
    <r>
      <rPr>
        <sz val="11"/>
        <color rgb="FF000000"/>
        <rFont val="Calibri"/>
      </rPr>
      <t>- Expand the </t>
    </r>
    <r>
      <rPr>
        <b/>
        <sz val="11"/>
        <color rgb="FF000000"/>
        <rFont val="Calibri"/>
      </rPr>
      <t>Permissions and group features</t>
    </r>
    <r>
      <rPr>
        <sz val="11"/>
        <color rgb="FF000000"/>
        <rFont val="Calibri"/>
      </rPr>
      <t> section.</t>
    </r>
    <r>
      <rPr>
        <sz val="11"/>
        <color rgb="FF000000"/>
        <rFont val="Calibri"/>
      </rPr>
      <t xml:space="preserve">
</t>
    </r>
    <r>
      <rPr>
        <sz val="11"/>
        <color rgb="FF000000"/>
        <rFont val="Calibri"/>
      </rPr>
      <t>- In the </t>
    </r>
    <r>
      <rPr>
        <b/>
        <sz val="11"/>
        <color rgb="FF000000"/>
        <rFont val="Calibri"/>
      </rPr>
      <t>Restrict access by IP address</t>
    </r>
    <r>
      <rPr>
        <sz val="11"/>
        <color rgb="FF000000"/>
        <rFont val="Calibri"/>
      </rPr>
      <t> text box, view the list of IP addresses.</t>
    </r>
  </si>
  <si>
    <t>1.3.13</t>
  </si>
  <si>
    <r>
      <rPr>
        <sz val="11"/>
        <rFont val="Calibri"/>
      </rPr>
      <t>Ensure anomalous code behavior is tracked</t>
    </r>
  </si>
  <si>
    <r>
      <rPr>
        <sz val="11"/>
        <color rgb="FF000000"/>
        <rFont val="Calibri"/>
      </rPr>
      <t>For every project in use, track and investigate anomalous code behavior and activity.</t>
    </r>
  </si>
  <si>
    <r>
      <rPr>
        <sz val="11"/>
        <color rgb="FF000000"/>
        <rFont val="Calibri"/>
      </rPr>
      <t>Track code anomalies.</t>
    </r>
  </si>
  <si>
    <r>
      <rPr>
        <sz val="11"/>
        <color rgb="FF000000"/>
        <rFont val="Calibri"/>
      </rPr>
      <t>For every project in use, ensure code anomalies relevant to the organization are promptly investigated.</t>
    </r>
  </si>
  <si>
    <t>Third-Party</t>
  </si>
  <si>
    <t>1.4.1</t>
  </si>
  <si>
    <r>
      <rPr>
        <sz val="11"/>
        <rFont val="Calibri"/>
      </rPr>
      <t>Ensure administrator approval is required for every installed application</t>
    </r>
  </si>
  <si>
    <r>
      <rPr>
        <sz val="11"/>
        <color rgb="FF000000"/>
        <rFont val="Calibri"/>
      </rPr>
      <t>Require an administrator approval for every installed application:</t>
    </r>
    <r>
      <rPr>
        <sz val="11"/>
        <color rgb="FF000000"/>
        <rFont val="Calibri"/>
      </rPr>
      <t xml:space="preserve">
</t>
    </r>
    <r>
      <rPr>
        <sz val="11"/>
        <color rgb="FF000000"/>
        <rFont val="Calibri"/>
      </rPr>
      <t>You are compliant by default. That is because by default only maintainers and owners can integrate with external applications.For OAuth Apps, perform the following:</t>
    </r>
    <r>
      <rPr>
        <sz val="11"/>
        <color rgb="FF000000"/>
        <rFont val="Calibri"/>
      </rPr>
      <t xml:space="preserve">
</t>
    </r>
    <r>
      <rPr>
        <sz val="11"/>
        <color rgb="FF000000"/>
        <rFont val="Calibri"/>
      </rPr>
      <t>- On the left sidebar, select your avatar.</t>
    </r>
    <r>
      <rPr>
        <sz val="11"/>
        <color rgb="FF000000"/>
        <rFont val="Calibri"/>
      </rPr>
      <t xml:space="preserve">
</t>
    </r>
    <r>
      <rPr>
        <sz val="11"/>
        <color rgb="FF000000"/>
        <rFont val="Calibri"/>
      </rPr>
      <t>- Select Edit profile and then select Applications.</t>
    </r>
    <r>
      <rPr>
        <sz val="11"/>
        <color rgb="FF000000"/>
        <rFont val="Calibri"/>
      </rPr>
      <t xml:space="preserve">
</t>
    </r>
    <r>
      <rPr>
        <sz val="11"/>
        <color rgb="FF000000"/>
        <rFont val="Calibri"/>
      </rPr>
      <t>- See the Authorized applications section.</t>
    </r>
    <r>
      <rPr>
        <sz val="11"/>
        <color rgb="FF000000"/>
        <rFont val="Calibri"/>
      </rPr>
      <t xml:space="preserve">
</t>
    </r>
    <r>
      <rPr>
        <sz val="11"/>
        <color rgb="FF000000"/>
        <rFont val="Calibri"/>
      </rPr>
      <t>- Update the scope level for the authorised applications with your credentials</t>
    </r>
  </si>
  <si>
    <r>
      <rPr>
        <sz val="11"/>
        <color rgb="FF000000"/>
        <rFont val="Calibri"/>
      </rPr>
      <t>Ensure an administrator approval is required when installing applications.</t>
    </r>
  </si>
  <si>
    <r>
      <rPr>
        <sz val="11"/>
        <color rgb="FF000000"/>
        <rFont val="Calibri"/>
      </rPr>
      <t>Applications will not be installed without administrator approval.</t>
    </r>
  </si>
  <si>
    <r>
      <rPr>
        <sz val="11"/>
        <color rgb="FF000000"/>
        <rFont val="Calibri"/>
      </rPr>
      <t>Verify that applications are installed only after receiving administrator approval:</t>
    </r>
    <r>
      <rPr>
        <sz val="11"/>
        <color rgb="FF000000"/>
        <rFont val="Calibri"/>
      </rPr>
      <t xml:space="preserve">
</t>
    </r>
    <r>
      <rPr>
        <sz val="11"/>
        <color rgb="FF000000"/>
        <rFont val="Calibri"/>
      </rPr>
      <t>You are compliant by default. That is because by default only maintainers and owners can integrate with external applications.</t>
    </r>
    <r>
      <rPr>
        <sz val="11"/>
        <color rgb="FF000000"/>
        <rFont val="Calibri"/>
      </rPr>
      <t xml:space="preserve">
</t>
    </r>
    <r>
      <rPr>
        <sz val="11"/>
        <color rgb="FF000000"/>
        <rFont val="Calibri"/>
      </rPr>
      <t>For OAuth Apps, perform the following:</t>
    </r>
    <r>
      <rPr>
        <sz val="11"/>
        <color rgb="FF000000"/>
        <rFont val="Calibri"/>
      </rPr>
      <t xml:space="preserve">
</t>
    </r>
    <r>
      <rPr>
        <sz val="11"/>
        <color rgb="FF000000"/>
        <rFont val="Calibri"/>
      </rPr>
      <t>- On the left sidebar, select your avatar.</t>
    </r>
    <r>
      <rPr>
        <sz val="11"/>
        <color rgb="FF000000"/>
        <rFont val="Calibri"/>
      </rPr>
      <t xml:space="preserve">
</t>
    </r>
    <r>
      <rPr>
        <sz val="11"/>
        <color rgb="FF000000"/>
        <rFont val="Calibri"/>
      </rPr>
      <t>- Select Edit profile and then select Applications.</t>
    </r>
    <r>
      <rPr>
        <sz val="11"/>
        <color rgb="FF000000"/>
        <rFont val="Calibri"/>
      </rPr>
      <t xml:space="preserve">
</t>
    </r>
    <r>
      <rPr>
        <sz val="11"/>
        <color rgb="FF000000"/>
        <rFont val="Calibri"/>
      </rPr>
      <t>- See the Authorized applications section.</t>
    </r>
    <r>
      <rPr>
        <sz val="11"/>
        <color rgb="FF000000"/>
        <rFont val="Calibri"/>
      </rPr>
      <t xml:space="preserve">
</t>
    </r>
    <r>
      <rPr>
        <sz val="11"/>
        <color rgb="FF000000"/>
        <rFont val="Calibri"/>
      </rPr>
      <t>- Review the scope level for the authorised applications with your credentials</t>
    </r>
  </si>
  <si>
    <r>
      <rPr>
        <sz val="11"/>
        <color rgb="FF000000"/>
        <rFont val="Calibri"/>
      </rPr>
      <t>Maintainers are organization owners.</t>
    </r>
  </si>
  <si>
    <t>1.4.2</t>
  </si>
  <si>
    <r>
      <rPr>
        <sz val="11"/>
        <rFont val="Calibri"/>
      </rPr>
      <t>Ensure stale applications are reviewed and inactive ones are removed</t>
    </r>
  </si>
  <si>
    <r>
      <rPr>
        <sz val="11"/>
        <color rgb="FF000000"/>
        <rFont val="Calibri"/>
      </rPr>
      <t>- Review all stale applications and periodically remove them.</t>
    </r>
    <r>
      <rPr>
        <sz val="11"/>
        <color rgb="FF000000"/>
        <rFont val="Calibri"/>
      </rPr>
      <t xml:space="preserve">
</t>
    </r>
    <r>
      <rPr>
        <sz val="11"/>
        <color rgb="FF000000"/>
        <rFont val="Calibri"/>
      </rPr>
      <t>- Enable dependency scanning to automatically detect vulnerabilities in stale applications.</t>
    </r>
    <r>
      <rPr>
        <sz val="11"/>
        <color rgb="FF000000"/>
        <rFont val="Calibri"/>
      </rPr>
      <t xml:space="preserve">
</t>
    </r>
    <r>
      <rPr>
        <sz val="11"/>
        <color rgb="FF000000"/>
        <rFont val="Calibri"/>
      </rPr>
      <t>- Add the following to your .gitlab-ci.yml file:</t>
    </r>
    <r>
      <rPr>
        <sz val="11"/>
        <color rgb="FF000000"/>
        <rFont val="Calibri"/>
      </rPr>
      <t xml:space="preserve">
</t>
    </r>
    <r>
      <rPr>
        <sz val="11"/>
        <color rgb="FF006096"/>
        <rFont val="Roboto Condensed"/>
      </rPr>
      <t>&gt; include: - template: Security/Dependency-Scanning.gitlab-ci.yml</t>
    </r>
    <r>
      <rPr>
        <sz val="11"/>
        <color rgb="FF006096"/>
        <rFont val="Roboto Condensed"/>
      </rPr>
      <t xml:space="preserve">
</t>
    </r>
  </si>
  <si>
    <r>
      <rPr>
        <sz val="11"/>
        <color rgb="FF000000"/>
        <rFont val="Calibri"/>
      </rPr>
      <t>Ensure stale (inactive) applications are reviewed and removed if no longer in use.</t>
    </r>
  </si>
  <si>
    <r>
      <rPr>
        <sz val="11"/>
        <color rgb="FF000000"/>
        <rFont val="Calibri"/>
      </rPr>
      <t>Verify that all the applications in the organization are actively used, and remove those that are no longer in use.  Ensure that Dependency scanning is enabled, which enables Continuous Vulnerability scanning by default and identifies vulnerabilities applications, even if they are stale.</t>
    </r>
  </si>
  <si>
    <t>1.4.3</t>
  </si>
  <si>
    <r>
      <rPr>
        <sz val="11"/>
        <rFont val="Calibri"/>
      </rPr>
      <t>Ensure the access granted to each installed application is limited to the least privilege needed</t>
    </r>
  </si>
  <si>
    <r>
      <rPr>
        <sz val="11"/>
        <color rgb="FF000000"/>
        <rFont val="Calibri"/>
      </rPr>
      <t>Grant permissions to applications by the "least privilege" principle, meaning the lowest possible permission necessary.</t>
    </r>
    <r>
      <rPr>
        <sz val="11"/>
        <color rgb="FF000000"/>
        <rFont val="Calibri"/>
      </rPr>
      <t xml:space="preserve">
</t>
    </r>
    <r>
      <rPr>
        <sz val="11"/>
        <color rgb="FF000000"/>
        <rFont val="Calibri"/>
      </rPr>
      <t>For any Integrations identified during the audit as needing modification:</t>
    </r>
    <r>
      <rPr>
        <sz val="11"/>
        <color rgb="FF000000"/>
        <rFont val="Calibri"/>
      </rPr>
      <t xml:space="preserve">
</t>
    </r>
    <r>
      <rPr>
        <sz val="11"/>
        <color rgb="FF000000"/>
        <rFont val="Calibri"/>
      </rPr>
      <t>- Next to the integration, select Configure.</t>
    </r>
    <r>
      <rPr>
        <sz val="11"/>
        <color rgb="FF000000"/>
        <rFont val="Calibri"/>
      </rPr>
      <t xml:space="preserve">
</t>
    </r>
    <r>
      <rPr>
        <sz val="11"/>
        <color rgb="FF000000"/>
        <rFont val="Calibri"/>
      </rPr>
      <t>- Edit the permissions or settings so that they grant the least possible privileges. For example, restrict the branches it can access, or the features that are enabled.</t>
    </r>
    <r>
      <rPr>
        <sz val="11"/>
        <color rgb="FF000000"/>
        <rFont val="Calibri"/>
      </rPr>
      <t xml:space="preserve">
</t>
    </r>
    <r>
      <rPr>
        <sz val="11"/>
        <color rgb="FF000000"/>
        <rFont val="Calibri"/>
      </rPr>
      <t>- (Optionally) Select 'Test settings'</t>
    </r>
    <r>
      <rPr>
        <sz val="11"/>
        <color rgb="FF000000"/>
        <rFont val="Calibri"/>
      </rPr>
      <t xml:space="preserve">
</t>
    </r>
    <r>
      <rPr>
        <sz val="11"/>
        <color rgb="FF000000"/>
        <rFont val="Calibri"/>
      </rPr>
      <t>- Select 'Save changes'.</t>
    </r>
    <r>
      <rPr>
        <sz val="11"/>
        <color rgb="FF000000"/>
        <rFont val="Calibri"/>
      </rPr>
      <t xml:space="preserve">
</t>
    </r>
    <r>
      <rPr>
        <sz val="11"/>
        <color rgb="FF000000"/>
        <rFont val="Calibri"/>
      </rPr>
      <t>For any Applications identified during the audit as needing modification:</t>
    </r>
    <r>
      <rPr>
        <sz val="11"/>
        <color rgb="FF000000"/>
        <rFont val="Calibri"/>
      </rPr>
      <t xml:space="preserve">
</t>
    </r>
    <r>
      <rPr>
        <sz val="11"/>
        <color rgb="FF000000"/>
        <rFont val="Calibri"/>
      </rPr>
      <t>- Next to the application, select 'Edit'.</t>
    </r>
    <r>
      <rPr>
        <sz val="11"/>
        <color rgb="FF000000"/>
        <rFont val="Calibri"/>
      </rPr>
      <t xml:space="preserve">
</t>
    </r>
    <r>
      <rPr>
        <sz val="11"/>
        <color rgb="FF000000"/>
        <rFont val="Calibri"/>
      </rPr>
      <t>- Edit the permissions or settings so that they grant the least possible privileges. For example, restrict the API scopes it can use.</t>
    </r>
    <r>
      <rPr>
        <sz val="11"/>
        <color rgb="FF000000"/>
        <rFont val="Calibri"/>
      </rPr>
      <t xml:space="preserve">
</t>
    </r>
    <r>
      <rPr>
        <sz val="11"/>
        <color rgb="FF000000"/>
        <rFont val="Calibri"/>
      </rPr>
      <t>- Select 'Save application'.</t>
    </r>
    <r>
      <rPr>
        <sz val="11"/>
        <color rgb="FF000000"/>
        <rFont val="Calibri"/>
      </rPr>
      <t xml:space="preserve">
</t>
    </r>
    <r>
      <rPr>
        <sz val="11"/>
        <color rgb="FF000000"/>
        <rFont val="Calibri"/>
      </rPr>
      <t>If any user authorized applications were identified during the audit as having overly permissive scopes, as an administrator perform the following:</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Overview &gt; Users</t>
    </r>
    <r>
      <rPr>
        <sz val="11"/>
        <color rgb="FF000000"/>
        <rFont val="Calibri"/>
      </rPr>
      <t xml:space="preserve">
</t>
    </r>
    <r>
      <rPr>
        <sz val="11"/>
        <color rgb="FF000000"/>
        <rFont val="Calibri"/>
      </rPr>
      <t>- Select the user's first name</t>
    </r>
    <r>
      <rPr>
        <sz val="11"/>
        <color rgb="FF000000"/>
        <rFont val="Calibri"/>
      </rPr>
      <t xml:space="preserve">
</t>
    </r>
    <r>
      <rPr>
        <sz val="11"/>
        <color rgb="FF000000"/>
        <rFont val="Calibri"/>
      </rPr>
      <t>- On the users detail page, select 'Impersonate'</t>
    </r>
    <r>
      <rPr>
        <sz val="11"/>
        <color rgb="FF000000"/>
        <rFont val="Calibri"/>
      </rPr>
      <t xml:space="preserve">
</t>
    </r>
    <r>
      <rPr>
        <sz val="11"/>
        <color rgb="FF000000"/>
        <rFont val="Calibri"/>
      </rPr>
      <t>- Navigate to their Preferences page</t>
    </r>
    <r>
      <rPr>
        <sz val="11"/>
        <color rgb="FF000000"/>
        <rFont val="Calibri"/>
      </rPr>
      <t xml:space="preserve">
</t>
    </r>
    <r>
      <rPr>
        <sz val="11"/>
        <color rgb="FF000000"/>
        <rFont val="Calibri"/>
      </rPr>
      <t>- In the sidebar, select Applications</t>
    </r>
    <r>
      <rPr>
        <sz val="11"/>
        <color rgb="FF000000"/>
        <rFont val="Calibri"/>
      </rPr>
      <t xml:space="preserve">
</t>
    </r>
    <r>
      <rPr>
        <sz val="11"/>
        <color rgb="FF000000"/>
        <rFont val="Calibri"/>
      </rPr>
      <t>- Under 'Authorized applications', re-identify the overly permissive application</t>
    </r>
    <r>
      <rPr>
        <sz val="11"/>
        <color rgb="FF000000"/>
        <rFont val="Calibri"/>
      </rPr>
      <t xml:space="preserve">
</t>
    </r>
    <r>
      <rPr>
        <sz val="11"/>
        <color rgb="FF000000"/>
        <rFont val="Calibri"/>
      </rPr>
      <t>- Select 'Revoke'</t>
    </r>
    <r>
      <rPr>
        <sz val="11"/>
        <color rgb="FF000000"/>
        <rFont val="Calibri"/>
      </rPr>
      <t xml:space="preserve">
</t>
    </r>
    <r>
      <rPr>
        <sz val="11"/>
        <color rgb="FF000000"/>
        <rFont val="Calibri"/>
      </rPr>
      <t>- Select the 'Stop impersonating' icon (next to the impersonated user's avatar)</t>
    </r>
  </si>
  <si>
    <r>
      <rPr>
        <sz val="11"/>
        <color rgb="FF000000"/>
        <rFont val="Calibri"/>
      </rPr>
      <t>Ensure installed application permissions are limited to the lowest privilege level required.</t>
    </r>
  </si>
  <si>
    <r>
      <rPr>
        <sz val="11"/>
        <color rgb="FF000000"/>
        <rFont val="Calibri"/>
      </rPr>
      <t>Verify that each installed integration and application has the least privilege needed.</t>
    </r>
    <r>
      <rPr>
        <sz val="11"/>
        <color rgb="FF000000"/>
        <rFont val="Calibri"/>
      </rPr>
      <t xml:space="preserve">
</t>
    </r>
    <r>
      <rPr>
        <sz val="11"/>
        <color rgb="FF000000"/>
        <rFont val="Calibri"/>
      </rPr>
      <t>For each Project and each Group, perform the following:</t>
    </r>
    <r>
      <rPr>
        <sz val="11"/>
        <color rgb="FF000000"/>
        <rFont val="Calibri"/>
      </rPr>
      <t xml:space="preserve">
</t>
    </r>
    <r>
      <rPr>
        <sz val="11"/>
        <color rgb="FF000000"/>
        <rFont val="Calibri"/>
      </rPr>
      <t>- Navigate to the project or group homepage</t>
    </r>
    <r>
      <rPr>
        <sz val="11"/>
        <color rgb="FF000000"/>
        <rFont val="Calibri"/>
      </rPr>
      <t xml:space="preserve">
</t>
    </r>
    <r>
      <rPr>
        <sz val="11"/>
        <color rgb="FF000000"/>
        <rFont val="Calibri"/>
      </rPr>
      <t>- In the sidebar, select Settings &gt; Integrations</t>
    </r>
    <r>
      <rPr>
        <sz val="11"/>
        <color rgb="FF000000"/>
        <rFont val="Calibri"/>
      </rPr>
      <t xml:space="preserve">
</t>
    </r>
    <r>
      <rPr>
        <sz val="11"/>
        <color rgb="FF000000"/>
        <rFont val="Calibri"/>
      </rPr>
      <t>- Next to every integration, select 'Configure'</t>
    </r>
    <r>
      <rPr>
        <sz val="11"/>
        <color rgb="FF000000"/>
        <rFont val="Calibri"/>
      </rPr>
      <t xml:space="preserve">
</t>
    </r>
    <r>
      <rPr>
        <sz val="11"/>
        <color rgb="FF000000"/>
        <rFont val="Calibri"/>
      </rPr>
      <t>- Review the integration's configuration and verify that it is limited to the least privilege needed</t>
    </r>
    <r>
      <rPr>
        <sz val="11"/>
        <color rgb="FF000000"/>
        <rFont val="Calibri"/>
      </rPr>
      <t xml:space="preserve">
</t>
    </r>
    <r>
      <rPr>
        <sz val="11"/>
        <color rgb="FF000000"/>
        <rFont val="Calibri"/>
      </rPr>
      <t>For each Group, perform the following:</t>
    </r>
    <r>
      <rPr>
        <sz val="11"/>
        <color rgb="FF000000"/>
        <rFont val="Calibri"/>
      </rPr>
      <t xml:space="preserve">
</t>
    </r>
    <r>
      <rPr>
        <sz val="11"/>
        <color rgb="FF000000"/>
        <rFont val="Calibri"/>
      </rPr>
      <t>- Navigate to the project or group homepage</t>
    </r>
    <r>
      <rPr>
        <sz val="11"/>
        <color rgb="FF000000"/>
        <rFont val="Calibri"/>
      </rPr>
      <t xml:space="preserve">
</t>
    </r>
    <r>
      <rPr>
        <sz val="11"/>
        <color rgb="FF000000"/>
        <rFont val="Calibri"/>
      </rPr>
      <t>- In the sidebar, select Settings &gt; Applications</t>
    </r>
    <r>
      <rPr>
        <sz val="11"/>
        <color rgb="FF000000"/>
        <rFont val="Calibri"/>
      </rPr>
      <t xml:space="preserve">
</t>
    </r>
    <r>
      <rPr>
        <sz val="11"/>
        <color rgb="FF000000"/>
        <rFont val="Calibri"/>
      </rPr>
      <t>- Next to every Application, select Edit</t>
    </r>
    <r>
      <rPr>
        <sz val="11"/>
        <color rgb="FF000000"/>
        <rFont val="Calibri"/>
      </rPr>
      <t xml:space="preserve">
</t>
    </r>
    <r>
      <rPr>
        <sz val="11"/>
        <color rgb="FF000000"/>
        <rFont val="Calibri"/>
      </rPr>
      <t>- Review the Applications configuration and verify that it is limited to the least privilege needed</t>
    </r>
    <r>
      <rPr>
        <sz val="11"/>
        <color rgb="FF000000"/>
        <rFont val="Calibri"/>
      </rPr>
      <t xml:space="preserve">
</t>
    </r>
    <r>
      <rPr>
        <sz val="11"/>
        <color rgb="FF000000"/>
        <rFont val="Calibri"/>
      </rPr>
      <t>As an administrator, perform the following:</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In the sidebar, select Applications</t>
    </r>
    <r>
      <rPr>
        <sz val="11"/>
        <color rgb="FF000000"/>
        <rFont val="Calibri"/>
      </rPr>
      <t xml:space="preserve">
</t>
    </r>
    <r>
      <rPr>
        <sz val="11"/>
        <color rgb="FF000000"/>
        <rFont val="Calibri"/>
      </rPr>
      <t>- Next to every Application, select Edit</t>
    </r>
    <r>
      <rPr>
        <sz val="11"/>
        <color rgb="FF000000"/>
        <rFont val="Calibri"/>
      </rPr>
      <t xml:space="preserve">
</t>
    </r>
    <r>
      <rPr>
        <sz val="11"/>
        <color rgb="FF000000"/>
        <rFont val="Calibri"/>
      </rPr>
      <t>- Review the Applications configuration and verify that it is limited to the least privilege needed</t>
    </r>
    <r>
      <rPr>
        <sz val="11"/>
        <color rgb="FF000000"/>
        <rFont val="Calibri"/>
      </rPr>
      <t xml:space="preserve">
</t>
    </r>
    <r>
      <rPr>
        <sz val="11"/>
        <color rgb="FF000000"/>
        <rFont val="Calibri"/>
      </rPr>
      <t>- In the sidebar, select Settings &gt; Integrations</t>
    </r>
    <r>
      <rPr>
        <sz val="11"/>
        <color rgb="FF000000"/>
        <rFont val="Calibri"/>
      </rPr>
      <t xml:space="preserve">
</t>
    </r>
    <r>
      <rPr>
        <sz val="11"/>
        <color rgb="FF000000"/>
        <rFont val="Calibri"/>
      </rPr>
      <t>- Next to every integration, select 'Configure'</t>
    </r>
    <r>
      <rPr>
        <sz val="11"/>
        <color rgb="FF000000"/>
        <rFont val="Calibri"/>
      </rPr>
      <t xml:space="preserve">
</t>
    </r>
    <r>
      <rPr>
        <sz val="11"/>
        <color rgb="FF000000"/>
        <rFont val="Calibri"/>
      </rPr>
      <t>- Review the integration's configuration and verify that it is limited to the least privilege needed</t>
    </r>
    <r>
      <rPr>
        <sz val="11"/>
        <color rgb="FF000000"/>
        <rFont val="Calibri"/>
      </rPr>
      <t xml:space="preserve">
</t>
    </r>
    <r>
      <rPr>
        <sz val="11"/>
        <color rgb="FF000000"/>
        <rFont val="Calibri"/>
      </rPr>
      <t>- In the sidebar, select Overview &gt; Users</t>
    </r>
    <r>
      <rPr>
        <sz val="11"/>
        <color rgb="FF000000"/>
        <rFont val="Calibri"/>
      </rPr>
      <t xml:space="preserve">
</t>
    </r>
    <r>
      <rPr>
        <sz val="11"/>
        <color rgb="FF000000"/>
        <rFont val="Calibri"/>
      </rPr>
      <t>- Select each user's first name</t>
    </r>
    <r>
      <rPr>
        <sz val="11"/>
        <color rgb="FF000000"/>
        <rFont val="Calibri"/>
      </rPr>
      <t xml:space="preserve">
</t>
    </r>
    <r>
      <rPr>
        <sz val="11"/>
        <color rgb="FF000000"/>
        <rFont val="Calibri"/>
      </rPr>
      <t>- On the users detail page, select 'Impersonate'</t>
    </r>
    <r>
      <rPr>
        <sz val="11"/>
        <color rgb="FF000000"/>
        <rFont val="Calibri"/>
      </rPr>
      <t xml:space="preserve">
</t>
    </r>
    <r>
      <rPr>
        <sz val="11"/>
        <color rgb="FF000000"/>
        <rFont val="Calibri"/>
      </rPr>
      <t>- Navigate to their Preferences page</t>
    </r>
    <r>
      <rPr>
        <sz val="11"/>
        <color rgb="FF000000"/>
        <rFont val="Calibri"/>
      </rPr>
      <t xml:space="preserve">
</t>
    </r>
    <r>
      <rPr>
        <sz val="11"/>
        <color rgb="FF000000"/>
        <rFont val="Calibri"/>
      </rPr>
      <t>- In the sidebar, select Applications</t>
    </r>
    <r>
      <rPr>
        <sz val="11"/>
        <color rgb="FF000000"/>
        <rFont val="Calibri"/>
      </rPr>
      <t xml:space="preserve">
</t>
    </r>
    <r>
      <rPr>
        <sz val="11"/>
        <color rgb="FF000000"/>
        <rFont val="Calibri"/>
      </rPr>
      <t>- Next to every Application under 'Authorized applications', review the scopes permitted</t>
    </r>
    <r>
      <rPr>
        <sz val="11"/>
        <color rgb="FF000000"/>
        <rFont val="Calibri"/>
      </rPr>
      <t xml:space="preserve">
</t>
    </r>
    <r>
      <rPr>
        <sz val="11"/>
        <color rgb="FF000000"/>
        <rFont val="Calibri"/>
      </rPr>
      <t>- Select the 'Stop impersonating' icon (next to the impersonated user's avatar)</t>
    </r>
    <r>
      <rPr>
        <sz val="11"/>
        <color rgb="FF000000"/>
        <rFont val="Calibri"/>
      </rPr>
      <t xml:space="preserve">
</t>
    </r>
    <r>
      <rPr>
        <sz val="11"/>
        <color rgb="FF000000"/>
        <rFont val="Calibri"/>
      </rPr>
      <t>- Repeat for each user</t>
    </r>
  </si>
  <si>
    <t>1.4.4</t>
  </si>
  <si>
    <r>
      <rPr>
        <sz val="11"/>
        <rFont val="Calibri"/>
      </rPr>
      <t>Ensure only secured webhooks are used</t>
    </r>
  </si>
  <si>
    <r>
      <rPr>
        <sz val="11"/>
        <color rgb="FF000000"/>
        <rFont val="Calibri"/>
      </rPr>
      <t>Perform the following to secure all webhooks.</t>
    </r>
    <r>
      <rPr>
        <sz val="11"/>
        <color rgb="FF000000"/>
        <rFont val="Calibri"/>
      </rPr>
      <t xml:space="preserve">
</t>
    </r>
    <r>
      <rPr>
        <sz val="11"/>
        <color rgb="FF000000"/>
        <rFont val="Calibri"/>
      </rPr>
      <t>For each project and for each group:</t>
    </r>
    <r>
      <rPr>
        <sz val="11"/>
        <color rgb="FF000000"/>
        <rFont val="Calibri"/>
      </rPr>
      <t xml:space="preserve">
</t>
    </r>
    <r>
      <rPr>
        <sz val="11"/>
        <color rgb="FF000000"/>
        <rFont val="Calibri"/>
      </rPr>
      <t>- Navigate to the project or group</t>
    </r>
    <r>
      <rPr>
        <sz val="11"/>
        <color rgb="FF000000"/>
        <rFont val="Calibri"/>
      </rPr>
      <t xml:space="preserve">
</t>
    </r>
    <r>
      <rPr>
        <sz val="11"/>
        <color rgb="FF000000"/>
        <rFont val="Calibri"/>
      </rPr>
      <t>- Select Settings &gt; Webhooks on the side menu.</t>
    </r>
    <r>
      <rPr>
        <sz val="11"/>
        <color rgb="FF000000"/>
        <rFont val="Calibri"/>
      </rPr>
      <t xml:space="preserve">
</t>
    </r>
    <r>
      <rPr>
        <sz val="11"/>
        <color rgb="FF000000"/>
        <rFont val="Calibri"/>
      </rPr>
      <t>- Find any webhooks that start with 'http' and not 'https', or which have 'SSL Verification: disabled'.</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Change the payload URL to begin with 'https'</t>
    </r>
    <r>
      <rPr>
        <sz val="11"/>
        <color rgb="FF000000"/>
        <rFont val="Calibri"/>
      </rPr>
      <t xml:space="preserve">
</t>
    </r>
    <r>
      <rPr>
        <sz val="11"/>
        <color rgb="FF000000"/>
        <rFont val="Calibri"/>
      </rPr>
      <t>- Select the 'Enable SSL verification' checkbox</t>
    </r>
    <r>
      <rPr>
        <sz val="11"/>
        <color rgb="FF000000"/>
        <rFont val="Calibri"/>
      </rPr>
      <t xml:space="preserve">
</t>
    </r>
    <r>
      <rPr>
        <sz val="11"/>
        <color rgb="FF000000"/>
        <rFont val="Calibri"/>
      </rPr>
      <t>- Click Update webhook.</t>
    </r>
    <r>
      <rPr>
        <sz val="11"/>
        <color rgb="FF000000"/>
        <rFont val="Calibri"/>
      </rPr>
      <t xml:space="preserve">
</t>
    </r>
    <r>
      <rPr>
        <sz val="11"/>
        <color rgb="FF000000"/>
        <rFont val="Calibri"/>
      </rPr>
      <t>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Select System Hooks on the side menu.</t>
    </r>
    <r>
      <rPr>
        <sz val="11"/>
        <color rgb="FF000000"/>
        <rFont val="Calibri"/>
      </rPr>
      <t xml:space="preserve">
</t>
    </r>
    <r>
      <rPr>
        <sz val="11"/>
        <color rgb="FF000000"/>
        <rFont val="Calibri"/>
      </rPr>
      <t>- Find any webhooks that start with 'http' and not 'https', or which have 'SSL Verification: disabled'.</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Change the payload URL to begin with 'https'</t>
    </r>
    <r>
      <rPr>
        <sz val="11"/>
        <color rgb="FF000000"/>
        <rFont val="Calibri"/>
      </rPr>
      <t xml:space="preserve">
</t>
    </r>
    <r>
      <rPr>
        <sz val="11"/>
        <color rgb="FF000000"/>
        <rFont val="Calibri"/>
      </rPr>
      <t>- Select the 'Enable SSL verification' checkbox</t>
    </r>
    <r>
      <rPr>
        <sz val="11"/>
        <color rgb="FF000000"/>
        <rFont val="Calibri"/>
      </rPr>
      <t xml:space="preserve">
</t>
    </r>
    <r>
      <rPr>
        <sz val="11"/>
        <color rgb="FF000000"/>
        <rFont val="Calibri"/>
      </rPr>
      <t>- Click Update webhook.</t>
    </r>
  </si>
  <si>
    <r>
      <rPr>
        <sz val="11"/>
        <color rgb="FF000000"/>
        <rFont val="Calibri"/>
      </rPr>
      <t>Use only secured webhooks in the source code management platform.</t>
    </r>
  </si>
  <si>
    <r>
      <rPr>
        <sz val="11"/>
        <color rgb="FF000000"/>
        <rFont val="Calibri"/>
      </rPr>
      <t>Perform the following to ensure all webhooks used are secured (HTTPS):</t>
    </r>
    <r>
      <rPr>
        <sz val="11"/>
        <color rgb="FF000000"/>
        <rFont val="Calibri"/>
      </rPr>
      <t xml:space="preserve">
</t>
    </r>
    <r>
      <rPr>
        <sz val="11"/>
        <color rgb="FF000000"/>
        <rFont val="Calibri"/>
      </rPr>
      <t xml:space="preserve">- Navigate to your organization or repository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Webhooks</t>
    </r>
    <r>
      <rPr>
        <sz val="11"/>
        <color rgb="FF000000"/>
        <rFont val="Calibri"/>
      </rPr>
      <t xml:space="preserve"> on the side menu.</t>
    </r>
    <r>
      <rPr>
        <sz val="11"/>
        <color rgb="FF000000"/>
        <rFont val="Calibri"/>
      </rPr>
      <t xml:space="preserve">
</t>
    </r>
    <r>
      <rPr>
        <sz val="11"/>
        <color rgb="FF000000"/>
        <rFont val="Calibri"/>
      </rPr>
      <t>- Verify that each webhook URL starts with 'https'.</t>
    </r>
  </si>
  <si>
    <r>
      <rPr>
        <sz val="11"/>
        <color rgb="FF000000"/>
        <rFont val="Calibri"/>
      </rPr>
      <t>Perform the following to secure all webhooks.</t>
    </r>
    <r>
      <rPr>
        <sz val="11"/>
        <color rgb="FF000000"/>
        <rFont val="Calibri"/>
      </rPr>
      <t xml:space="preserve">
</t>
    </r>
    <r>
      <rPr>
        <sz val="11"/>
        <color rgb="FF000000"/>
        <rFont val="Calibri"/>
      </rPr>
      <t>For each project and for each group:</t>
    </r>
    <r>
      <rPr>
        <sz val="11"/>
        <color rgb="FF000000"/>
        <rFont val="Calibri"/>
      </rPr>
      <t xml:space="preserve">
</t>
    </r>
    <r>
      <rPr>
        <sz val="11"/>
        <color rgb="FF000000"/>
        <rFont val="Calibri"/>
      </rPr>
      <t>- Navigate to the project or group</t>
    </r>
    <r>
      <rPr>
        <sz val="11"/>
        <color rgb="FF000000"/>
        <rFont val="Calibri"/>
      </rPr>
      <t xml:space="preserve">
</t>
    </r>
    <r>
      <rPr>
        <sz val="11"/>
        <color rgb="FF000000"/>
        <rFont val="Calibri"/>
      </rPr>
      <t>- Select Settings &gt; Webhooks on the side menu.</t>
    </r>
    <r>
      <rPr>
        <sz val="11"/>
        <color rgb="FF000000"/>
        <rFont val="Calibri"/>
      </rPr>
      <t xml:space="preserve">
</t>
    </r>
    <r>
      <rPr>
        <sz val="11"/>
        <color rgb="FF000000"/>
        <rFont val="Calibri"/>
      </rPr>
      <t>- Ensure all webhooks starts with 'https'.</t>
    </r>
    <r>
      <rPr>
        <sz val="11"/>
        <color rgb="FF000000"/>
        <rFont val="Calibri"/>
      </rPr>
      <t xml:space="preserve">
</t>
    </r>
    <r>
      <rPr>
        <sz val="11"/>
        <color rgb="FF000000"/>
        <rFont val="Calibri"/>
      </rPr>
      <t>- Ensure all webhooks state 'SSL Verification: enabled'</t>
    </r>
    <r>
      <rPr>
        <sz val="11"/>
        <color rgb="FF000000"/>
        <rFont val="Calibri"/>
      </rPr>
      <t xml:space="preserve">
</t>
    </r>
    <r>
      <rPr>
        <sz val="11"/>
        <color rgb="FF000000"/>
        <rFont val="Calibri"/>
      </rPr>
      <t>As an Administrator:</t>
    </r>
    <r>
      <rPr>
        <sz val="11"/>
        <color rgb="FF000000"/>
        <rFont val="Calibri"/>
      </rPr>
      <t xml:space="preserve">
</t>
    </r>
    <r>
      <rPr>
        <sz val="11"/>
        <color rgb="FF000000"/>
        <rFont val="Calibri"/>
      </rPr>
      <t>- Navigate to the Admin Area</t>
    </r>
    <r>
      <rPr>
        <sz val="11"/>
        <color rgb="FF000000"/>
        <rFont val="Calibri"/>
      </rPr>
      <t xml:space="preserve">
</t>
    </r>
    <r>
      <rPr>
        <sz val="11"/>
        <color rgb="FF000000"/>
        <rFont val="Calibri"/>
      </rPr>
      <t>- Select System Hooks on the side menu.</t>
    </r>
    <r>
      <rPr>
        <sz val="11"/>
        <color rgb="FF000000"/>
        <rFont val="Calibri"/>
      </rPr>
      <t xml:space="preserve">
</t>
    </r>
    <r>
      <rPr>
        <sz val="11"/>
        <color rgb="FF000000"/>
        <rFont val="Calibri"/>
      </rPr>
      <t>- Ensure all webhooks starts with 'https'.</t>
    </r>
    <r>
      <rPr>
        <sz val="11"/>
        <color rgb="FF000000"/>
        <rFont val="Calibri"/>
      </rPr>
      <t xml:space="preserve">
</t>
    </r>
    <r>
      <rPr>
        <sz val="11"/>
        <color rgb="FF000000"/>
        <rFont val="Calibri"/>
      </rPr>
      <t>- Ensure all webhooks state 'SSL Verification: enabled'</t>
    </r>
  </si>
  <si>
    <t>Code Risks</t>
  </si>
  <si>
    <t>1.5.1</t>
  </si>
  <si>
    <r>
      <rPr>
        <sz val="11"/>
        <rFont val="Calibri"/>
      </rPr>
      <t>Ensure scanners are in place to identify and prevent sensitive data in code</t>
    </r>
  </si>
  <si>
    <r>
      <rPr>
        <b/>
        <sz val="11"/>
        <color rgb="FF000000"/>
        <rFont val="Calibri"/>
      </rPr>
      <t>Remediation:</t>
    </r>
    <r>
      <rPr>
        <sz val="11"/>
        <color rgb="FF000000"/>
        <rFont val="Calibri"/>
      </rPr>
      <t xml:space="preserve"> For every repository in use, designate scanners to identify and prevent sensitive data in code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Enable secret detection </t>
    </r>
    <r>
      <rPr>
        <sz val="11"/>
        <color rgb="FF0000FF"/>
        <rFont val="Calibri"/>
      </rPr>
      <t>(https://docs.gitlab.com/ee/user/application_security/secret_detection/#enable-secret-detection)</t>
    </r>
    <r>
      <rPr>
        <sz val="11"/>
        <color rgb="FF000000"/>
        <rFont val="Calibri"/>
      </rPr>
      <t xml:space="preserve"> for this project.</t>
    </r>
  </si>
  <si>
    <r>
      <rPr>
        <sz val="11"/>
        <color rgb="FF000000"/>
        <rFont val="Calibri"/>
      </rPr>
      <t>Detect and prevent sensitive data in code, such as confidential ID numbers, passwords, etc.</t>
    </r>
  </si>
  <si>
    <r>
      <rPr>
        <b/>
        <sz val="11"/>
        <color rgb="FF000000"/>
        <rFont val="Calibri"/>
      </rPr>
      <t>Audit:</t>
    </r>
    <r>
      <rPr>
        <sz val="11"/>
        <color rgb="FF000000"/>
        <rFont val="Calibri"/>
      </rPr>
      <t xml:space="preserve"> For every repository in use, verify that scanners are set to identify and prevent the existence of sensitive data in code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Review the CI pipeline configuration to verify that Secret Detection has been enabled </t>
    </r>
    <r>
      <rPr>
        <sz val="11"/>
        <color rgb="FF0000FF"/>
        <rFont val="Calibri"/>
      </rPr>
      <t>(https://docs.gitlab.com/ee/user/application_security/secret_detection/#enable-secret-detection)</t>
    </r>
    <r>
      <rPr>
        <sz val="11"/>
        <color rgb="FF000000"/>
        <rFont val="Calibri"/>
      </rPr>
      <t xml:space="preserve"> on this project.</t>
    </r>
  </si>
  <si>
    <t>1.5.2</t>
  </si>
  <si>
    <r>
      <rPr>
        <sz val="11"/>
        <rFont val="Calibri"/>
      </rPr>
      <t>Ensure scanners are in place to secure Continuous Integration (CI) pipeline instructions</t>
    </r>
  </si>
  <si>
    <r>
      <rPr>
        <sz val="11"/>
        <color rgb="FF000000"/>
        <rFont val="Calibri"/>
      </rPr>
      <t>For every project identified during the Audit as having misconfigured or insecure CI instructions:</t>
    </r>
    <r>
      <rPr>
        <sz val="11"/>
        <color rgb="FF000000"/>
        <rFont val="Calibri"/>
      </rPr>
      <t xml:space="preserve">
</t>
    </r>
    <r>
      <rPr>
        <sz val="11"/>
        <color rgb="FF000000"/>
        <rFont val="Calibri"/>
      </rPr>
      <t>- Update the CI instructions</t>
    </r>
    <r>
      <rPr>
        <sz val="11"/>
        <color rgb="FF000000"/>
        <rFont val="Calibri"/>
      </rPr>
      <t xml:space="preserve">
</t>
    </r>
    <r>
      <rPr>
        <sz val="11"/>
        <color rgb="FF000000"/>
        <rFont val="Calibri"/>
      </rPr>
      <t>- Consider using Scan Execution Policies at the project or group level to enforce security scans</t>
    </r>
    <r>
      <rPr>
        <sz val="11"/>
        <color rgb="FF000000"/>
        <rFont val="Calibri"/>
      </rPr>
      <t xml:space="preserve">
</t>
    </r>
    <r>
      <rPr>
        <sz val="11"/>
        <color rgb="FF000000"/>
        <rFont val="Calibri"/>
      </rPr>
      <t>- Consider using the Compliance Framework feature to enforce pipeline configuration</t>
    </r>
    <r>
      <rPr>
        <sz val="11"/>
        <color rgb="FF000000"/>
        <rFont val="Calibri"/>
      </rPr>
      <t xml:space="preserve">
</t>
    </r>
    <r>
      <rPr>
        <sz val="11"/>
        <color rgb="FF000000"/>
        <rFont val="Calibri"/>
      </rPr>
      <t>- Consider procuring and enabling a CI instructions scanning tool to identify and prevent misconfigurations and insecure instructions and scans all CI pipelines.</t>
    </r>
  </si>
  <si>
    <r>
      <rPr>
        <sz val="11"/>
        <color rgb="FF000000"/>
        <rFont val="Calibri"/>
      </rPr>
      <t>Detect and prevent misconfigurations and insecure instructions in CI pipelines</t>
    </r>
  </si>
  <si>
    <r>
      <rPr>
        <sz val="11"/>
        <color rgb="FF000000"/>
        <rFont val="Calibri"/>
      </rPr>
      <t>For every project:</t>
    </r>
    <r>
      <rPr>
        <sz val="11"/>
        <color rgb="FF000000"/>
        <rFont val="Calibri"/>
      </rPr>
      <t xml:space="preserve">
</t>
    </r>
    <r>
      <rPr>
        <sz val="11"/>
        <color rgb="FF000000"/>
        <rFont val="Calibri"/>
      </rPr>
      <t>- Identify if one or more CI configuration files exist</t>
    </r>
    <r>
      <rPr>
        <sz val="11"/>
        <color rgb="FF000000"/>
        <rFont val="Calibri"/>
      </rPr>
      <t xml:space="preserve">
</t>
    </r>
    <r>
      <rPr>
        <sz val="11"/>
        <color rgb="FF000000"/>
        <rFont val="Calibri"/>
      </rPr>
      <t>- Review CI configuration files for misconfigurations or insecure instructions</t>
    </r>
    <r>
      <rPr>
        <sz val="11"/>
        <color rgb="FF000000"/>
        <rFont val="Calibri"/>
      </rPr>
      <t xml:space="preserve">
</t>
    </r>
    <r>
      <rPr>
        <sz val="11"/>
        <color rgb="FF000000"/>
        <rFont val="Calibri"/>
      </rPr>
      <t>- Review whether the absence of any CI configuration is itself a misconfiguration</t>
    </r>
  </si>
  <si>
    <t>1.5.3</t>
  </si>
  <si>
    <r>
      <rPr>
        <sz val="11"/>
        <rFont val="Calibri"/>
      </rPr>
      <t>Ensure scanners are in place to secure Infrastructure as Code (IaC) instructions</t>
    </r>
  </si>
  <si>
    <r>
      <rPr>
        <b/>
        <sz val="11"/>
        <color rgb="FF000000"/>
        <rFont val="Calibri"/>
      </rPr>
      <t>Remediation:</t>
    </r>
    <r>
      <rPr>
        <sz val="11"/>
        <color rgb="FF000000"/>
        <rFont val="Calibri"/>
      </rPr>
      <t xml:space="preserve"> For every repository that holds IaC instructions files, configure GitLab's Infrastructure as Code scanning (or another IaC scanning tool) to identify and prevent misconfigurations and insecure instructions.</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Enable IaC scanning </t>
    </r>
    <r>
      <rPr>
        <sz val="11"/>
        <color rgb="FF0000FF"/>
        <rFont val="Calibri"/>
      </rPr>
      <t>(https://docs.gitlab.com/ee/user/application_security/iac_scanning/#enable-the-scanner)</t>
    </r>
    <r>
      <rPr>
        <sz val="11"/>
        <color rgb="FF000000"/>
        <rFont val="Calibri"/>
      </rPr>
      <t xml:space="preserve"> for this project.</t>
    </r>
  </si>
  <si>
    <r>
      <rPr>
        <sz val="11"/>
        <color rgb="FF000000"/>
        <rFont val="Calibri"/>
      </rPr>
      <t>Detect and prevent misconfigurations or insecure instructions in Infrastructure as Code (IaC) files, such as Terraform files.</t>
    </r>
  </si>
  <si>
    <r>
      <rPr>
        <b/>
        <sz val="11"/>
        <color rgb="FF000000"/>
        <rFont val="Calibri"/>
      </rPr>
      <t>Audit:</t>
    </r>
    <r>
      <rPr>
        <sz val="11"/>
        <color rgb="FF000000"/>
        <rFont val="Calibri"/>
      </rPr>
      <t xml:space="preserve"> For every repository that holds IaC instructions files, verify that a scanning tool such as GitLab's Infrastructure as Code scanning is configured to identify and prevent misconfigurations and insecure instructions.</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Review the CI pipeline configuration to verify that IaC scanning has been enabled </t>
    </r>
    <r>
      <rPr>
        <sz val="11"/>
        <color rgb="FF0000FF"/>
        <rFont val="Calibri"/>
      </rPr>
      <t>(https://docs.gitlab.com/ee/user/application_security/iac_scanning/#enable-the-scanner)</t>
    </r>
    <r>
      <rPr>
        <sz val="11"/>
        <color rgb="FF000000"/>
        <rFont val="Calibri"/>
      </rPr>
      <t xml:space="preserve"> on this project.</t>
    </r>
  </si>
  <si>
    <t>1.5.4</t>
  </si>
  <si>
    <r>
      <rPr>
        <sz val="11"/>
        <rFont val="Calibri"/>
      </rPr>
      <t>Ensure scanners are in place for code vulnerabilities</t>
    </r>
  </si>
  <si>
    <r>
      <rPr>
        <b/>
        <sz val="11"/>
        <color rgb="FF000000"/>
        <rFont val="Calibri"/>
      </rPr>
      <t>Remediation:</t>
    </r>
    <r>
      <rPr>
        <sz val="11"/>
        <color rgb="FF000000"/>
        <rFont val="Calibri"/>
      </rPr>
      <t xml:space="preserve"> For every repository that is in use, set a scanning tool to identify and prevent code vulnerabilities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Configure SAST to run on this project.</t>
    </r>
  </si>
  <si>
    <r>
      <rPr>
        <sz val="11"/>
        <color rgb="FF000000"/>
        <rFont val="Calibri"/>
      </rPr>
      <t>Detect and prevent known open source vulnerabilities in the code.</t>
    </r>
  </si>
  <si>
    <r>
      <rPr>
        <b/>
        <sz val="11"/>
        <color rgb="FF000000"/>
        <rFont val="Calibri"/>
      </rPr>
      <t>Audit:</t>
    </r>
    <r>
      <rPr>
        <sz val="11"/>
        <color rgb="FF000000"/>
        <rFont val="Calibri"/>
      </rPr>
      <t xml:space="preserve"> For every repository that is in use, verify that a scanning tool is set to identify and prevent code vulnerabilities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Review the CI pipeline configuration to verify that SAST has been configured to run </t>
    </r>
    <r>
      <rPr>
        <sz val="11"/>
        <color rgb="FF0000FF"/>
        <rFont val="Calibri"/>
      </rPr>
      <t>(https://docs.gitlab.com/ee/user/application_security/sast/#configuration)</t>
    </r>
    <r>
      <rPr>
        <sz val="11"/>
        <color rgb="FF000000"/>
        <rFont val="Calibri"/>
      </rPr>
      <t xml:space="preserve"> on this project.</t>
    </r>
  </si>
  <si>
    <t>1.5.5</t>
  </si>
  <si>
    <r>
      <rPr>
        <sz val="11"/>
        <rFont val="Calibri"/>
      </rPr>
      <t>Ensure scanners are in place for open-source vulnerabilities in used packages</t>
    </r>
  </si>
  <si>
    <r>
      <rPr>
        <b/>
        <sz val="11"/>
        <color rgb="FF000000"/>
        <rFont val="Calibri"/>
      </rPr>
      <t>Remediation:</t>
    </r>
    <r>
      <rPr>
        <sz val="11"/>
        <color rgb="FF000000"/>
        <rFont val="Calibri"/>
      </rPr>
      <t xml:space="preserve"> For every repository that is in use, set a dependency scanning tool to detect, prevent, and monitor vulnerabilities in project packages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Configure Dependency Scanning </t>
    </r>
    <r>
      <rPr>
        <sz val="11"/>
        <color rgb="FF0000FF"/>
        <rFont val="Calibri"/>
      </rPr>
      <t>(https://docs.gitlab.com/ee/user/application_security/dependency_scanning/#configuration)</t>
    </r>
    <r>
      <rPr>
        <sz val="11"/>
        <color rgb="FF000000"/>
        <rFont val="Calibri"/>
      </rPr>
      <t xml:space="preserve"> to run on this project.</t>
    </r>
  </si>
  <si>
    <r>
      <rPr>
        <sz val="11"/>
        <color rgb="FF000000"/>
        <rFont val="Calibri"/>
      </rPr>
      <t>Detect, prevent and monitor known open-source vulnerabilities in packages that are being used.</t>
    </r>
  </si>
  <si>
    <r>
      <rPr>
        <b/>
        <sz val="11"/>
        <color rgb="FF000000"/>
        <rFont val="Calibri"/>
      </rPr>
      <t>Audit:</t>
    </r>
    <r>
      <rPr>
        <sz val="11"/>
        <color rgb="FF000000"/>
        <rFont val="Calibri"/>
      </rPr>
      <t xml:space="preserve"> For every repository that is in use, verify that a dependency scanning tool is set to detect, prevent, and monitor vulnerabilities in project dependencies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xml:space="preserve">- Review the CI pipeline configuration to verify that Dependency Scanning has been configured to run </t>
    </r>
    <r>
      <rPr>
        <sz val="11"/>
        <color rgb="FF0000FF"/>
        <rFont val="Calibri"/>
      </rPr>
      <t>(https://docs.gitlab.com/ee/user/application_security/dependency_scanning/#configuration)</t>
    </r>
    <r>
      <rPr>
        <sz val="11"/>
        <color rgb="FF000000"/>
        <rFont val="Calibri"/>
      </rPr>
      <t xml:space="preserve"> on this project.</t>
    </r>
  </si>
  <si>
    <t>1.5.6</t>
  </si>
  <si>
    <r>
      <rPr>
        <sz val="11"/>
        <rFont val="Calibri"/>
      </rPr>
      <t>Ensure scanners are in place for open-source license issues in used packages</t>
    </r>
  </si>
  <si>
    <r>
      <rPr>
        <sz val="11"/>
        <color rgb="FF000000"/>
        <rFont val="Calibri"/>
      </rPr>
      <t>- The Dependency Scanning or Container Scanning CI job must be configured for your project.</t>
    </r>
    <r>
      <rPr>
        <sz val="11"/>
        <color rgb="FF000000"/>
        <rFont val="Calibri"/>
      </rPr>
      <t xml:space="preserve">
</t>
    </r>
    <r>
      <rPr>
        <sz val="11"/>
        <color rgb="FF000000"/>
        <rFont val="Calibri"/>
      </rPr>
      <t>- Your project uses at least one of the languages and package managers supported by Gemnasium.</t>
    </r>
    <r>
      <rPr>
        <sz val="11"/>
        <color rgb="FF000000"/>
        <rFont val="Calibri"/>
      </rPr>
      <t xml:space="preserve">
</t>
    </r>
    <r>
      <rPr>
        <sz val="11"/>
        <color rgb="FF000000"/>
        <rFont val="Calibri"/>
      </rPr>
      <t>- A successful pipeline was run on the default branch. You should not change the default behavior of allowing the application security jobs to fail.</t>
    </r>
    <r>
      <rPr>
        <sz val="11"/>
        <color rgb="FF000000"/>
        <rFont val="Calibri"/>
      </rPr>
      <t xml:space="preserve">
</t>
    </r>
    <r>
      <rPr>
        <sz val="11"/>
        <color rgb="FF000000"/>
        <rFont val="Calibri"/>
      </rPr>
      <t>- Take necessary actions based on the outcome of the scan in Secure &gt; Dependency list.</t>
    </r>
  </si>
  <si>
    <r>
      <rPr>
        <sz val="11"/>
        <color rgb="FF000000"/>
        <rFont val="Calibri"/>
      </rPr>
      <t>Detect open-source license problems in used dependencies and fix them.</t>
    </r>
  </si>
  <si>
    <r>
      <rPr>
        <sz val="11"/>
        <color rgb="FF000000"/>
        <rFont val="Calibri"/>
      </rPr>
      <t>Ensure a license scanning tool is set up to identify open-source license problems and that every package you use is scanned by it.</t>
    </r>
    <r>
      <rPr>
        <sz val="11"/>
        <color rgb="FF000000"/>
        <rFont val="Calibri"/>
      </rPr>
      <t xml:space="preserve">
</t>
    </r>
    <r>
      <rPr>
        <sz val="11"/>
        <color rgb="FF000000"/>
        <rFont val="Calibri"/>
      </rPr>
      <t>- The Dependency Scanning or Container Scanning CI job must be configured for your project.</t>
    </r>
    <r>
      <rPr>
        <sz val="11"/>
        <color rgb="FF000000"/>
        <rFont val="Calibri"/>
      </rPr>
      <t xml:space="preserve">
</t>
    </r>
    <r>
      <rPr>
        <sz val="11"/>
        <color rgb="FF000000"/>
        <rFont val="Calibri"/>
      </rPr>
      <t>- Your project uses at least one of the languages and package managers supported by Gemnasium.</t>
    </r>
    <r>
      <rPr>
        <sz val="11"/>
        <color rgb="FF000000"/>
        <rFont val="Calibri"/>
      </rPr>
      <t xml:space="preserve">
</t>
    </r>
    <r>
      <rPr>
        <sz val="11"/>
        <color rgb="FF000000"/>
        <rFont val="Calibri"/>
      </rPr>
      <t>- A successful pipeline was run on the default branch. You should not change the default behavior of allowing the application security jobs to fail.</t>
    </r>
    <r>
      <rPr>
        <sz val="11"/>
        <color rgb="FF000000"/>
        <rFont val="Calibri"/>
      </rPr>
      <t xml:space="preserve">
</t>
    </r>
    <r>
      <rPr>
        <sz val="11"/>
        <color rgb="FF000000"/>
        <rFont val="Calibri"/>
      </rPr>
      <t>- Review the output from the scan in Secure &gt; Dependency list.</t>
    </r>
  </si>
  <si>
    <t>1.5.7</t>
  </si>
  <si>
    <r>
      <rPr>
        <sz val="11"/>
        <rFont val="Calibri"/>
      </rPr>
      <t>Ensure scanners are in place for web application runtime security weaknesses</t>
    </r>
  </si>
  <si>
    <r>
      <rPr>
        <sz val="11"/>
        <color rgb="FF000000"/>
        <rFont val="Calibri"/>
      </rPr>
      <t>- Include the DAST.gitlab-ci.yml template in your .gitlab-ci.yml file.</t>
    </r>
    <r>
      <rPr>
        <sz val="11"/>
        <color rgb="FF000000"/>
        <rFont val="Calibri"/>
      </rPr>
      <t xml:space="preserve">
</t>
    </r>
    <r>
      <rPr>
        <sz val="11"/>
        <color rgb="FF000000"/>
        <rFont val="Calibri"/>
      </rPr>
      <t>- Add a dast stage to your GitLab CI/CD stages configuration.</t>
    </r>
    <r>
      <rPr>
        <sz val="11"/>
        <color rgb="FF000000"/>
        <rFont val="Calibri"/>
      </rPr>
      <t xml:space="preserve">
</t>
    </r>
    <r>
      <rPr>
        <sz val="11"/>
        <color rgb="FF000000"/>
        <rFont val="Calibri"/>
      </rPr>
      <t>- Define the URL to be scanned by DAST by setting the DAST_WEBSITE CI/CD variable.</t>
    </r>
    <r>
      <rPr>
        <sz val="11"/>
        <color rgb="FF000000"/>
        <rFont val="Calibri"/>
      </rPr>
      <t xml:space="preserve">
</t>
    </r>
    <r>
      <rPr>
        <sz val="11"/>
        <color rgb="FF000000"/>
        <rFont val="Calibri"/>
      </rPr>
      <t>- Add any additionally desired CI variables to customize the test.</t>
    </r>
    <r>
      <rPr>
        <sz val="11"/>
        <color rgb="FF000000"/>
        <rFont val="Calibri"/>
      </rPr>
      <t xml:space="preserve">
</t>
    </r>
    <r>
      <rPr>
        <sz val="11"/>
        <color rgb="FF000000"/>
        <rFont val="Calibri"/>
      </rPr>
      <t>- After configuration, the analyzer will run in your pipeline.</t>
    </r>
    <r>
      <rPr>
        <sz val="11"/>
        <color rgb="FF000000"/>
        <rFont val="Calibri"/>
      </rPr>
      <t xml:space="preserve">
</t>
    </r>
    <r>
      <rPr>
        <sz val="11"/>
        <color rgb="FF000000"/>
        <rFont val="Calibri"/>
      </rPr>
      <t>- View the results in the Vulnerability report and remediate the vulnerabilities.</t>
    </r>
  </si>
  <si>
    <r>
      <rPr>
        <sz val="11"/>
        <color rgb="FF000000"/>
        <rFont val="Calibri"/>
      </rPr>
      <t>Dynamic Application Security Testing (DAST) runs automated penetration tests to find vulnerabilities in your web applications as they are running. DAST automates a hacker’s approach and simulates real-world attacks for critical threats such as cross-site scripting (XSS), SQL injection (SQLi), and cross-site request forgery (CSRF) to uncover vulnerabilities and misconfigurations that other security tools cannot detect.</t>
    </r>
  </si>
  <si>
    <r>
      <rPr>
        <sz val="11"/>
        <color rgb="FF000000"/>
        <rFont val="Calibri"/>
      </rPr>
      <t>Audit: Ensure Browser-based DAST is set up to identify dynamic vulnerabilities in web applications that cannot be detected by other tools earlier in the SDLC. Ensure that every project that contains a web application is scanned by DAST.</t>
    </r>
    <r>
      <rPr>
        <sz val="11"/>
        <color rgb="FF000000"/>
        <rFont val="Calibri"/>
      </rPr>
      <t xml:space="preserve">
</t>
    </r>
    <r>
      <rPr>
        <sz val="11"/>
        <color rgb="FF000000"/>
        <rFont val="Calibri"/>
      </rPr>
      <t>- The DAST template must be configured for your project.</t>
    </r>
    <r>
      <rPr>
        <sz val="11"/>
        <color rgb="FF000000"/>
        <rFont val="Calibri"/>
      </rPr>
      <t xml:space="preserve">
</t>
    </r>
    <r>
      <rPr>
        <sz val="11"/>
        <color rgb="FF000000"/>
        <rFont val="Calibri"/>
      </rPr>
      <t>- Review the output from the previous scan on your default branch in Secure &gt; Vulnerability Report.</t>
    </r>
  </si>
  <si>
    <t>1.5.8</t>
  </si>
  <si>
    <r>
      <rPr>
        <sz val="11"/>
        <rFont val="Calibri"/>
      </rPr>
      <t>Ensure scanners are in place for API runtime security weaknesses</t>
    </r>
  </si>
  <si>
    <r>
      <rPr>
        <sz val="11"/>
        <color rgb="FF000000"/>
        <rFont val="Calibri"/>
      </rPr>
      <t>- Include the DAST-API.gitlab-ci.yml template in your .gitlab-ci.yml file.</t>
    </r>
    <r>
      <rPr>
        <sz val="11"/>
        <color rgb="FF000000"/>
        <rFont val="Calibri"/>
      </rPr>
      <t xml:space="preserve">
</t>
    </r>
    <r>
      <rPr>
        <sz val="11"/>
        <color rgb="FF000000"/>
        <rFont val="Calibri"/>
      </rPr>
      <t>- The configuration file has several testing profiles defined with different checks enabled. Select a profile and provide it by adding the DAST_API_PROFILE CI/CD variable to your .gitlab-ci.yml file.</t>
    </r>
    <r>
      <rPr>
        <sz val="11"/>
        <color rgb="FF000000"/>
        <rFont val="Calibri"/>
      </rPr>
      <t xml:space="preserve">
</t>
    </r>
    <r>
      <rPr>
        <sz val="11"/>
        <color rgb="FF000000"/>
        <rFont val="Calibri"/>
      </rPr>
      <t>- Provide the location of the OpenAPI Specification as either a file or URL. Specify the location by adding the DAST_API_OPENAPI variable.</t>
    </r>
    <r>
      <rPr>
        <sz val="11"/>
        <color rgb="FF000000"/>
        <rFont val="Calibri"/>
      </rPr>
      <t xml:space="preserve">
</t>
    </r>
    <r>
      <rPr>
        <sz val="11"/>
        <color rgb="FF000000"/>
        <rFont val="Calibri"/>
      </rPr>
      <t>- The target API instance’s base URL is also required. Provide it by using the DAST_API_TARGET_URL variable or an environment_url.txt file.</t>
    </r>
    <r>
      <rPr>
        <sz val="11"/>
        <color rgb="FF000000"/>
        <rFont val="Calibri"/>
      </rPr>
      <t xml:space="preserve">
</t>
    </r>
    <r>
      <rPr>
        <sz val="11"/>
        <color rgb="FF000000"/>
        <rFont val="Calibri"/>
      </rPr>
      <t>- After configuration, the analyzer will run in your pipeline.</t>
    </r>
    <r>
      <rPr>
        <sz val="11"/>
        <color rgb="FF000000"/>
        <rFont val="Calibri"/>
      </rPr>
      <t xml:space="preserve">
</t>
    </r>
    <r>
      <rPr>
        <sz val="11"/>
        <color rgb="FF000000"/>
        <rFont val="Calibri"/>
      </rPr>
      <t>- View the results in the Vulnerability report and remediate the vulnerabilities.</t>
    </r>
  </si>
  <si>
    <r>
      <rPr>
        <sz val="11"/>
        <color rgb="FF000000"/>
        <rFont val="Calibri"/>
      </rPr>
      <t>Dynamic Application Security Testing (DAST) runs automated penetration tests to find vulnerabilities in your APIs as they are running. DAST automates a hacker’s approach and simulates real-world attacks for critical threats such as cross-site scripting (XSS), SQL injection (SQLi), and cross-site request forgery (CSRF) to uncover vulnerabilities and misconfigurations that other security tools cannot detect.</t>
    </r>
  </si>
  <si>
    <r>
      <rPr>
        <sz val="11"/>
        <color rgb="FF000000"/>
        <rFont val="Calibri"/>
      </rPr>
      <t>Audit: Ensure a dynamic API scanning tool is set up to identify API-specific vulnerabilities and that every project that contains an APi is scanned by it.</t>
    </r>
    <r>
      <rPr>
        <sz val="11"/>
        <color rgb="FF000000"/>
        <rFont val="Calibri"/>
      </rPr>
      <t xml:space="preserve">
</t>
    </r>
    <r>
      <rPr>
        <sz val="11"/>
        <color rgb="FF000000"/>
        <rFont val="Calibri"/>
      </rPr>
      <t>- The DAST-API template must be configured for your project.</t>
    </r>
    <r>
      <rPr>
        <sz val="11"/>
        <color rgb="FF000000"/>
        <rFont val="Calibri"/>
      </rPr>
      <t xml:space="preserve">
</t>
    </r>
    <r>
      <rPr>
        <sz val="11"/>
        <color rgb="FF000000"/>
        <rFont val="Calibri"/>
      </rPr>
      <t>- A successful pipeline was run on the default branch. You should not change the default behavior of allowing the application security jobs to fail.</t>
    </r>
    <r>
      <rPr>
        <sz val="11"/>
        <color rgb="FF000000"/>
        <rFont val="Calibri"/>
      </rPr>
      <t xml:space="preserve">
</t>
    </r>
    <r>
      <rPr>
        <sz val="11"/>
        <color rgb="FF000000"/>
        <rFont val="Calibri"/>
      </rPr>
      <t>- Review the output from the scan in Secure &gt; Vulnerability Report</t>
    </r>
  </si>
  <si>
    <t>Build Environment</t>
  </si>
  <si>
    <t>2.1.1</t>
  </si>
  <si>
    <r>
      <rPr>
        <sz val="11"/>
        <rFont val="Calibri"/>
      </rPr>
      <t>Ensure each pipeline has a single responsibility</t>
    </r>
  </si>
  <si>
    <r>
      <rPr>
        <sz val="11"/>
        <color rgb="FF000000"/>
        <rFont val="Calibri"/>
      </rPr>
      <t>Divide each multi-responsibility pipeline into multiple pipelines, each having a single responsibility with the least privilege. Additionally, create all new pipelines with a sole purpose going forward.</t>
    </r>
  </si>
  <si>
    <r>
      <rPr>
        <sz val="11"/>
        <color rgb="FF000000"/>
        <rFont val="Calibri"/>
      </rPr>
      <t>Ensure each pipeline has a single responsibility in the build process.</t>
    </r>
  </si>
  <si>
    <r>
      <rPr>
        <sz val="11"/>
        <color rgb="FF000000"/>
        <rFont val="Calibri"/>
      </rPr>
      <t>For each pipeline, ensure it has only one responsibility in the build process.</t>
    </r>
  </si>
  <si>
    <t>2.1.2</t>
  </si>
  <si>
    <r>
      <rPr>
        <sz val="11"/>
        <rFont val="Calibri"/>
      </rPr>
      <t>Ensure all aspects of the pipeline infrastructure and configuration are immutable</t>
    </r>
  </si>
  <si>
    <r>
      <rPr>
        <sz val="11"/>
        <color rgb="FF000000"/>
        <rFont val="Calibri"/>
      </rPr>
      <t>Use an immutable pipeline orchestrator and ensure that its configuration and all other aspects of the built environment are immutable, as well.</t>
    </r>
  </si>
  <si>
    <r>
      <rPr>
        <sz val="11"/>
        <color rgb="FF000000"/>
        <rFont val="Calibri"/>
      </rPr>
      <t>Ensure the pipeline orchestrator and its configuration are immutable.</t>
    </r>
  </si>
  <si>
    <r>
      <rPr>
        <sz val="11"/>
        <color rgb="FF000000"/>
        <rFont val="Calibri"/>
      </rPr>
      <t>Verify that the pipeline orchestrator, its configuration, and all other aspects of the build environment are immutable.</t>
    </r>
  </si>
  <si>
    <t>2.1.3</t>
  </si>
  <si>
    <r>
      <rPr>
        <sz val="11"/>
        <rFont val="Calibri"/>
      </rPr>
      <t>Ensure the build environment is logged</t>
    </r>
  </si>
  <si>
    <r>
      <rPr>
        <sz val="11"/>
        <color rgb="FF000000"/>
        <rFont val="Calibri"/>
      </rPr>
      <t>Keep logs of the build environment. Also, store the logs in a centralized organizational log store.</t>
    </r>
    <r>
      <rPr>
        <sz val="11"/>
        <color rgb="FF000000"/>
        <rFont val="Calibri"/>
      </rPr>
      <t xml:space="preserve">
</t>
    </r>
    <r>
      <rPr>
        <sz val="11"/>
        <color rgb="FF000000"/>
        <rFont val="Calibri"/>
      </rPr>
      <t>This is automatically done by GitLab and can be retrieved in the paths mentioned in the audit section.</t>
    </r>
  </si>
  <si>
    <r>
      <rPr>
        <sz val="11"/>
        <color rgb="FF000000"/>
        <rFont val="Calibri"/>
      </rPr>
      <t>Keep build logs of the build environment detailing configuration and all activity within it. Also, consider to store them in a centralized organizational log store.</t>
    </r>
  </si>
  <si>
    <r>
      <rPr>
        <sz val="11"/>
        <color rgb="FF000000"/>
        <rFont val="Calibri"/>
      </rPr>
      <t>Verify that the build environment is logged and stored in a centralized organizational log store.</t>
    </r>
    <r>
      <rPr>
        <sz val="11"/>
        <color rgb="FF000000"/>
        <rFont val="Calibri"/>
      </rPr>
      <t xml:space="preserve">
</t>
    </r>
    <r>
      <rPr>
        <sz val="11"/>
        <color rgb="FF000000"/>
        <rFont val="Calibri"/>
      </rPr>
      <t>When a build environment is created, all information related to the environment is logged as part of the job logs.</t>
    </r>
    <r>
      <rPr>
        <sz val="11"/>
        <color rgb="FF000000"/>
        <rFont val="Calibri"/>
      </rPr>
      <t xml:space="preserve">
</t>
    </r>
    <r>
      <rPr>
        <sz val="11"/>
        <color rgb="FF000000"/>
        <rFont val="Calibri"/>
      </rPr>
      <t>Depending on the stage in the build environment lifecycle, the path to retrieve the logs will differ:</t>
    </r>
    <r>
      <rPr>
        <sz val="11"/>
        <color rgb="FF000000"/>
        <rFont val="Calibri"/>
      </rPr>
      <t xml:space="preserve">
</t>
    </r>
    <r>
      <rPr>
        <sz val="11"/>
        <color rgb="FF000000"/>
        <rFont val="Calibri"/>
      </rPr>
      <t>- When a job is running: #{ROOT_PATH}/gitlab-ci/builds/#{YYYY_mm}/#{project_id}/#{job_id}.log</t>
    </r>
    <r>
      <rPr>
        <sz val="11"/>
        <color rgb="FF000000"/>
        <rFont val="Calibri"/>
      </rPr>
      <t xml:space="preserve">
</t>
    </r>
    <r>
      <rPr>
        <sz val="11"/>
        <color rgb="FF000000"/>
        <rFont val="Calibri"/>
      </rPr>
      <t>- After a job is finished: #{ROOT_PATH}/gitlab-rails/shared/artifacts/#{disk_hash}/#{YYYY_mm_dd}/#{job_id}/#{job_artifact_id}/job.log</t>
    </r>
    <r>
      <rPr>
        <sz val="11"/>
        <color rgb="FF000000"/>
        <rFont val="Calibri"/>
      </rPr>
      <t xml:space="preserve">
</t>
    </r>
    <r>
      <rPr>
        <sz val="11"/>
        <color rgb="FF000000"/>
        <rFont val="Calibri"/>
      </rPr>
      <t>- After a log is archived: #{bucket_name}/#{disk_hash}/#{YYYY_mm_dd}/#{job_id}/#{job_artifact_id}/job.log</t>
    </r>
  </si>
  <si>
    <t>2.1.4</t>
  </si>
  <si>
    <r>
      <rPr>
        <sz val="11"/>
        <rFont val="Calibri"/>
      </rPr>
      <t>Ensure the creation of the build environment is automated</t>
    </r>
  </si>
  <si>
    <r>
      <rPr>
        <sz val="11"/>
        <color rgb="FF000000"/>
        <rFont val="Calibri"/>
      </rPr>
      <t>Automate the deployment of the build environment.</t>
    </r>
    <r>
      <rPr>
        <sz val="11"/>
        <color rgb="FF000000"/>
        <rFont val="Calibri"/>
      </rPr>
      <t xml:space="preserve">
</t>
    </r>
    <r>
      <rPr>
        <sz val="11"/>
        <color rgb="FF000000"/>
        <rFont val="Calibri"/>
      </rPr>
      <t>In GitLab, build environments are automatically created for each CI/CD pipeline. To automate a deployment of the build environment, you need to create a CI/CD pipeline using the gitlab-ci.yml file.</t>
    </r>
  </si>
  <si>
    <r>
      <rPr>
        <sz val="11"/>
        <color rgb="FF000000"/>
        <rFont val="Calibri"/>
      </rPr>
      <t>Automate the creation of the build environment.</t>
    </r>
  </si>
  <si>
    <r>
      <rPr>
        <sz val="11"/>
        <color rgb="FF000000"/>
        <rFont val="Calibri"/>
      </rPr>
      <t>Verify that the deployment of the build environment is automated and can be easily redeployed.</t>
    </r>
    <r>
      <rPr>
        <sz val="11"/>
        <color rgb="FF000000"/>
        <rFont val="Calibri"/>
      </rPr>
      <t xml:space="preserve">
</t>
    </r>
    <r>
      <rPr>
        <sz val="11"/>
        <color rgb="FF000000"/>
        <rFont val="Calibri"/>
      </rPr>
      <t>In GitLab, build environments are automatically created for each CI/CD pipeline. To verify that a build environment has been automatically created, do the following:</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Operate &gt; Environments.</t>
    </r>
    <r>
      <rPr>
        <sz val="11"/>
        <color rgb="FF000000"/>
        <rFont val="Calibri"/>
      </rPr>
      <t xml:space="preserve">
</t>
    </r>
    <r>
      <rPr>
        <sz val="11"/>
        <color rgb="FF000000"/>
        <rFont val="Calibri"/>
      </rPr>
      <t>- Review the environments.</t>
    </r>
  </si>
  <si>
    <t>2.1.5</t>
  </si>
  <si>
    <r>
      <rPr>
        <sz val="11"/>
        <rFont val="Calibri"/>
      </rPr>
      <t>Ensure access to build environments is limited</t>
    </r>
  </si>
  <si>
    <r>
      <rPr>
        <sz val="11"/>
        <color rgb="FF000000"/>
        <rFont val="Calibri"/>
      </rPr>
      <t>Restrict access to the build environment to trusted and qualified users.</t>
    </r>
    <r>
      <rPr>
        <sz val="11"/>
        <color rgb="FF000000"/>
        <rFont val="Calibri"/>
      </rPr>
      <t xml:space="preserve">
</t>
    </r>
    <r>
      <rPr>
        <sz val="11"/>
        <color rgb="FF000000"/>
        <rFont val="Calibri"/>
      </rPr>
      <t>In GitLab, viewing environments in private projects is limited to Reporter roles at least and you must have at least the Developer role to create a new environment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</si>
  <si>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Restrict access to the build environment (orchestrator, pipeline executor, their environment, etc.) to trusted and qualified users only.</t>
    </r>
  </si>
  <si>
    <r>
      <rPr>
        <sz val="11"/>
        <color rgb="FF000000"/>
        <rFont val="Calibri"/>
      </rPr>
      <t>Reducing the number of users who have access to the build process means those users would lose their ability to make direct changes to that process.</t>
    </r>
  </si>
  <si>
    <r>
      <rPr>
        <sz val="11"/>
        <color rgb="FF000000"/>
        <rFont val="Calibri"/>
      </rPr>
      <t>Verify each build environment is accessible only to known and authorized users.</t>
    </r>
    <r>
      <rPr>
        <sz val="11"/>
        <color rgb="FF000000"/>
        <rFont val="Calibri"/>
      </rPr>
      <t xml:space="preserve">
</t>
    </r>
    <r>
      <rPr>
        <sz val="11"/>
        <color rgb="FF000000"/>
        <rFont val="Calibri"/>
      </rPr>
      <t>In GitLab, viewing environments in private projects is limited to Reporter roles at least and you must have at least the Developer role to create a new environment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Reporter/Developer role or above in the list, you are compliant.</t>
    </r>
  </si>
  <si>
    <t>2.1.6</t>
  </si>
  <si>
    <r>
      <rPr>
        <sz val="11"/>
        <rFont val="Calibri"/>
      </rPr>
      <t>Ensure users must authenticate to access the build environment</t>
    </r>
  </si>
  <si>
    <r>
      <rPr>
        <sz val="11"/>
        <color rgb="FF000000"/>
        <rFont val="Calibri"/>
      </rPr>
      <t>Require authentication to access the build environment and disable anonymous access.</t>
    </r>
    <r>
      <rPr>
        <sz val="11"/>
        <color rgb="FF000000"/>
        <rFont val="Calibri"/>
      </rPr>
      <t xml:space="preserve">
</t>
    </r>
    <r>
      <rPr>
        <sz val="11"/>
        <color rgb="FF000000"/>
        <rFont val="Calibri"/>
      </rPr>
      <t>In GitLab, viewing environments in private projects is limited to Reporter roles at least and you must have at least the Developer role to create a new environment. Both require prior authentication.</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</si>
  <si>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Require users to login in to access the build environment - where the orchestrator, the pipeline executer, where the build workers are running, etc.</t>
    </r>
  </si>
  <si>
    <r>
      <rPr>
        <sz val="11"/>
        <color rgb="FF000000"/>
        <rFont val="Calibri"/>
      </rPr>
      <t>Anonymous users won't be able to access the build environment.</t>
    </r>
  </si>
  <si>
    <r>
      <rPr>
        <sz val="11"/>
        <color rgb="FF000000"/>
        <rFont val="Calibri"/>
      </rPr>
      <t>Ensure authentication is required to access the build environment.</t>
    </r>
    <r>
      <rPr>
        <sz val="11"/>
        <color rgb="FF000000"/>
        <rFont val="Calibri"/>
      </rPr>
      <t xml:space="preserve">
</t>
    </r>
    <r>
      <rPr>
        <sz val="11"/>
        <color rgb="FF000000"/>
        <rFont val="Calibri"/>
      </rPr>
      <t>In GitLab, viewing environments in private projects is limited to Reporter roles at least and you must have at least the Developer role to create a new environment. Both require prior authentication.</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Reporter/Developer role or above in the list, you are compliant.</t>
    </r>
  </si>
  <si>
    <t>2.1.7</t>
  </si>
  <si>
    <r>
      <rPr>
        <sz val="11"/>
        <rFont val="Calibri"/>
      </rPr>
      <t>Ensure build secrets are limited to the minimal necessary scope</t>
    </r>
  </si>
  <si>
    <r>
      <rPr>
        <sz val="11"/>
        <color rgb="FF000000"/>
        <rFont val="Calibri"/>
      </rPr>
      <t>In the gitlab-ci.yml file, review the secrets defined in either a file or in an external secrets manager and change over permissive scopes to more restrictive ones based on the required access.</t>
    </r>
  </si>
  <si>
    <r>
      <rPr>
        <sz val="11"/>
        <color rgb="FF000000"/>
        <rFont val="Calibri"/>
      </rPr>
      <t>Build tools providers offer a secure way to store secrets that should be used during the build process. These secrets will often be credentials used to access other tools, for example for pulling code or for uploading artifacts. Access to these secrets can be defined on various scopes. To protect these critical assets it is important to choose the most restrictive scope necessary.</t>
    </r>
  </si>
  <si>
    <r>
      <rPr>
        <sz val="11"/>
        <color rgb="FF000000"/>
        <rFont val="Calibri"/>
      </rPr>
      <t>Increased risk of exposure of build related secrets.</t>
    </r>
  </si>
  <si>
    <r>
      <rPr>
        <sz val="11"/>
        <color rgb="FF000000"/>
        <rFont val="Calibri"/>
      </rPr>
      <t>In the gitlab-ci.yml file, review the secrets permission scope defined in either a file or in an external secrets manager.</t>
    </r>
  </si>
  <si>
    <t>2.1.8</t>
  </si>
  <si>
    <r>
      <rPr>
        <sz val="11"/>
        <rFont val="Calibri"/>
      </rPr>
      <t>Ensure the build infrastructure is automatically scanned for vulnerabilities</t>
    </r>
  </si>
  <si>
    <r>
      <rPr>
        <sz val="11"/>
        <color rgb="FF000000"/>
        <rFont val="Calibri"/>
      </rPr>
      <t>Ensure security hardening for your build infrastructure.</t>
    </r>
    <r>
      <rPr>
        <sz val="11"/>
        <color rgb="FF000000"/>
        <rFont val="Calibri"/>
      </rPr>
      <t xml:space="preserve">
</t>
    </r>
    <r>
      <rPr>
        <sz val="11"/>
        <color rgb="FF000000"/>
        <rFont val="Calibri"/>
      </rPr>
      <t>For a cloud environment, this could include:</t>
    </r>
    <r>
      <rPr>
        <sz val="11"/>
        <color rgb="FF000000"/>
        <rFont val="Calibri"/>
      </rPr>
      <t xml:space="preserve">
</t>
    </r>
    <r>
      <rPr>
        <sz val="11"/>
        <color rgb="FF000000"/>
        <rFont val="Calibri"/>
      </rPr>
      <t>- Configuring runner virtual machines in their own network segment</t>
    </r>
    <r>
      <rPr>
        <sz val="11"/>
        <color rgb="FF000000"/>
        <rFont val="Calibri"/>
      </rPr>
      <t xml:space="preserve">
</t>
    </r>
    <r>
      <rPr>
        <sz val="11"/>
        <color rgb="FF000000"/>
        <rFont val="Calibri"/>
      </rPr>
      <t>- Blocking SSH access from the Internet to runner virtual machines</t>
    </r>
    <r>
      <rPr>
        <sz val="11"/>
        <color rgb="FF000000"/>
        <rFont val="Calibri"/>
      </rPr>
      <t xml:space="preserve">
</t>
    </r>
    <r>
      <rPr>
        <sz val="11"/>
        <color rgb="FF000000"/>
        <rFont val="Calibri"/>
      </rPr>
      <t>- Restricting traffic between runner virtual machines</t>
    </r>
    <r>
      <rPr>
        <sz val="11"/>
        <color rgb="FF000000"/>
        <rFont val="Calibri"/>
      </rPr>
      <t xml:space="preserve">
</t>
    </r>
    <r>
      <rPr>
        <sz val="11"/>
        <color rgb="FF000000"/>
        <rFont val="Calibri"/>
      </rPr>
      <t>- Filtering access to cloud provider metadata endpoints</t>
    </r>
    <r>
      <rPr>
        <sz val="11"/>
        <color rgb="FF000000"/>
        <rFont val="Calibri"/>
      </rPr>
      <t xml:space="preserve">
</t>
    </r>
    <r>
      <rPr>
        <sz val="11"/>
        <color rgb="FF000000"/>
        <rFont val="Calibri"/>
      </rPr>
      <t>For static host runner, whether bare-metal or virtual machine, you should implement security best practices for the host operating system:</t>
    </r>
    <r>
      <rPr>
        <sz val="11"/>
        <color rgb="FF000000"/>
        <rFont val="Calibri"/>
      </rPr>
      <t xml:space="preserve">
</t>
    </r>
    <r>
      <rPr>
        <sz val="11"/>
        <color rgb="FF000000"/>
        <rFont val="Calibri"/>
      </rPr>
      <t>Malicious code executed in the context of a CI job could compromise the host, so security protocols can help mitigate the impact. Other points to keep in mind include securing or removing files such as SSH keys from the host system that may enable an attacker to access other endpoints in the environment.</t>
    </r>
  </si>
  <si>
    <r>
      <rPr>
        <sz val="11"/>
        <color rgb="FF000000"/>
        <rFont val="Calibri"/>
      </rPr>
      <t>Scan the build infrastructure and its dependencies for vulnerabilities. It is recommended that this be done automatically.</t>
    </r>
  </si>
  <si>
    <r>
      <rPr>
        <sz val="11"/>
        <color rgb="FF000000"/>
        <rFont val="Calibri"/>
      </rPr>
      <t>Verify that your build infrastructure is reviewed for vulnerabilities.</t>
    </r>
    <r>
      <rPr>
        <sz val="11"/>
        <color rgb="FF000000"/>
        <rFont val="Calibri"/>
      </rPr>
      <t xml:space="preserve">
</t>
    </r>
    <r>
      <rPr>
        <sz val="11"/>
        <color rgb="FF000000"/>
        <rFont val="Calibri"/>
      </rPr>
      <t>GitLab Runner is designed to run user-controlled scripts. To reduce the attack surface if a job is malicious, you can consider running them in their own network segment. This would provide network separation from other infrastructure and services.</t>
    </r>
  </si>
  <si>
    <t>2.1.9</t>
  </si>
  <si>
    <r>
      <rPr>
        <sz val="11"/>
        <rFont val="Calibri"/>
      </rPr>
      <t>Ensure default passwords are not used</t>
    </r>
  </si>
  <si>
    <r>
      <rPr>
        <sz val="11"/>
        <color rgb="FF000000"/>
        <rFont val="Calibri"/>
      </rPr>
      <t>GitLab’s root password can be changed by an administrator using the UI, the “gitlab:password:reset” rake task, or by using the Rails console.</t>
    </r>
    <r>
      <rPr>
        <sz val="11"/>
        <color rgb="FF000000"/>
        <rFont val="Calibri"/>
      </rPr>
      <t xml:space="preserve">
</t>
    </r>
    <r>
      <rPr>
        <sz val="11"/>
        <color rgb="FF000000"/>
        <rFont val="Calibri"/>
      </rPr>
      <t>For each build tool with a default password, change to a unique cryptographically secure pseudorandom password.</t>
    </r>
  </si>
  <si>
    <r>
      <rPr>
        <sz val="11"/>
        <color rgb="FF000000"/>
        <rFont val="Calibri"/>
      </rPr>
      <t>Do not use default passwords of build tools and components.</t>
    </r>
  </si>
  <si>
    <r>
      <rPr>
        <sz val="11"/>
        <color rgb="FF000000"/>
        <rFont val="Calibri"/>
      </rPr>
      <t>GitLab’s default root password depends on the installation method, and when the installation occurred:</t>
    </r>
    <r>
      <rPr>
        <sz val="11"/>
        <color rgb="FF000000"/>
        <rFont val="Calibri"/>
      </rPr>
      <t xml:space="preserve">
</t>
    </r>
    <r>
      <rPr>
        <sz val="11"/>
        <color rgb="FF000000"/>
        <rFont val="Calibri"/>
      </rPr>
      <t>- When deploying a GitLab instance using the official AWS AMI, the root password to the instance is the EC2 Instance ID</t>
    </r>
    <r>
      <rPr>
        <sz val="11"/>
        <color rgb="FF000000"/>
        <rFont val="Calibri"/>
      </rPr>
      <t xml:space="preserve">
</t>
    </r>
    <r>
      <rPr>
        <sz val="11"/>
        <color rgb="FF000000"/>
        <rFont val="Calibri"/>
      </rPr>
      <t>- Most installation methods allow a non-default password to be provided as configuration</t>
    </r>
    <r>
      <rPr>
        <sz val="11"/>
        <color rgb="FF000000"/>
        <rFont val="Calibri"/>
      </rPr>
      <t xml:space="preserve">
</t>
    </r>
    <r>
      <rPr>
        <sz val="11"/>
        <color rgb="FF000000"/>
        <rFont val="Calibri"/>
      </rPr>
      <t>- Prior to 14.0 the default password was 5iveL!fe</t>
    </r>
    <r>
      <rPr>
        <sz val="11"/>
        <color rgb="FF000000"/>
        <rFont val="Calibri"/>
      </rPr>
      <t xml:space="preserve">
</t>
    </r>
    <r>
      <rPr>
        <sz val="11"/>
        <color rgb="FF000000"/>
        <rFont val="Calibri"/>
      </rPr>
      <t>- Otherwise the default password is unique and randomly generated.</t>
    </r>
    <r>
      <rPr>
        <sz val="11"/>
        <color rgb="FF000000"/>
        <rFont val="Calibri"/>
      </rPr>
      <t xml:space="preserve">
</t>
    </r>
    <r>
      <rPr>
        <sz val="11"/>
        <color rgb="FF000000"/>
        <rFont val="Calibri"/>
      </rPr>
      <t>Attempt to log in as root using a suspected default password to audit whether it has changed.</t>
    </r>
    <r>
      <rPr>
        <sz val="11"/>
        <color rgb="FF000000"/>
        <rFont val="Calibri"/>
      </rPr>
      <t xml:space="preserve">
</t>
    </r>
    <r>
      <rPr>
        <sz val="11"/>
        <color rgb="FF000000"/>
        <rFont val="Calibri"/>
      </rPr>
      <t>For any other external build tools, ensure the password used is not the default one.</t>
    </r>
  </si>
  <si>
    <t>2.1.10</t>
  </si>
  <si>
    <r>
      <rPr>
        <sz val="11"/>
        <rFont val="Calibri"/>
      </rPr>
      <t>Ensure webhooks of the build environment are secured</t>
    </r>
  </si>
  <si>
    <r>
      <rPr>
        <sz val="11"/>
        <color rgb="FF000000"/>
        <rFont val="Calibri"/>
      </rPr>
      <t>For each webhook in use, change it to secured (over HTTPS).</t>
    </r>
    <r>
      <rPr>
        <sz val="11"/>
        <color rgb="FF000000"/>
        <rFont val="Calibri"/>
      </rPr>
      <t xml:space="preserve">
</t>
    </r>
    <r>
      <rPr>
        <sz val="11"/>
        <color rgb="FF000000"/>
        <rFont val="Calibri"/>
      </rPr>
      <t>- In your project or group, on the left sidebar, select Settings &gt; Webhooks.</t>
    </r>
    <r>
      <rPr>
        <sz val="11"/>
        <color rgb="FF000000"/>
        <rFont val="Calibri"/>
      </rPr>
      <t xml:space="preserve">
</t>
    </r>
    <r>
      <rPr>
        <sz val="11"/>
        <color rgb="FF000000"/>
        <rFont val="Calibri"/>
      </rPr>
      <t>- For each webhook, click Edit.</t>
    </r>
    <r>
      <rPr>
        <sz val="11"/>
        <color rgb="FF000000"/>
        <rFont val="Calibri"/>
      </rPr>
      <t xml:space="preserve">
</t>
    </r>
    <r>
      <rPr>
        <sz val="11"/>
        <color rgb="FF000000"/>
        <rFont val="Calibri"/>
      </rPr>
      <t>- Ensure the Enable SSL verification checkbox is checked.</t>
    </r>
    <r>
      <rPr>
        <sz val="11"/>
        <color rgb="FF000000"/>
        <rFont val="Calibri"/>
      </rPr>
      <t xml:space="preserve">
</t>
    </r>
    <r>
      <rPr>
        <sz val="11"/>
        <color rgb="FF000000"/>
        <rFont val="Calibri"/>
      </rPr>
      <t>- Select Save.</t>
    </r>
  </si>
  <si>
    <r>
      <rPr>
        <sz val="11"/>
        <color rgb="FF000000"/>
        <rFont val="Calibri"/>
      </rPr>
      <t>Use secured webhooks of the build environment.</t>
    </r>
  </si>
  <si>
    <r>
      <rPr>
        <sz val="11"/>
        <color rgb="FF000000"/>
        <rFont val="Calibri"/>
      </rPr>
      <t>For each webhook in use, ensure it is secured (HTTPS) via the following process:</t>
    </r>
    <r>
      <rPr>
        <sz val="11"/>
        <color rgb="FF000000"/>
        <rFont val="Calibri"/>
      </rPr>
      <t xml:space="preserve">
</t>
    </r>
    <r>
      <rPr>
        <sz val="11"/>
        <color rgb="FF000000"/>
        <rFont val="Calibri"/>
      </rPr>
      <t>- In your project or group, on the left sidebar, select Settings &gt; Webhooks.</t>
    </r>
    <r>
      <rPr>
        <sz val="11"/>
        <color rgb="FF000000"/>
        <rFont val="Calibri"/>
      </rPr>
      <t xml:space="preserve">
</t>
    </r>
    <r>
      <rPr>
        <sz val="11"/>
        <color rgb="FF000000"/>
        <rFont val="Calibri"/>
      </rPr>
      <t>- For each webhook, click Edit.</t>
    </r>
    <r>
      <rPr>
        <sz val="11"/>
        <color rgb="FF000000"/>
        <rFont val="Calibri"/>
      </rPr>
      <t xml:space="preserve">
</t>
    </r>
    <r>
      <rPr>
        <sz val="11"/>
        <color rgb="FF000000"/>
        <rFont val="Calibri"/>
      </rPr>
      <t>- Verify if the Enable SSL verification checkbox is checked.</t>
    </r>
    <r>
      <rPr>
        <sz val="11"/>
        <color rgb="FF000000"/>
        <rFont val="Calibri"/>
      </rPr>
      <t xml:space="preserve">
</t>
    </r>
    <r>
      <rPr>
        <sz val="11"/>
        <color rgb="FF000000"/>
        <rFont val="Calibri"/>
      </rPr>
      <t>- Select Add webhook.</t>
    </r>
  </si>
  <si>
    <t>2.1.11</t>
  </si>
  <si>
    <r>
      <rPr>
        <sz val="11"/>
        <rFont val="Calibri"/>
      </rPr>
      <t>Ensure minimum number of administrators are set for the build environment</t>
    </r>
  </si>
  <si>
    <r>
      <rPr>
        <sz val="11"/>
        <color rgb="FF000000"/>
        <rFont val="Calibri"/>
      </rPr>
      <t>Set the minimum number of administrators in the build environment.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</si>
  <si>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Ensure the build environment has a minimum number of administrators.</t>
    </r>
  </si>
  <si>
    <r>
      <rPr>
        <sz val="11"/>
        <color rgb="FF000000"/>
        <rFont val="Calibri"/>
      </rPr>
      <t>Verify that the build environment has only the minimum number of administrators.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Owner/Maintainer role in the list, you are compliant.</t>
    </r>
  </si>
  <si>
    <t>Build Worker</t>
  </si>
  <si>
    <t>2.2.1</t>
  </si>
  <si>
    <r>
      <rPr>
        <sz val="11"/>
        <rFont val="Calibri"/>
      </rPr>
      <t>Ensure build workers are single-used</t>
    </r>
  </si>
  <si>
    <r>
      <rPr>
        <sz val="11"/>
        <color rgb="FF000000"/>
        <rFont val="Calibri"/>
      </rPr>
      <t>Create a clean build worker for every pipeline that is being run, or use build platform- hosted runners, as they typically offer a clean instance for every run.</t>
    </r>
    <r>
      <rPr>
        <sz val="11"/>
        <color rgb="FF000000"/>
        <rFont val="Calibri"/>
      </rPr>
      <t xml:space="preserve">
</t>
    </r>
    <r>
      <rPr>
        <sz val="11"/>
        <color rgb="FF000000"/>
        <rFont val="Calibri"/>
      </rPr>
      <t>In GitLab, use Runner SaaS to ensure all of these settings are available by default and that each job runs in a dedicated VM.</t>
    </r>
  </si>
  <si>
    <r>
      <rPr>
        <sz val="11"/>
        <color rgb="FF000000"/>
        <rFont val="Calibri"/>
      </rPr>
      <t>Use a clean instance of build worker for every pipeline run.</t>
    </r>
  </si>
  <si>
    <r>
      <rPr>
        <sz val="11"/>
        <color rgb="FF000000"/>
        <rFont val="Calibri"/>
      </rPr>
      <t>Data and cache will not be saved in different pipeline runs.</t>
    </r>
  </si>
  <si>
    <r>
      <rPr>
        <sz val="11"/>
        <color rgb="FF000000"/>
        <rFont val="Calibri"/>
      </rPr>
      <t>Ensure that every pipeline that is being run has its own clean, new runner.</t>
    </r>
    <r>
      <rPr>
        <sz val="11"/>
        <color rgb="FF000000"/>
        <rFont val="Calibri"/>
      </rPr>
      <t xml:space="preserve">
</t>
    </r>
    <r>
      <rPr>
        <sz val="11"/>
        <color rgb="FF000000"/>
        <rFont val="Calibri"/>
      </rPr>
      <t>In GitLab, each of your jobs runs in a newly provisioned VM, which is dedicated to the specific job.</t>
    </r>
    <r>
      <rPr>
        <sz val="11"/>
        <color rgb="FF000000"/>
        <rFont val="Calibri"/>
      </rPr>
      <t xml:space="preserve">
</t>
    </r>
    <r>
      <rPr>
        <sz val="11"/>
        <color rgb="FF000000"/>
        <rFont val="Calibri"/>
      </rPr>
      <t>The VM is active only for the duration of the job and immediately deleted.</t>
    </r>
    <r>
      <rPr>
        <sz val="11"/>
        <color rgb="FF000000"/>
        <rFont val="Calibri"/>
      </rPr>
      <t xml:space="preserve">
</t>
    </r>
    <r>
      <rPr>
        <sz val="11"/>
        <color rgb="FF000000"/>
        <rFont val="Calibri"/>
      </rPr>
      <t>This means that any changes that your job makes to the virtual machine will not be available to a subsequent job.</t>
    </r>
    <r>
      <rPr>
        <sz val="11"/>
        <color rgb="FF000000"/>
        <rFont val="Calibri"/>
      </rPr>
      <t xml:space="preserve">
</t>
    </r>
    <r>
      <rPr>
        <sz val="11"/>
        <color rgb="FF000000"/>
        <rFont val="Calibri"/>
      </rPr>
      <t>The virtual machine where your job runs has sudo access with no password.</t>
    </r>
  </si>
  <si>
    <t>2.2.2</t>
  </si>
  <si>
    <r>
      <rPr>
        <sz val="11"/>
        <rFont val="Calibri"/>
      </rPr>
      <t>Ensure build worker environments and commands are passed and not pulled</t>
    </r>
  </si>
  <si>
    <r>
      <rPr>
        <sz val="11"/>
        <color rgb="FF000000"/>
        <rFont val="Calibri"/>
      </rPr>
      <t>For each build worker, pass its environment and commands to it instead of pulling it.</t>
    </r>
    <r>
      <rPr>
        <sz val="11"/>
        <color rgb="FF000000"/>
        <rFont val="Calibri"/>
      </rPr>
      <t xml:space="preserve">
</t>
    </r>
    <r>
      <rPr>
        <sz val="11"/>
        <color rgb="FF000000"/>
        <rFont val="Calibri"/>
      </rPr>
      <t xml:space="preserve">- </t>
    </r>
    <r>
      <rPr>
        <b/>
        <sz val="11"/>
        <color rgb="FF000000"/>
        <rFont val="Calibri"/>
      </rPr>
      <t xml:space="preserve">Update </t>
    </r>
    <r>
      <rPr>
        <b/>
        <sz val="11"/>
        <color rgb="FF000000"/>
        <rFont val="Calibri"/>
      </rPr>
      <t>.gitlab-ci.yml</t>
    </r>
    <r>
      <rPr>
        <sz val="11"/>
        <color rgb="FF000000"/>
        <rFont val="Calibri"/>
      </rPr>
      <t xml:space="preserve">: Amend your </t>
    </r>
    <r>
      <rPr>
        <b/>
        <sz val="11"/>
        <color rgb="FF000000"/>
        <rFont val="Calibri"/>
      </rPr>
      <t>.gitlab-ci.yml</t>
    </r>
    <r>
      <rPr>
        <sz val="11"/>
        <color rgb="FF000000"/>
        <rFont val="Calibri"/>
      </rPr>
      <t xml:space="preserve"> file to include all necessary environment variables and configurations directly within the file or through secure, project-level settings in GitLab. Avoid dynamic fetching of configurations from external sources during runtime.</t>
    </r>
    <r>
      <rPr>
        <sz val="11"/>
        <color rgb="FF000000"/>
        <rFont val="Calibri"/>
      </rPr>
      <t xml:space="preserve">
</t>
    </r>
    <r>
      <rPr>
        <sz val="11"/>
        <color rgb="FF000000"/>
        <rFont val="Calibri"/>
      </rPr>
      <t xml:space="preserve">- </t>
    </r>
    <r>
      <rPr>
        <b/>
        <sz val="11"/>
        <color rgb="FF000000"/>
        <rFont val="Calibri"/>
      </rPr>
      <t>Secure Runner Environment</t>
    </r>
    <r>
      <rPr>
        <sz val="11"/>
        <color rgb="FF000000"/>
        <rFont val="Calibri"/>
      </rPr>
      <t>: Configure your GitLab Runner environments (Docker, Kubernetes, VMs, etc.) to use pre-defined images and configurations that do not require pulling additional settings or scripts during execution. Use trusted, version-controlled base images and scripts.</t>
    </r>
    <r>
      <rPr>
        <sz val="11"/>
        <color rgb="FF000000"/>
        <rFont val="Calibri"/>
      </rPr>
      <t xml:space="preserve">
</t>
    </r>
    <r>
      <rPr>
        <sz val="11"/>
        <color rgb="FF000000"/>
        <rFont val="Calibri"/>
      </rPr>
      <t xml:space="preserve">- </t>
    </r>
    <r>
      <rPr>
        <b/>
        <sz val="11"/>
        <color rgb="FF000000"/>
        <rFont val="Calibri"/>
      </rPr>
      <t>Utilize Secure Variables and Templates</t>
    </r>
    <r>
      <rPr>
        <sz val="11"/>
        <color rgb="FF000000"/>
        <rFont val="Calibri"/>
      </rPr>
      <t>: Leverage GitLab's features for secure variables and include templates for common configurations to ensure that environment settings and commands are passed securely and consistently across all projects.</t>
    </r>
  </si>
  <si>
    <r>
      <rPr>
        <sz val="11"/>
        <color rgb="FF000000"/>
        <rFont val="Calibri"/>
      </rPr>
      <t>A worker’s environment can be passed (for example, a pod in a Kubernetes cluster in which an environment variable is passed to it). It also can be pulled, like a virtual machine that is installing a package. Ensure that the environment and commands are passed to the workers and not pulled from it.</t>
    </r>
  </si>
  <si>
    <r>
      <rPr>
        <sz val="11"/>
        <color rgb="FF000000"/>
        <rFont val="Calibri"/>
      </rPr>
      <t>For each build worker, ensure its environment and commands are passed and not pulled.</t>
    </r>
    <r>
      <rPr>
        <sz val="11"/>
        <color rgb="FF000000"/>
        <rFont val="Calibri"/>
      </rPr>
      <t xml:space="preserve">
</t>
    </r>
    <r>
      <rPr>
        <sz val="11"/>
        <color rgb="FF000000"/>
        <rFont val="Calibri"/>
      </rPr>
      <t xml:space="preserve">- </t>
    </r>
    <r>
      <rPr>
        <b/>
        <sz val="11"/>
        <color rgb="FF000000"/>
        <rFont val="Calibri"/>
      </rPr>
      <t xml:space="preserve">Review </t>
    </r>
    <r>
      <rPr>
        <b/>
        <sz val="11"/>
        <color rgb="FF000000"/>
        <rFont val="Calibri"/>
      </rPr>
      <t>.gitlab-ci.yml</t>
    </r>
    <r>
      <rPr>
        <b/>
        <sz val="11"/>
        <color rgb="FF000000"/>
        <rFont val="Calibri"/>
      </rPr>
      <t xml:space="preserve"> and Runner Configurations</t>
    </r>
    <r>
      <rPr>
        <sz val="11"/>
        <color rgb="FF000000"/>
        <rFont val="Calibri"/>
      </rPr>
      <t xml:space="preserve">: Check your project's </t>
    </r>
    <r>
      <rPr>
        <b/>
        <sz val="11"/>
        <color rgb="FF000000"/>
        <rFont val="Calibri"/>
      </rPr>
      <t>.gitlab-ci.yml</t>
    </r>
    <r>
      <rPr>
        <sz val="11"/>
        <color rgb="FF000000"/>
        <rFont val="Calibri"/>
      </rPr>
      <t xml:space="preserve"> file and any associated Runner configurations to ensure that all necessary environment variables, commands, and configurations are explicitly defined and passed to the Runner. This involves reviewing the job definitions to confirm they do not rely on external sources for configuration at runtime.</t>
    </r>
    <r>
      <rPr>
        <sz val="11"/>
        <color rgb="FF000000"/>
        <rFont val="Calibri"/>
      </rPr>
      <t xml:space="preserve">
</t>
    </r>
    <r>
      <rPr>
        <sz val="11"/>
        <color rgb="FF000000"/>
        <rFont val="Calibri"/>
      </rPr>
      <t xml:space="preserve">- </t>
    </r>
    <r>
      <rPr>
        <b/>
        <sz val="11"/>
        <color rgb="FF000000"/>
        <rFont val="Calibri"/>
      </rPr>
      <t>Examine Runner Execution Environment</t>
    </r>
    <r>
      <rPr>
        <sz val="11"/>
        <color rgb="FF000000"/>
        <rFont val="Calibri"/>
      </rPr>
      <t xml:space="preserve">: Verify that the execution environment of the Runner (whether it's a Docker container, a Kubernetes pod, or a virtual machine) receives its configuration from the </t>
    </r>
    <r>
      <rPr>
        <b/>
        <sz val="11"/>
        <color rgb="FF000000"/>
        <rFont val="Calibri"/>
      </rPr>
      <t>.gitlab-ci.yml</t>
    </r>
    <r>
      <rPr>
        <sz val="11"/>
        <color rgb="FF000000"/>
        <rFont val="Calibri"/>
      </rPr>
      <t xml:space="preserve"> file or the GitLab project settings directly, without pulling from external sources during the job execution.</t>
    </r>
    <r>
      <rPr>
        <sz val="11"/>
        <color rgb="FF000000"/>
        <rFont val="Calibri"/>
      </rPr>
      <t xml:space="preserve">
</t>
    </r>
    <r>
      <rPr>
        <sz val="11"/>
        <color rgb="FF000000"/>
        <rFont val="Calibri"/>
      </rPr>
      <t xml:space="preserve">- </t>
    </r>
    <r>
      <rPr>
        <b/>
        <sz val="11"/>
        <color rgb="FF000000"/>
        <rFont val="Calibri"/>
      </rPr>
      <t>Check for External Dependencies</t>
    </r>
    <r>
      <rPr>
        <sz val="11"/>
        <color rgb="FF000000"/>
        <rFont val="Calibri"/>
      </rPr>
      <t>: Ensure that any external dependencies, such as third-party libraries or tools, are explicitly defined and version-controlled within the project repository or through secure, trusted registries. Avoid configurations that allow the Runner to dynamically fetch or update these dependencies during the build process without strict version controls.</t>
    </r>
  </si>
  <si>
    <t>2.2.3</t>
  </si>
  <si>
    <r>
      <rPr>
        <sz val="11"/>
        <rFont val="Calibri"/>
      </rPr>
      <t>Ensure the duties of each build worker are segregated</t>
    </r>
  </si>
  <si>
    <r>
      <rPr>
        <sz val="11"/>
        <color rgb="FF000000"/>
        <rFont val="Calibri"/>
      </rPr>
      <t>To ensure separation of duties, create runners dedicated to a single group or project.</t>
    </r>
    <r>
      <rPr>
        <sz val="11"/>
        <color rgb="FF000000"/>
        <rFont val="Calibri"/>
      </rPr>
      <t xml:space="preserve">
</t>
    </r>
    <r>
      <rPr>
        <sz val="11"/>
        <color rgb="FF000000"/>
        <rFont val="Calibri"/>
      </rPr>
      <t>For a group:</t>
    </r>
    <r>
      <rPr>
        <sz val="11"/>
        <color rgb="FF000000"/>
        <rFont val="Calibri"/>
      </rPr>
      <t xml:space="preserve">
</t>
    </r>
    <r>
      <rPr>
        <sz val="11"/>
        <color rgb="FF000000"/>
        <rFont val="Calibri"/>
      </rPr>
      <t>- On the left sidebar, select Search or go to and find your group.</t>
    </r>
    <r>
      <rPr>
        <sz val="11"/>
        <color rgb="FF000000"/>
        <rFont val="Calibri"/>
      </rPr>
      <t xml:space="preserve">
</t>
    </r>
    <r>
      <rPr>
        <sz val="11"/>
        <color rgb="FF000000"/>
        <rFont val="Calibri"/>
      </rPr>
      <t>- Select Build &gt; Runners.</t>
    </r>
    <r>
      <rPr>
        <sz val="11"/>
        <color rgb="FF000000"/>
        <rFont val="Calibri"/>
      </rPr>
      <t xml:space="preserve">
</t>
    </r>
    <r>
      <rPr>
        <sz val="11"/>
        <color rgb="FF000000"/>
        <rFont val="Calibri"/>
      </rPr>
      <t>- Select New group runner.</t>
    </r>
    <r>
      <rPr>
        <sz val="11"/>
        <color rgb="FF000000"/>
        <rFont val="Calibri"/>
      </rPr>
      <t xml:space="preserve">
</t>
    </r>
    <r>
      <rPr>
        <sz val="11"/>
        <color rgb="FF000000"/>
        <rFont val="Calibri"/>
      </rPr>
      <t>- Select the operating system where GitLab Runner is installed.</t>
    </r>
    <r>
      <rPr>
        <sz val="11"/>
        <color rgb="FF000000"/>
        <rFont val="Calibri"/>
      </rPr>
      <t xml:space="preserve">
</t>
    </r>
    <r>
      <rPr>
        <sz val="11"/>
        <color rgb="FF000000"/>
        <rFont val="Calibri"/>
      </rPr>
      <t>- In the Tags section, in the Tags field, enter the job tags to specify jobs the runner can run. If there are no job tags for this runner, select Run untagged.</t>
    </r>
    <r>
      <rPr>
        <sz val="11"/>
        <color rgb="FF000000"/>
        <rFont val="Calibri"/>
      </rPr>
      <t xml:space="preserve">
</t>
    </r>
    <r>
      <rPr>
        <sz val="11"/>
        <color rgb="FF000000"/>
        <rFont val="Calibri"/>
      </rPr>
      <t>- Optional. In the Runner description field, add a runner description that displays in GitLab.</t>
    </r>
    <r>
      <rPr>
        <sz val="11"/>
        <color rgb="FF000000"/>
        <rFont val="Calibri"/>
      </rPr>
      <t xml:space="preserve">
</t>
    </r>
    <r>
      <rPr>
        <sz val="11"/>
        <color rgb="FF000000"/>
        <rFont val="Calibri"/>
      </rPr>
      <t>- Optional. In the Configuration section, add additional configurations.</t>
    </r>
    <r>
      <rPr>
        <sz val="11"/>
        <color rgb="FF000000"/>
        <rFont val="Calibri"/>
      </rPr>
      <t xml:space="preserve">
</t>
    </r>
    <r>
      <rPr>
        <sz val="11"/>
        <color rgb="FF000000"/>
        <rFont val="Calibri"/>
      </rPr>
      <t>- Select Create runner.</t>
    </r>
    <r>
      <rPr>
        <sz val="11"/>
        <color rgb="FF000000"/>
        <rFont val="Calibri"/>
      </rPr>
      <t xml:space="preserve">
</t>
    </r>
    <r>
      <rPr>
        <sz val="11"/>
        <color rgb="FF000000"/>
        <rFont val="Calibri"/>
      </rPr>
      <t>- Follow the on-screen instructions to register the runner from the command line. When prompted by the command line:</t>
    </r>
    <r>
      <rPr>
        <sz val="11"/>
        <color rgb="FF000000"/>
        <rFont val="Calibri"/>
      </rPr>
      <t xml:space="preserve">
</t>
    </r>
    <r>
      <rPr>
        <sz val="11"/>
        <color rgb="FF000000"/>
        <rFont val="Calibri"/>
      </rPr>
      <t>- For the GitLab instance URL, use the URL for your GitLab instance. For example, if your project is hosted on gitlab.example.com/yourname/yourproject, your GitLab instance URL is https://gitlab.example.com.</t>
    </r>
    <r>
      <rPr>
        <sz val="11"/>
        <color rgb="FF000000"/>
        <rFont val="Calibri"/>
      </rPr>
      <t xml:space="preserve">
</t>
    </r>
    <r>
      <rPr>
        <sz val="11"/>
        <color rgb="FF000000"/>
        <rFont val="Calibri"/>
      </rPr>
      <t>- For the executor, enter the type of executor. The executor is the environment where the runner executes the job.</t>
    </r>
    <r>
      <rPr>
        <sz val="11"/>
        <color rgb="FF000000"/>
        <rFont val="Calibri"/>
      </rPr>
      <t xml:space="preserve">
</t>
    </r>
    <r>
      <rPr>
        <sz val="11"/>
        <color rgb="FF000000"/>
        <rFont val="Calibri"/>
      </rPr>
      <t>For a project: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CI/CD.</t>
    </r>
    <r>
      <rPr>
        <sz val="11"/>
        <color rgb="FF000000"/>
        <rFont val="Calibri"/>
      </rPr>
      <t xml:space="preserve">
</t>
    </r>
    <r>
      <rPr>
        <sz val="11"/>
        <color rgb="FF000000"/>
        <rFont val="Calibri"/>
      </rPr>
      <t>- Expand the Runners section.</t>
    </r>
    <r>
      <rPr>
        <sz val="11"/>
        <color rgb="FF000000"/>
        <rFont val="Calibri"/>
      </rPr>
      <t xml:space="preserve">
</t>
    </r>
    <r>
      <rPr>
        <sz val="11"/>
        <color rgb="FF000000"/>
        <rFont val="Calibri"/>
      </rPr>
      <t>- Select New project runner.</t>
    </r>
    <r>
      <rPr>
        <sz val="11"/>
        <color rgb="FF000000"/>
        <rFont val="Calibri"/>
      </rPr>
      <t xml:space="preserve">
</t>
    </r>
    <r>
      <rPr>
        <sz val="11"/>
        <color rgb="FF000000"/>
        <rFont val="Calibri"/>
      </rPr>
      <t>- Select the operating system where GitLab Runner is installed.</t>
    </r>
    <r>
      <rPr>
        <sz val="11"/>
        <color rgb="FF000000"/>
        <rFont val="Calibri"/>
      </rPr>
      <t xml:space="preserve">
</t>
    </r>
    <r>
      <rPr>
        <sz val="11"/>
        <color rgb="FF000000"/>
        <rFont val="Calibri"/>
      </rPr>
      <t>- In the Tags section, in the Tags field, enter the job tags to specify jobs the runner can run. If there are no job tags for this runner, select Run untagged.</t>
    </r>
    <r>
      <rPr>
        <sz val="11"/>
        <color rgb="FF000000"/>
        <rFont val="Calibri"/>
      </rPr>
      <t xml:space="preserve">
</t>
    </r>
    <r>
      <rPr>
        <sz val="11"/>
        <color rgb="FF000000"/>
        <rFont val="Calibri"/>
      </rPr>
      <t>- Optional. In the Runner description field, add a description for the runner that displays in GitLab.</t>
    </r>
    <r>
      <rPr>
        <sz val="11"/>
        <color rgb="FF000000"/>
        <rFont val="Calibri"/>
      </rPr>
      <t xml:space="preserve">
</t>
    </r>
    <r>
      <rPr>
        <sz val="11"/>
        <color rgb="FF000000"/>
        <rFont val="Calibri"/>
      </rPr>
      <t>- Optional. In the Configuration section, add additional configurations.</t>
    </r>
    <r>
      <rPr>
        <sz val="11"/>
        <color rgb="FF000000"/>
        <rFont val="Calibri"/>
      </rPr>
      <t xml:space="preserve">
</t>
    </r>
    <r>
      <rPr>
        <sz val="11"/>
        <color rgb="FF000000"/>
        <rFont val="Calibri"/>
      </rPr>
      <t>- Select Create runner.</t>
    </r>
    <r>
      <rPr>
        <sz val="11"/>
        <color rgb="FF000000"/>
        <rFont val="Calibri"/>
      </rPr>
      <t xml:space="preserve">
</t>
    </r>
    <r>
      <rPr>
        <sz val="11"/>
        <color rgb="FF000000"/>
        <rFont val="Calibri"/>
      </rPr>
      <t>- Follow the on-screen instructions to register the runner from the command line. When prompted by the command line:</t>
    </r>
    <r>
      <rPr>
        <sz val="11"/>
        <color rgb="FF000000"/>
        <rFont val="Calibri"/>
      </rPr>
      <t xml:space="preserve">
</t>
    </r>
    <r>
      <rPr>
        <sz val="11"/>
        <color rgb="FF000000"/>
        <rFont val="Calibri"/>
      </rPr>
      <t>- For the GitLab instance URL, use the URL for your GitLab instance. For example, if your project is hosted on gitlab.example.com/yourname/yourproject, your GitLab instance URL is https://gitlab.example.com.</t>
    </r>
    <r>
      <rPr>
        <sz val="11"/>
        <color rgb="FF000000"/>
        <rFont val="Calibri"/>
      </rPr>
      <t xml:space="preserve">
</t>
    </r>
    <r>
      <rPr>
        <sz val="11"/>
        <color rgb="FF000000"/>
        <rFont val="Calibri"/>
      </rPr>
      <t>- For the executor, enter the type of executor. The executor is the environment where the runner executes the job.</t>
    </r>
  </si>
  <si>
    <r>
      <rPr>
        <sz val="11"/>
        <color rgb="FF000000"/>
        <rFont val="Calibri"/>
      </rPr>
      <t>Separate responsibilities in the build workflow, such as testing, compiling, pushing artifacts, etc., to different build workers so that each worker will have a single duty.</t>
    </r>
  </si>
  <si>
    <r>
      <rPr>
        <sz val="11"/>
        <color rgb="FF000000"/>
        <rFont val="Calibri"/>
      </rPr>
      <t>To ensure separation of duties, you can have runner only running jobs for a specific project or a specific group.</t>
    </r>
    <r>
      <rPr>
        <sz val="11"/>
        <color rgb="FF000000"/>
        <rFont val="Calibri"/>
      </rPr>
      <t xml:space="preserve">
</t>
    </r>
    <r>
      <rPr>
        <sz val="11"/>
        <color rgb="FF000000"/>
        <rFont val="Calibri"/>
      </rPr>
      <t>For a group:</t>
    </r>
    <r>
      <rPr>
        <sz val="11"/>
        <color rgb="FF000000"/>
        <rFont val="Calibri"/>
      </rPr>
      <t xml:space="preserve">
</t>
    </r>
    <r>
      <rPr>
        <sz val="11"/>
        <color rgb="FF000000"/>
        <rFont val="Calibri"/>
      </rPr>
      <t>- On the left sidebar, select Search or go to and find your group.</t>
    </r>
    <r>
      <rPr>
        <sz val="11"/>
        <color rgb="FF000000"/>
        <rFont val="Calibri"/>
      </rPr>
      <t xml:space="preserve">
</t>
    </r>
    <r>
      <rPr>
        <sz val="11"/>
        <color rgb="FF000000"/>
        <rFont val="Calibri"/>
      </rPr>
      <t>- Select Settings &gt; CI/CD.</t>
    </r>
    <r>
      <rPr>
        <sz val="11"/>
        <color rgb="FF000000"/>
        <rFont val="Calibri"/>
      </rPr>
      <t xml:space="preserve">
</t>
    </r>
    <r>
      <rPr>
        <sz val="11"/>
        <color rgb="FF000000"/>
        <rFont val="Calibri"/>
      </rPr>
      <t>- Expand the Runners section.</t>
    </r>
    <r>
      <rPr>
        <sz val="11"/>
        <color rgb="FF000000"/>
        <rFont val="Calibri"/>
      </rPr>
      <t xml:space="preserve">
</t>
    </r>
    <r>
      <rPr>
        <sz val="11"/>
        <color rgb="FF000000"/>
        <rFont val="Calibri"/>
      </rPr>
      <t>- Review the Runners related to your specific group.</t>
    </r>
    <r>
      <rPr>
        <sz val="11"/>
        <color rgb="FF000000"/>
        <rFont val="Calibri"/>
      </rPr>
      <t xml:space="preserve">
</t>
    </r>
    <r>
      <rPr>
        <sz val="11"/>
        <color rgb="FF000000"/>
        <rFont val="Calibri"/>
      </rPr>
      <t>For a project: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CI/CD.</t>
    </r>
    <r>
      <rPr>
        <sz val="11"/>
        <color rgb="FF000000"/>
        <rFont val="Calibri"/>
      </rPr>
      <t xml:space="preserve">
</t>
    </r>
    <r>
      <rPr>
        <sz val="11"/>
        <color rgb="FF000000"/>
        <rFont val="Calibri"/>
      </rPr>
      <t>- Expand the Runners section.</t>
    </r>
    <r>
      <rPr>
        <sz val="11"/>
        <color rgb="FF000000"/>
        <rFont val="Calibri"/>
      </rPr>
      <t xml:space="preserve">
</t>
    </r>
    <r>
      <rPr>
        <sz val="11"/>
        <color rgb="FF000000"/>
        <rFont val="Calibri"/>
      </rPr>
      <t>- Review the Runners related to your specific project.</t>
    </r>
  </si>
  <si>
    <t>2.2.4</t>
  </si>
  <si>
    <r>
      <rPr>
        <sz val="11"/>
        <rFont val="Calibri"/>
      </rPr>
      <t>Ensure build workers have minimal network connectivity</t>
    </r>
  </si>
  <si>
    <r>
      <rPr>
        <sz val="11"/>
        <color rgb="FF000000"/>
        <rFont val="Calibri"/>
      </rPr>
      <t>Limit the network connectivity of build workers, environment, and any other components to the necessary minimum.</t>
    </r>
    <r>
      <rPr>
        <sz val="11"/>
        <color rgb="FF000000"/>
        <rFont val="Calibri"/>
      </rPr>
      <t xml:space="preserve">
</t>
    </r>
    <r>
      <rPr>
        <sz val="11"/>
        <color rgb="FF000000"/>
        <rFont val="Calibri"/>
      </rPr>
      <t>Ensure these configuration measures are in place for your self-managed runners:</t>
    </r>
    <r>
      <rPr>
        <sz val="11"/>
        <color rgb="FF000000"/>
        <rFont val="Calibri"/>
      </rPr>
      <t xml:space="preserve">
</t>
    </r>
    <r>
      <rPr>
        <sz val="11"/>
        <color rgb="FF000000"/>
        <rFont val="Calibri"/>
      </rPr>
      <t>- Configuring runner virtual machines in their own network segment</t>
    </r>
    <r>
      <rPr>
        <sz val="11"/>
        <color rgb="FF000000"/>
        <rFont val="Calibri"/>
      </rPr>
      <t xml:space="preserve">
</t>
    </r>
    <r>
      <rPr>
        <sz val="11"/>
        <color rgb="FF000000"/>
        <rFont val="Calibri"/>
      </rPr>
      <t>- Blocking SSH access from the Internet to runner virtual machines</t>
    </r>
    <r>
      <rPr>
        <sz val="11"/>
        <color rgb="FF000000"/>
        <rFont val="Calibri"/>
      </rPr>
      <t xml:space="preserve">
</t>
    </r>
    <r>
      <rPr>
        <sz val="11"/>
        <color rgb="FF000000"/>
        <rFont val="Calibri"/>
      </rPr>
      <t>- Restricting traffic between runner virtual machines</t>
    </r>
    <r>
      <rPr>
        <sz val="11"/>
        <color rgb="FF000000"/>
        <rFont val="Calibri"/>
      </rPr>
      <t xml:space="preserve">
</t>
    </r>
    <r>
      <rPr>
        <sz val="11"/>
        <color rgb="FF000000"/>
        <rFont val="Calibri"/>
      </rPr>
      <t>- Filtering access to cloud provider metadata endpoints</t>
    </r>
  </si>
  <si>
    <r>
      <rPr>
        <sz val="11"/>
        <color rgb="FF000000"/>
        <rFont val="Calibri"/>
      </rPr>
      <t>Ensure that build workers have minimal network connectivity.</t>
    </r>
  </si>
  <si>
    <r>
      <rPr>
        <sz val="11"/>
        <color rgb="FF000000"/>
        <rFont val="Calibri"/>
      </rPr>
      <t>Developers will not have connectivity to every resource they might need from the outside. Workers will also only be able to exchange data through shareable storage.</t>
    </r>
  </si>
  <si>
    <r>
      <rPr>
        <sz val="11"/>
        <color rgb="FF000000"/>
        <rFont val="Calibri"/>
      </rPr>
      <t>Verify that build workers, environment, and any other components have only the required minimum of network connectivity.</t>
    </r>
    <r>
      <rPr>
        <sz val="11"/>
        <color rgb="FF000000"/>
        <rFont val="Calibri"/>
      </rPr>
      <t xml:space="preserve">
</t>
    </r>
    <r>
      <rPr>
        <sz val="11"/>
        <color rgb="FF000000"/>
        <rFont val="Calibri"/>
      </rPr>
      <t>Review these configuration measures for your self-managed runners:</t>
    </r>
    <r>
      <rPr>
        <sz val="11"/>
        <color rgb="FF000000"/>
        <rFont val="Calibri"/>
      </rPr>
      <t xml:space="preserve">
</t>
    </r>
    <r>
      <rPr>
        <sz val="11"/>
        <color rgb="FF000000"/>
        <rFont val="Calibri"/>
      </rPr>
      <t>- Configuring runner virtual machines in their own network segment</t>
    </r>
    <r>
      <rPr>
        <sz val="11"/>
        <color rgb="FF000000"/>
        <rFont val="Calibri"/>
      </rPr>
      <t xml:space="preserve">
</t>
    </r>
    <r>
      <rPr>
        <sz val="11"/>
        <color rgb="FF000000"/>
        <rFont val="Calibri"/>
      </rPr>
      <t>- Blocking SSH access from the Internet to runner virtual machines</t>
    </r>
    <r>
      <rPr>
        <sz val="11"/>
        <color rgb="FF000000"/>
        <rFont val="Calibri"/>
      </rPr>
      <t xml:space="preserve">
</t>
    </r>
    <r>
      <rPr>
        <sz val="11"/>
        <color rgb="FF000000"/>
        <rFont val="Calibri"/>
      </rPr>
      <t>- Restricting traffic between runner virtual machines</t>
    </r>
    <r>
      <rPr>
        <sz val="11"/>
        <color rgb="FF000000"/>
        <rFont val="Calibri"/>
      </rPr>
      <t xml:space="preserve">
</t>
    </r>
    <r>
      <rPr>
        <sz val="11"/>
        <color rgb="FF000000"/>
        <rFont val="Calibri"/>
      </rPr>
      <t>- Filtering access to cloud provider metadata endpoints</t>
    </r>
  </si>
  <si>
    <t>2.2.5</t>
  </si>
  <si>
    <r>
      <rPr>
        <sz val="11"/>
        <rFont val="Calibri"/>
      </rPr>
      <t>Ensure run-time security is enforced for build workers</t>
    </r>
  </si>
  <si>
    <r>
      <rPr>
        <sz val="11"/>
        <color rgb="FF000000"/>
        <rFont val="Calibri"/>
      </rPr>
      <t>Deploy and enforce a run-time security solution on build workers.</t>
    </r>
  </si>
  <si>
    <r>
      <rPr>
        <sz val="11"/>
        <color rgb="FF000000"/>
        <rFont val="Calibri"/>
      </rPr>
      <t>Add traces to build workers' operating systems and installed applications so that in run time, collected events can be analyzed to detect suspicious behavior patterns and malware.</t>
    </r>
  </si>
  <si>
    <r>
      <rPr>
        <sz val="11"/>
        <color rgb="FF000000"/>
        <rFont val="Calibri"/>
      </rPr>
      <t>Verify that a run-time security solution is enforced on every active build worker.</t>
    </r>
  </si>
  <si>
    <t>2.2.6</t>
  </si>
  <si>
    <r>
      <rPr>
        <sz val="11"/>
        <rFont val="Calibri"/>
      </rPr>
      <t>Ensure build workers are automatically scanned for vulnerabilities</t>
    </r>
  </si>
  <si>
    <r>
      <rPr>
        <sz val="11"/>
        <color rgb="FF000000"/>
        <rFont val="Calibri"/>
      </rPr>
      <t>For each build worker, automatically scan its environmental sources, such as docker image, for vulnerabilities.</t>
    </r>
    <r>
      <rPr>
        <sz val="11"/>
        <color rgb="FF000000"/>
        <rFont val="Calibri"/>
      </rPr>
      <t xml:space="preserve">
</t>
    </r>
    <r>
      <rPr>
        <sz val="11"/>
        <color rgb="FF000000"/>
        <rFont val="Calibri"/>
      </rPr>
      <t>- Create a new project.</t>
    </r>
    <r>
      <rPr>
        <sz val="11"/>
        <color rgb="FF000000"/>
        <rFont val="Calibri"/>
      </rPr>
      <t xml:space="preserve">
</t>
    </r>
    <r>
      <rPr>
        <sz val="11"/>
        <color rgb="FF000000"/>
        <rFont val="Calibri"/>
      </rPr>
      <t>- Add a Dockerfile file to the project. This Dockerfile contains minimal configuration required to create a Docker image.</t>
    </r>
    <r>
      <rPr>
        <sz val="11"/>
        <color rgb="FF000000"/>
        <rFont val="Calibri"/>
      </rPr>
      <t xml:space="preserve">
</t>
    </r>
    <r>
      <rPr>
        <sz val="11"/>
        <color rgb="FF000000"/>
        <rFont val="Calibri"/>
      </rPr>
      <t>- Create pipeline configuration for the new project to create a Docker image from the Dockerfile, build and push a Docker image to the container registry, and then scan the Docker image for vulnerabilities.</t>
    </r>
    <r>
      <rPr>
        <sz val="11"/>
        <color rgb="FF000000"/>
        <rFont val="Calibri"/>
      </rPr>
      <t xml:space="preserve">
</t>
    </r>
    <r>
      <rPr>
        <sz val="11"/>
        <color rgb="FF000000"/>
        <rFont val="Calibri"/>
      </rPr>
      <t>- Check for reported vulnerabilities.</t>
    </r>
    <r>
      <rPr>
        <sz val="11"/>
        <color rgb="FF000000"/>
        <rFont val="Calibri"/>
      </rPr>
      <t xml:space="preserve">
</t>
    </r>
    <r>
      <rPr>
        <sz val="11"/>
        <color rgb="FF000000"/>
        <rFont val="Calibri"/>
      </rPr>
      <t>- Update the Docker image and scan the updated image.</t>
    </r>
  </si>
  <si>
    <r>
      <rPr>
        <sz val="11"/>
        <color rgb="FF000000"/>
        <rFont val="Calibri"/>
      </rPr>
      <t>Scan build workers for vulnerabilities. It is recommended that this be done automatically.</t>
    </r>
  </si>
  <si>
    <r>
      <rPr>
        <sz val="11"/>
        <color rgb="FF000000"/>
        <rFont val="Calibri"/>
      </rPr>
      <t>If you are using a static host for a runner, whether bare-metal or virtual machine, you should implement security best practices for the host operating system.</t>
    </r>
    <r>
      <rPr>
        <sz val="11"/>
        <color rgb="FF000000"/>
        <rFont val="Calibri"/>
      </rPr>
      <t xml:space="preserve">
</t>
    </r>
    <r>
      <rPr>
        <sz val="11"/>
        <color rgb="FF000000"/>
        <rFont val="Calibri"/>
      </rPr>
      <t>Malicious code executed in the context of a CI job could compromise the host, so security protocols can help mitigate the impact. Other points to keep in mind include securing or removing files such as SSH keys from the host system that may enable an attacker to access other endpoints in the environment.</t>
    </r>
  </si>
  <si>
    <t>2.2.7</t>
  </si>
  <si>
    <r>
      <rPr>
        <sz val="11"/>
        <rFont val="Calibri"/>
      </rPr>
      <t>Ensure build workers</t>
    </r>
    <r>
      <rPr>
        <sz val="11"/>
        <color rgb="FF000000"/>
        <rFont val="Calibri"/>
      </rPr>
      <t>'</t>
    </r>
    <r>
      <rPr>
        <sz val="11"/>
        <color rgb="FF000000"/>
        <rFont val="Calibri"/>
      </rPr>
      <t xml:space="preserve"> deployment configuration is stored in a version control platform</t>
    </r>
  </si>
  <si>
    <r>
      <rPr>
        <sz val="11"/>
        <color rgb="FF000000"/>
        <rFont val="Calibri"/>
      </rPr>
      <t>Document and store every deployment configuration of build workers in a version control platform.</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Above the file list, select the branch you want to commit to. If you’re not sure, leave master or main. Then select the plus icon () and New file:</t>
    </r>
    <r>
      <rPr>
        <sz val="11"/>
        <color rgb="FF000000"/>
        <rFont val="Calibri"/>
      </rPr>
      <t xml:space="preserve">
</t>
    </r>
    <r>
      <rPr>
        <sz val="11"/>
        <color rgb="FF000000"/>
        <rFont val="Calibri"/>
      </rPr>
      <t>- For the Filename, type .gitlab-ci.yml.</t>
    </r>
    <r>
      <rPr>
        <sz val="11"/>
        <color rgb="FF000000"/>
        <rFont val="Calibri"/>
      </rPr>
      <t xml:space="preserve">
</t>
    </r>
    <r>
      <rPr>
        <sz val="11"/>
        <color rgb="FF000000"/>
        <rFont val="Calibri"/>
      </rPr>
      <t>- Select Commit changes.</t>
    </r>
  </si>
  <si>
    <r>
      <rPr>
        <sz val="11"/>
        <color rgb="FF000000"/>
        <rFont val="Calibri"/>
      </rPr>
      <t>Store the deployment configuration of build workers in a version control platform, such as GitLab.</t>
    </r>
  </si>
  <si>
    <r>
      <rPr>
        <sz val="11"/>
        <color rgb="FF000000"/>
        <rFont val="Calibri"/>
      </rPr>
      <t>Changes in deployment configuration may only be applied by declaration in the version control platform. This could potentially slow down the development process.</t>
    </r>
  </si>
  <si>
    <r>
      <rPr>
        <sz val="11"/>
        <color rgb="FF000000"/>
        <rFont val="Calibri"/>
      </rPr>
      <t>Verify that the deployment configuration of build workers is stored in a version control platform.</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Check if a .gitlab-ci.yml file is at the root of your repository.</t>
    </r>
  </si>
  <si>
    <t>2.2.8</t>
  </si>
  <si>
    <r>
      <rPr>
        <sz val="11"/>
        <rFont val="Calibri"/>
      </rPr>
      <t>Ensure resource consumption of build workers is monitored</t>
    </r>
  </si>
  <si>
    <r>
      <rPr>
        <sz val="11"/>
        <color rgb="FF000000"/>
        <rFont val="Calibri"/>
      </rPr>
      <t>Set resources consumption monitoring for each build worker.</t>
    </r>
    <r>
      <rPr>
        <sz val="11"/>
        <color rgb="FF000000"/>
        <rFont val="Calibri"/>
      </rPr>
      <t xml:space="preserve">
</t>
    </r>
    <r>
      <rPr>
        <sz val="11"/>
        <color rgb="FF000000"/>
        <rFont val="Calibri"/>
      </rPr>
      <t>To learn how to set up a Prometheus server to scrape this HTTP endpoint and make use of the collected metrics, see Prometheus’s Getting started guide. Once this is done, the following information will be exposed:</t>
    </r>
    <r>
      <rPr>
        <sz val="11"/>
        <color rgb="FF000000"/>
        <rFont val="Calibri"/>
      </rPr>
      <t xml:space="preserve">
</t>
    </r>
    <r>
      <rPr>
        <sz val="11"/>
        <color rgb="FF000000"/>
        <rFont val="Calibri"/>
      </rPr>
      <t>The exposed information includes:</t>
    </r>
    <r>
      <rPr>
        <sz val="11"/>
        <color rgb="FF000000"/>
        <rFont val="Calibri"/>
      </rPr>
      <t xml:space="preserve">
</t>
    </r>
    <r>
      <rPr>
        <sz val="11"/>
        <color rgb="FF000000"/>
        <rFont val="Calibri"/>
      </rPr>
      <t>- Runner business logic metrics (e.g., the number of currently running jobs)</t>
    </r>
    <r>
      <rPr>
        <sz val="11"/>
        <color rgb="FF000000"/>
        <rFont val="Calibri"/>
      </rPr>
      <t xml:space="preserve">
</t>
    </r>
    <r>
      <rPr>
        <sz val="11"/>
        <color rgb="FF000000"/>
        <rFont val="Calibri"/>
      </rPr>
      <t>- Go-specific process metrics (garbage collection stats, goroutines, memstats, etc.)</t>
    </r>
    <r>
      <rPr>
        <sz val="11"/>
        <color rgb="FF000000"/>
        <rFont val="Calibri"/>
      </rPr>
      <t xml:space="preserve">
</t>
    </r>
    <r>
      <rPr>
        <sz val="11"/>
        <color rgb="FF000000"/>
        <rFont val="Calibri"/>
      </rPr>
      <t>- general process metrics (memory usage, CPU usage, file descriptor usage, etc.)</t>
    </r>
    <r>
      <rPr>
        <sz val="11"/>
        <color rgb="FF000000"/>
        <rFont val="Calibri"/>
      </rPr>
      <t xml:space="preserve">
</t>
    </r>
    <r>
      <rPr>
        <sz val="11"/>
        <color rgb="FF000000"/>
        <rFont val="Calibri"/>
      </rPr>
      <t>- build version information</t>
    </r>
  </si>
  <si>
    <r>
      <rPr>
        <sz val="11"/>
        <color rgb="FF000000"/>
        <rFont val="Calibri"/>
      </rPr>
      <t>Monitor the resource consumption of build workers and set alerts for high consumption that can lead to resource exhaustion.</t>
    </r>
  </si>
  <si>
    <r>
      <rPr>
        <sz val="11"/>
        <color rgb="FF000000"/>
        <rFont val="Calibri"/>
      </rPr>
      <t>Verify that there is monitoring of resources consumption for each build worker.</t>
    </r>
    <r>
      <rPr>
        <sz val="11"/>
        <color rgb="FF000000"/>
        <rFont val="Calibri"/>
      </rPr>
      <t xml:space="preserve">
</t>
    </r>
    <r>
      <rPr>
        <sz val="11"/>
        <color rgb="FF000000"/>
        <rFont val="Calibri"/>
      </rPr>
      <t>GitLab Runner is instrumented with native Prometheus metrics, which can be exposed via an embedded HTTP server on the /metrics path. The server - if enabled - can be scraped by the Prometheus monitoring system or accessed with any other HTTP client.</t>
    </r>
    <r>
      <rPr>
        <sz val="11"/>
        <color rgb="FF000000"/>
        <rFont val="Calibri"/>
      </rPr>
      <t xml:space="preserve">
</t>
    </r>
    <r>
      <rPr>
        <sz val="11"/>
        <color rgb="FF000000"/>
        <rFont val="Calibri"/>
      </rPr>
      <t>This is the list of available metrics:</t>
    </r>
    <r>
      <rPr>
        <sz val="11"/>
        <color rgb="FF000000"/>
        <rFont val="Calibri"/>
      </rPr>
      <t xml:space="preserve">
</t>
    </r>
    <r>
      <rPr>
        <sz val="11"/>
        <color rgb="FF000000"/>
        <rFont val="Calibri"/>
      </rPr>
      <t>- #HELP gitlab_runner_api_request_statuses_total The total number of api requests, partitioned by runner, endpoint and status.</t>
    </r>
    <r>
      <rPr>
        <sz val="11"/>
        <color rgb="FF000000"/>
        <rFont val="Calibri"/>
      </rPr>
      <t xml:space="preserve">
</t>
    </r>
    <r>
      <rPr>
        <sz val="11"/>
        <color rgb="FF000000"/>
        <rFont val="Calibri"/>
      </rPr>
      <t>- #HELP gitlab_runner_autoscaling_machine_creation_duration_seconds Histogram of machine creation time.</t>
    </r>
    <r>
      <rPr>
        <sz val="11"/>
        <color rgb="FF000000"/>
        <rFont val="Calibri"/>
      </rPr>
      <t xml:space="preserve">
</t>
    </r>
    <r>
      <rPr>
        <sz val="11"/>
        <color rgb="FF000000"/>
        <rFont val="Calibri"/>
      </rPr>
      <t>- #HELP gitlab_runner_autoscaling_machine_states The current number of machines per state in this provider.</t>
    </r>
    <r>
      <rPr>
        <sz val="11"/>
        <color rgb="FF000000"/>
        <rFont val="Calibri"/>
      </rPr>
      <t xml:space="preserve">
</t>
    </r>
    <r>
      <rPr>
        <sz val="11"/>
        <color rgb="FF000000"/>
        <rFont val="Calibri"/>
      </rPr>
      <t>- #HELP gitlab_runner_concurrent The current value of concurrent setting</t>
    </r>
    <r>
      <rPr>
        <sz val="11"/>
        <color rgb="FF000000"/>
        <rFont val="Calibri"/>
      </rPr>
      <t xml:space="preserve">
</t>
    </r>
    <r>
      <rPr>
        <sz val="11"/>
        <color rgb="FF000000"/>
        <rFont val="Calibri"/>
      </rPr>
      <t>- #HELP gitlab_runner_errors_total The number of caught errors.</t>
    </r>
    <r>
      <rPr>
        <sz val="11"/>
        <color rgb="FF000000"/>
        <rFont val="Calibri"/>
      </rPr>
      <t xml:space="preserve">
</t>
    </r>
    <r>
      <rPr>
        <sz val="11"/>
        <color rgb="FF000000"/>
        <rFont val="Calibri"/>
      </rPr>
      <t>- #HELP gitlab_runner_limit The current value of limit setting</t>
    </r>
    <r>
      <rPr>
        <sz val="11"/>
        <color rgb="FF000000"/>
        <rFont val="Calibri"/>
      </rPr>
      <t xml:space="preserve">
</t>
    </r>
    <r>
      <rPr>
        <sz val="11"/>
        <color rgb="FF000000"/>
        <rFont val="Calibri"/>
      </rPr>
      <t>- #HELP gitlab_runner_request_concurrency The current number of concurrent requests for a new job</t>
    </r>
    <r>
      <rPr>
        <sz val="11"/>
        <color rgb="FF000000"/>
        <rFont val="Calibri"/>
      </rPr>
      <t xml:space="preserve">
</t>
    </r>
    <r>
      <rPr>
        <sz val="11"/>
        <color rgb="FF000000"/>
        <rFont val="Calibri"/>
      </rPr>
      <t>- #HELP gitlab_runner_request_concurrency_exceeded_total Count of excess requests above the configured request_concurrency limit</t>
    </r>
    <r>
      <rPr>
        <sz val="11"/>
        <color rgb="FF000000"/>
        <rFont val="Calibri"/>
      </rPr>
      <t xml:space="preserve">
</t>
    </r>
    <r>
      <rPr>
        <sz val="11"/>
        <color rgb="FF000000"/>
        <rFont val="Calibri"/>
      </rPr>
      <t>- #HELP gitlab_runner_version_info A metric with a constant '1' value labeled by different build stats fields.</t>
    </r>
  </si>
  <si>
    <t>Pipeline Instructions</t>
  </si>
  <si>
    <t>2.3.1</t>
  </si>
  <si>
    <r>
      <rPr>
        <sz val="11"/>
        <rFont val="Calibri"/>
      </rPr>
      <t>Ensure all build steps are defined as code</t>
    </r>
  </si>
  <si>
    <r>
      <rPr>
        <sz val="11"/>
        <color rgb="FF000000"/>
        <rFont val="Calibri"/>
      </rPr>
      <t>Convert pipeline instructions into code-based syntax and upload them to the organization's version control platform.</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Above the file list, select the branch you want to commit to. If you’re not sure, leave master or main. Then select the plus icon () and New file:</t>
    </r>
    <r>
      <rPr>
        <sz val="11"/>
        <color rgb="FF000000"/>
        <rFont val="Calibri"/>
      </rPr>
      <t xml:space="preserve">
</t>
    </r>
    <r>
      <rPr>
        <sz val="11"/>
        <color rgb="FF000000"/>
        <rFont val="Calibri"/>
      </rPr>
      <t>- For the Filename, type .gitlab-ci.yml.</t>
    </r>
    <r>
      <rPr>
        <sz val="11"/>
        <color rgb="FF000000"/>
        <rFont val="Calibri"/>
      </rPr>
      <t xml:space="preserve">
</t>
    </r>
    <r>
      <rPr>
        <sz val="11"/>
        <color rgb="FF000000"/>
        <rFont val="Calibri"/>
      </rPr>
      <t>- Select Commit changes.</t>
    </r>
  </si>
  <si>
    <r>
      <rPr>
        <sz val="11"/>
        <color rgb="FF000000"/>
        <rFont val="Calibri"/>
      </rPr>
      <t>Use pipeline as code for build pipelines and their defined steps.</t>
    </r>
  </si>
  <si>
    <r>
      <rPr>
        <sz val="11"/>
        <color rgb="FF000000"/>
        <rFont val="Calibri"/>
      </rPr>
      <t>Verify that all build steps are defined as code and stored in a version control system.</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Check if a .gitlab-ci.yml file is at the root of your repository</t>
    </r>
  </si>
  <si>
    <t>2.3.2</t>
  </si>
  <si>
    <r>
      <rPr>
        <sz val="11"/>
        <rFont val="Calibri"/>
      </rPr>
      <t>Ensure steps have clearly defined build stage input and output</t>
    </r>
  </si>
  <si>
    <r>
      <rPr>
        <sz val="11"/>
        <color rgb="FF000000"/>
        <rFont val="Calibri"/>
      </rPr>
      <t>For each build stage, clearly define what is expected for input and output.</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Ensure the .gitlab-ci.yml file has build stage job input and output clearly defined.</t>
    </r>
  </si>
  <si>
    <r>
      <rPr>
        <sz val="11"/>
        <color rgb="FF000000"/>
        <rFont val="Calibri"/>
      </rPr>
      <t>Define clear expected input and output for each build stage.</t>
    </r>
  </si>
  <si>
    <r>
      <rPr>
        <sz val="11"/>
        <color rgb="FF000000"/>
        <rFont val="Calibri"/>
      </rPr>
      <t>For each build stage, verify that the expected input and output are clearly defined.</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Review the .gitlab-ci.yml file to check if the build stage job input and output are clearly defined.</t>
    </r>
  </si>
  <si>
    <t>2.3.3</t>
  </si>
  <si>
    <r>
      <rPr>
        <sz val="11"/>
        <rFont val="Calibri"/>
      </rPr>
      <t>Ensure output is written to a separate, secured storage repository</t>
    </r>
  </si>
  <si>
    <r>
      <rPr>
        <sz val="11"/>
        <color rgb="FF000000"/>
        <rFont val="Calibri"/>
      </rPr>
      <t>For each pipeline that produces output artifacts, write them to a secured storage repository.</t>
    </r>
    <r>
      <rPr>
        <sz val="11"/>
        <color rgb="FF000000"/>
        <rFont val="Calibri"/>
      </rPr>
      <t xml:space="preserve">
</t>
    </r>
    <r>
      <rPr>
        <sz val="11"/>
        <color rgb="FF000000"/>
        <rFont val="Calibri"/>
      </rPr>
      <t>One approach is to activate object storage and use an encrypted S3 bucket (or similar). Once the storage is configured, these are the steps to activate it for job artifacts:</t>
    </r>
    <r>
      <rPr>
        <sz val="11"/>
        <color rgb="FF000000"/>
        <rFont val="Calibri"/>
      </rPr>
      <t xml:space="preserve">
</t>
    </r>
    <r>
      <rPr>
        <sz val="11"/>
        <color rgb="FF000000"/>
        <rFont val="Calibri"/>
      </rPr>
      <t>Linux package (Omnibus):</t>
    </r>
    <r>
      <rPr>
        <sz val="11"/>
        <color rgb="FF000000"/>
        <rFont val="Calibri"/>
      </rPr>
      <t xml:space="preserve">
</t>
    </r>
    <r>
      <rPr>
        <sz val="11"/>
        <color rgb="FF000000"/>
        <rFont val="Calibri"/>
      </rPr>
      <t>- Configure the object storage.</t>
    </r>
    <r>
      <rPr>
        <sz val="11"/>
        <color rgb="FF000000"/>
        <rFont val="Calibri"/>
      </rPr>
      <t xml:space="preserve">
</t>
    </r>
    <r>
      <rPr>
        <sz val="11"/>
        <color rgb="FF000000"/>
        <rFont val="Calibri"/>
      </rPr>
      <t>- Migrate the artifacts: sudo gitlab-rake gitlab:artifacts:migrate</t>
    </r>
    <r>
      <rPr>
        <sz val="11"/>
        <color rgb="FF000000"/>
        <rFont val="Calibri"/>
      </rPr>
      <t xml:space="preserve">
</t>
    </r>
    <r>
      <rPr>
        <sz val="11"/>
        <color rgb="FF000000"/>
        <rFont val="Calibri"/>
      </rPr>
      <t>- Verify that there are no files on disk in the artifacts directory: sudo find /var/opt/gitlab/gitlab-rails/shared/artifacts -type f | grep -v tmp | wc -l</t>
    </r>
    <r>
      <rPr>
        <sz val="11"/>
        <color rgb="FF000000"/>
        <rFont val="Calibri"/>
      </rPr>
      <t xml:space="preserve">
</t>
    </r>
    <r>
      <rPr>
        <sz val="11"/>
        <color rgb="FF000000"/>
        <rFont val="Calibri"/>
      </rPr>
      <t>Self-compiled (source):</t>
    </r>
    <r>
      <rPr>
        <sz val="11"/>
        <color rgb="FF000000"/>
        <rFont val="Calibri"/>
      </rPr>
      <t xml:space="preserve">
</t>
    </r>
    <r>
      <rPr>
        <sz val="11"/>
        <color rgb="FF000000"/>
        <rFont val="Calibri"/>
      </rPr>
      <t>- Configure the object storage.</t>
    </r>
    <r>
      <rPr>
        <sz val="11"/>
        <color rgb="FF000000"/>
        <rFont val="Calibri"/>
      </rPr>
      <t xml:space="preserve">
</t>
    </r>
    <r>
      <rPr>
        <sz val="11"/>
        <color rgb="FF000000"/>
        <rFont val="Calibri"/>
      </rPr>
      <t>- Migrate the artifacts: sudo -u git -H bundle exec rake gitlab:artifacts:migrate RAILS_ENV=production</t>
    </r>
    <r>
      <rPr>
        <sz val="11"/>
        <color rgb="FF000000"/>
        <rFont val="Calibri"/>
      </rPr>
      <t xml:space="preserve">
</t>
    </r>
    <r>
      <rPr>
        <sz val="11"/>
        <color rgb="FF000000"/>
        <rFont val="Calibri"/>
      </rPr>
      <t>- Verify that there are no files on disk in the artifacts directory: sudo find /home/git/gitlab/shared/artifacts -type f | grep -v tmp | wc -l</t>
    </r>
  </si>
  <si>
    <r>
      <rPr>
        <sz val="11"/>
        <color rgb="FF000000"/>
        <rFont val="Calibri"/>
      </rPr>
      <t>Write pipeline output artifacts to a secured storage repository.</t>
    </r>
  </si>
  <si>
    <r>
      <rPr>
        <sz val="11"/>
        <color rgb="FF000000"/>
        <rFont val="Calibri"/>
      </rPr>
      <t>For each pipeline that produces output artifacts, ensure that they're written to a secured storage repository.</t>
    </r>
    <r>
      <rPr>
        <sz val="11"/>
        <color rgb="FF000000"/>
        <rFont val="Calibri"/>
      </rPr>
      <t xml:space="preserve">
</t>
    </r>
    <r>
      <rPr>
        <sz val="11"/>
        <color rgb="FF000000"/>
        <rFont val="Calibri"/>
      </rPr>
      <t>Review where job output artifacts are stored, either locally or in object storage. By default artifacts are stored locally in:</t>
    </r>
    <r>
      <rPr>
        <sz val="11"/>
        <color rgb="FF000000"/>
        <rFont val="Calibri"/>
      </rPr>
      <t xml:space="preserve">
</t>
    </r>
    <r>
      <rPr>
        <sz val="11"/>
        <color rgb="FF000000"/>
        <rFont val="Calibri"/>
      </rPr>
      <t>- Linux package (Omnibus): /var/opt/gitlab/gitlab-rails/shared/artifacts</t>
    </r>
    <r>
      <rPr>
        <sz val="11"/>
        <color rgb="FF000000"/>
        <rFont val="Calibri"/>
      </rPr>
      <t xml:space="preserve">
</t>
    </r>
    <r>
      <rPr>
        <sz val="11"/>
        <color rgb="FF000000"/>
        <rFont val="Calibri"/>
      </rPr>
      <t>- Self-compiled (source): /home/git/gitlab/shared/artifacts</t>
    </r>
  </si>
  <si>
    <t>2.3.4</t>
  </si>
  <si>
    <r>
      <rPr>
        <sz val="11"/>
        <rFont val="Calibri"/>
      </rPr>
      <t>Ensure changes to pipeline files are tracked and reviewed</t>
    </r>
  </si>
  <si>
    <r>
      <rPr>
        <sz val="11"/>
        <color rgb="FF000000"/>
        <rFont val="Calibri"/>
      </rPr>
      <t>For each pipeline file, track changes to it and review them.</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Above the file list, select the branch you want to commit to. If you’re not sure, leave master or main. Then select the plus icon () and New file:</t>
    </r>
    <r>
      <rPr>
        <sz val="11"/>
        <color rgb="FF000000"/>
        <rFont val="Calibri"/>
      </rPr>
      <t xml:space="preserve">
</t>
    </r>
    <r>
      <rPr>
        <sz val="11"/>
        <color rgb="FF000000"/>
        <rFont val="Calibri"/>
      </rPr>
      <t>- For the Filename, type .gitlab-ci.yml.</t>
    </r>
    <r>
      <rPr>
        <sz val="11"/>
        <color rgb="FF000000"/>
        <rFont val="Calibri"/>
      </rPr>
      <t xml:space="preserve">
</t>
    </r>
    <r>
      <rPr>
        <sz val="11"/>
        <color rgb="FF000000"/>
        <rFont val="Calibri"/>
      </rPr>
      <t>- Select Commit changes.</t>
    </r>
  </si>
  <si>
    <r>
      <rPr>
        <sz val="11"/>
        <color rgb="FF000000"/>
        <rFont val="Calibri"/>
      </rPr>
      <t>Track and review changes to pipeline files.</t>
    </r>
  </si>
  <si>
    <r>
      <rPr>
        <sz val="11"/>
        <color rgb="FF000000"/>
        <rFont val="Calibri"/>
      </rPr>
      <t>For each pipeline file, ensure changes to it are being tracked and reviewed.</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Check if a .gitlab-ci.yml file is at the root of your repository</t>
    </r>
    <r>
      <rPr>
        <sz val="11"/>
        <color rgb="FF000000"/>
        <rFont val="Calibri"/>
      </rPr>
      <t xml:space="preserve">
</t>
    </r>
    <r>
      <rPr>
        <sz val="11"/>
        <color rgb="FF000000"/>
        <rFont val="Calibri"/>
      </rPr>
      <t>- If it exists, all changes will be tracked via Git.</t>
    </r>
    <r>
      <rPr>
        <sz val="11"/>
        <color rgb="FF000000"/>
        <rFont val="Calibri"/>
      </rPr>
      <t xml:space="preserve">
</t>
    </r>
    <r>
      <rPr>
        <sz val="11"/>
        <color rgb="FF000000"/>
        <rFont val="Calibri"/>
      </rPr>
      <t>- In the upper-right corner, select History to review the history of the gitlab-ci.yml file</t>
    </r>
  </si>
  <si>
    <t>2.3.5</t>
  </si>
  <si>
    <r>
      <rPr>
        <sz val="11"/>
        <rFont val="Calibri"/>
      </rPr>
      <t>Ensure access to build process triggering is minimized</t>
    </r>
  </si>
  <si>
    <r>
      <rPr>
        <sz val="11"/>
        <color rgb="FF000000"/>
        <rFont val="Calibri"/>
      </rPr>
      <t>For every pipeline in use, grant only the necessary users permission to trigger it.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CI/CD.</t>
    </r>
    <r>
      <rPr>
        <sz val="11"/>
        <color rgb="FF000000"/>
        <rFont val="Calibri"/>
      </rPr>
      <t xml:space="preserve">
</t>
    </r>
    <r>
      <rPr>
        <sz val="11"/>
        <color rgb="FF000000"/>
        <rFont val="Calibri"/>
      </rPr>
      <t>- Expand Protected environments.</t>
    </r>
    <r>
      <rPr>
        <sz val="11"/>
        <color rgb="FF000000"/>
        <rFont val="Calibri"/>
      </rPr>
      <t xml:space="preserve">
</t>
    </r>
    <r>
      <rPr>
        <sz val="11"/>
        <color rgb="FF000000"/>
        <rFont val="Calibri"/>
      </rPr>
      <t>- Select Protect an environment.</t>
    </r>
    <r>
      <rPr>
        <sz val="11"/>
        <color rgb="FF000000"/>
        <rFont val="Calibri"/>
      </rPr>
      <t xml:space="preserve">
</t>
    </r>
    <r>
      <rPr>
        <sz val="11"/>
        <color rgb="FF000000"/>
        <rFont val="Calibri"/>
      </rPr>
      <t>- From the Environment list, select the environment you want to protect.</t>
    </r>
    <r>
      <rPr>
        <sz val="11"/>
        <color rgb="FF000000"/>
        <rFont val="Calibri"/>
      </rPr>
      <t xml:space="preserve">
</t>
    </r>
    <r>
      <rPr>
        <sz val="11"/>
        <color rgb="FF000000"/>
        <rFont val="Calibri"/>
      </rPr>
      <t>- In the Allowed to deploy list, select the role, users, or groups you want to give deploy access to. Keep in mind that:</t>
    </r>
    <r>
      <rPr>
        <sz val="11"/>
        <color rgb="FF000000"/>
        <rFont val="Calibri"/>
      </rPr>
      <t xml:space="preserve">
</t>
    </r>
    <r>
      <rPr>
        <sz val="11"/>
        <color rgb="FF000000"/>
        <rFont val="Calibri"/>
      </rPr>
      <t>- There are two roles to choose from:</t>
    </r>
    <r>
      <rPr>
        <sz val="11"/>
        <color rgb="FF000000"/>
        <rFont val="Calibri"/>
      </rPr>
      <t xml:space="preserve">
</t>
    </r>
    <r>
      <rPr>
        <sz val="11"/>
        <color rgb="FF000000"/>
        <rFont val="Calibri"/>
      </rPr>
      <t>- Maintainers: Allows access to all of the project’s users with the Maintainer role.</t>
    </r>
    <r>
      <rPr>
        <sz val="11"/>
        <color rgb="FF000000"/>
        <rFont val="Calibri"/>
      </rPr>
      <t xml:space="preserve">
</t>
    </r>
    <r>
      <rPr>
        <sz val="11"/>
        <color rgb="FF000000"/>
        <rFont val="Calibri"/>
      </rPr>
      <t>- Developers: Allows access to all of the project’s users with the Maintainer and Developer role.</t>
    </r>
    <r>
      <rPr>
        <sz val="11"/>
        <color rgb="FF000000"/>
        <rFont val="Calibri"/>
      </rPr>
      <t xml:space="preserve">
</t>
    </r>
    <r>
      <rPr>
        <sz val="11"/>
        <color rgb="FF000000"/>
        <rFont val="Calibri"/>
      </rPr>
      <t>- You can only select groups that are already invited to the project.</t>
    </r>
    <r>
      <rPr>
        <sz val="11"/>
        <color rgb="FF000000"/>
        <rFont val="Calibri"/>
      </rPr>
      <t xml:space="preserve">
</t>
    </r>
    <r>
      <rPr>
        <sz val="11"/>
        <color rgb="FF000000"/>
        <rFont val="Calibri"/>
      </rPr>
      <t>- Users must have at least the Developer role to appear in the Allowed to deploy list.</t>
    </r>
    <r>
      <rPr>
        <sz val="11"/>
        <color rgb="FF000000"/>
        <rFont val="Calibri"/>
      </rPr>
      <t xml:space="preserve">
</t>
    </r>
    <r>
      <rPr>
        <sz val="11"/>
        <color rgb="FF000000"/>
        <rFont val="Calibri"/>
      </rPr>
      <t>- In the Approvers list, select the role, users, or groups you want to give deploy access to. Keep in mind that:</t>
    </r>
    <r>
      <rPr>
        <sz val="11"/>
        <color rgb="FF000000"/>
        <rFont val="Calibri"/>
      </rPr>
      <t xml:space="preserve">
</t>
    </r>
    <r>
      <rPr>
        <sz val="11"/>
        <color rgb="FF000000"/>
        <rFont val="Calibri"/>
      </rPr>
      <t>- There are two roles to choose from:</t>
    </r>
    <r>
      <rPr>
        <sz val="11"/>
        <color rgb="FF000000"/>
        <rFont val="Calibri"/>
      </rPr>
      <t xml:space="preserve">
</t>
    </r>
    <r>
      <rPr>
        <sz val="11"/>
        <color rgb="FF000000"/>
        <rFont val="Calibri"/>
      </rPr>
      <t>- Maintainers: Allows access to all of the project’s users with the Maintainer role.</t>
    </r>
    <r>
      <rPr>
        <sz val="11"/>
        <color rgb="FF000000"/>
        <rFont val="Calibri"/>
      </rPr>
      <t xml:space="preserve">
</t>
    </r>
    <r>
      <rPr>
        <sz val="11"/>
        <color rgb="FF000000"/>
        <rFont val="Calibri"/>
      </rPr>
      <t>- Developers: Allows access to all of the project’s users with the Maintainer and Developer role.</t>
    </r>
    <r>
      <rPr>
        <sz val="11"/>
        <color rgb="FF000000"/>
        <rFont val="Calibri"/>
      </rPr>
      <t xml:space="preserve">
</t>
    </r>
    <r>
      <rPr>
        <sz val="11"/>
        <color rgb="FF000000"/>
        <rFont val="Calibri"/>
      </rPr>
      <t>- You can only select groups that are already invited to the project.</t>
    </r>
    <r>
      <rPr>
        <sz val="11"/>
        <color rgb="FF000000"/>
        <rFont val="Calibri"/>
      </rPr>
      <t xml:space="preserve">
</t>
    </r>
    <r>
      <rPr>
        <sz val="11"/>
        <color rgb="FF000000"/>
        <rFont val="Calibri"/>
      </rPr>
      <t>- Users must have at least the Developer role to appear in the Approvers list.</t>
    </r>
    <r>
      <rPr>
        <sz val="11"/>
        <color rgb="FF000000"/>
        <rFont val="Calibri"/>
      </rPr>
      <t xml:space="preserve">
</t>
    </r>
    <r>
      <rPr>
        <sz val="11"/>
        <color rgb="FF000000"/>
        <rFont val="Calibri"/>
      </rPr>
      <t>- In the Approval rules section:</t>
    </r>
    <r>
      <rPr>
        <sz val="11"/>
        <color rgb="FF000000"/>
        <rFont val="Calibri"/>
      </rPr>
      <t xml:space="preserve">
</t>
    </r>
    <r>
      <rPr>
        <sz val="11"/>
        <color rgb="FF000000"/>
        <rFont val="Calibri"/>
      </rPr>
      <t>- Ensure that this number is less than or equal to the number of members in the rule.</t>
    </r>
    <r>
      <rPr>
        <sz val="11"/>
        <color rgb="FF000000"/>
        <rFont val="Calibri"/>
      </rPr>
      <t xml:space="preserve">
</t>
    </r>
    <r>
      <rPr>
        <sz val="11"/>
        <color rgb="FF000000"/>
        <rFont val="Calibri"/>
      </rPr>
      <t>- See Deployment Approvals for more information about this feature.</t>
    </r>
    <r>
      <rPr>
        <sz val="11"/>
        <color rgb="FF000000"/>
        <rFont val="Calibri"/>
      </rPr>
      <t xml:space="preserve">
</t>
    </r>
    <r>
      <rPr>
        <sz val="11"/>
        <color rgb="FF000000"/>
        <rFont val="Calibri"/>
      </rPr>
      <t>- Select Protect.</t>
    </r>
  </si>
  <si>
    <r>
      <rPr>
        <sz val="11"/>
        <color rgb="FF000000"/>
        <rFont val="Calibri"/>
      </rPr>
      <t>Restrict access to pipeline triggers.</t>
    </r>
  </si>
  <si>
    <r>
      <rPr>
        <sz val="11"/>
        <color rgb="FF000000"/>
        <rFont val="Calibri"/>
      </rPr>
      <t>For every pipeline in use, verify only the necessary users have permission to trigger it.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sort by Max role the members have in the group</t>
    </r>
    <r>
      <rPr>
        <sz val="11"/>
        <color rgb="FF000000"/>
        <rFont val="Calibri"/>
      </rPr>
      <t xml:space="preserve">
</t>
    </r>
    <r>
      <rPr>
        <sz val="11"/>
        <color rgb="FF000000"/>
        <rFont val="Calibri"/>
      </rPr>
      <t>- Review the members to ensure relevant members are allowed to trigger pipelines in protected environments.</t>
    </r>
  </si>
  <si>
    <t>2.3.6</t>
  </si>
  <si>
    <r>
      <rPr>
        <sz val="11"/>
        <rFont val="Calibri"/>
      </rPr>
      <t>Ensure pipelines are automatically scanned for misconfigurations</t>
    </r>
  </si>
  <si>
    <r>
      <rPr>
        <sz val="11"/>
        <color rgb="FF000000"/>
        <rFont val="Calibri"/>
      </rPr>
      <t>For each pipeline, set automated misconfiguration scanning.</t>
    </r>
  </si>
  <si>
    <r>
      <rPr>
        <sz val="11"/>
        <color rgb="FF000000"/>
        <rFont val="Calibri"/>
      </rPr>
      <t>Scan the pipeline for misconfigurations. It is recommended that this be performed automatically.</t>
    </r>
  </si>
  <si>
    <r>
      <rPr>
        <sz val="11"/>
        <color rgb="FF000000"/>
        <rFont val="Calibri"/>
      </rPr>
      <t>For each pipeline, verify that it is automatically scanned for misconfigurations.</t>
    </r>
  </si>
  <si>
    <t>2.3.7</t>
  </si>
  <si>
    <r>
      <rPr>
        <sz val="11"/>
        <rFont val="Calibri"/>
      </rPr>
      <t>Ensure pipelines are automatically scanned for vulnerabilities</t>
    </r>
  </si>
  <si>
    <r>
      <rPr>
        <sz val="11"/>
        <color rgb="FF000000"/>
        <rFont val="Calibri"/>
      </rPr>
      <t>For each pipeline, set automated vulnerability scanning.</t>
    </r>
  </si>
  <si>
    <r>
      <rPr>
        <sz val="11"/>
        <color rgb="FF000000"/>
        <rFont val="Calibri"/>
      </rPr>
      <t>Scan pipelines for vulnerabilities. It is recommended that this be implemented automatically.</t>
    </r>
  </si>
  <si>
    <r>
      <rPr>
        <sz val="11"/>
        <color rgb="FF000000"/>
        <rFont val="Calibri"/>
      </rPr>
      <t>For each pipeline, verify that it is automatically scanned for vulnerabilities.</t>
    </r>
  </si>
  <si>
    <t>2.3.8</t>
  </si>
  <si>
    <r>
      <rPr>
        <sz val="11"/>
        <rFont val="Calibri"/>
      </rPr>
      <t>Ensure scanners are in place to identify and prevent sensitive data in pipeline files</t>
    </r>
  </si>
  <si>
    <r>
      <rPr>
        <sz val="11"/>
        <color rgb="FF000000"/>
        <rFont val="Calibri"/>
      </rPr>
      <t>For every pipeline that is in use, set scanners that will identify and prevent sensitive data within it.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Build &gt; Pipeline editor.</t>
    </r>
    <r>
      <rPr>
        <sz val="11"/>
        <color rgb="FF000000"/>
        <rFont val="Calibri"/>
      </rPr>
      <t xml:space="preserve">
</t>
    </r>
    <r>
      <rPr>
        <sz val="11"/>
        <color rgb="FF000000"/>
        <rFont val="Calibri"/>
      </rPr>
      <t>- Copy and paste the following to the bottom of the .gitlab-ci.yml file. If an include line already exists, add only the template line below it.</t>
    </r>
    <r>
      <rPr>
        <sz val="11"/>
        <color rgb="FF000000"/>
        <rFont val="Calibri"/>
      </rPr>
      <t xml:space="preserve">
</t>
    </r>
    <r>
      <rPr>
        <sz val="11"/>
        <color rgb="FF006096"/>
        <rFont val="Roboto Condensed"/>
      </rPr>
      <t>include:</t>
    </r>
    <r>
      <rPr>
        <sz val="11"/>
        <color rgb="FF006096"/>
        <rFont val="Roboto Condensed"/>
      </rPr>
      <t xml:space="preserve">
</t>
    </r>
    <r>
      <rPr>
        <sz val="11"/>
        <color rgb="FF006096"/>
        <rFont val="Roboto Condensed"/>
      </rPr>
      <t xml:space="preserve">  - template: Jobs/Secret-Detection.gitlab-ci.yml</t>
    </r>
    <r>
      <rPr>
        <sz val="11"/>
        <color rgb="FF006096"/>
        <rFont val="Roboto Condensed"/>
      </rPr>
      <t xml:space="preserve">
</t>
    </r>
    <r>
      <rPr>
        <sz val="11"/>
        <color rgb="FF000000"/>
        <rFont val="Calibri"/>
      </rPr>
      <t xml:space="preserve">
</t>
    </r>
    <r>
      <rPr>
        <sz val="11"/>
        <color rgb="FF000000"/>
        <rFont val="Calibri"/>
      </rPr>
      <t>- Select the Validate tab, then select Validate pipeline. The message Simulation completed successfully indicates the file is valid.</t>
    </r>
    <r>
      <rPr>
        <sz val="11"/>
        <color rgb="FF000000"/>
        <rFont val="Calibri"/>
      </rPr>
      <t xml:space="preserve">
</t>
    </r>
    <r>
      <rPr>
        <sz val="11"/>
        <color rgb="FF000000"/>
        <rFont val="Calibri"/>
      </rPr>
      <t>- Select the Edit tab.</t>
    </r>
    <r>
      <rPr>
        <sz val="11"/>
        <color rgb="FF000000"/>
        <rFont val="Calibri"/>
      </rPr>
      <t xml:space="preserve">
</t>
    </r>
    <r>
      <rPr>
        <sz val="11"/>
        <color rgb="FF000000"/>
        <rFont val="Calibri"/>
      </rPr>
      <t>- Optional. In the Commit message text box, customize the commit message. In the Branch text box, enter the name of the default branch.</t>
    </r>
    <r>
      <rPr>
        <sz val="11"/>
        <color rgb="FF000000"/>
        <rFont val="Calibri"/>
      </rPr>
      <t xml:space="preserve">
</t>
    </r>
    <r>
      <rPr>
        <sz val="11"/>
        <color rgb="FF000000"/>
        <rFont val="Calibri"/>
      </rPr>
      <t>- Select Commit changes.</t>
    </r>
  </si>
  <si>
    <r>
      <rPr>
        <sz val="11"/>
        <color rgb="FF000000"/>
        <rFont val="Calibri"/>
      </rPr>
      <t>Detect and prevent sensitive data, such as confidential ID numbers, passwords, etc., in pipelines.</t>
    </r>
  </si>
  <si>
    <r>
      <rPr>
        <sz val="11"/>
        <color rgb="FF000000"/>
        <rFont val="Calibri"/>
      </rPr>
      <t>For every pipeline that is in use, verify that scanners are set to identify and prevent the existence of sensitive data within it.</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Build &gt; Pipeline editor.</t>
    </r>
    <r>
      <rPr>
        <sz val="11"/>
        <color rgb="FF000000"/>
        <rFont val="Calibri"/>
      </rPr>
      <t xml:space="preserve">
</t>
    </r>
    <r>
      <rPr>
        <sz val="11"/>
        <color rgb="FF000000"/>
        <rFont val="Calibri"/>
      </rPr>
      <t>- Ensure the following lines are present in your gitlab-ci.yml.</t>
    </r>
    <r>
      <rPr>
        <sz val="11"/>
        <color rgb="FF000000"/>
        <rFont val="Calibri"/>
      </rPr>
      <t xml:space="preserve">
</t>
    </r>
    <r>
      <rPr>
        <sz val="11"/>
        <color rgb="FF006096"/>
        <rFont val="Roboto Condensed"/>
      </rPr>
      <t>include:</t>
    </r>
    <r>
      <rPr>
        <sz val="11"/>
        <color rgb="FF006096"/>
        <rFont val="Roboto Condensed"/>
      </rPr>
      <t xml:space="preserve">
</t>
    </r>
    <r>
      <rPr>
        <sz val="11"/>
        <color rgb="FF006096"/>
        <rFont val="Roboto Condensed"/>
      </rPr>
      <t xml:space="preserve">  - template: Jobs/Secret-Detection.gitlab-ci.yml</t>
    </r>
    <r>
      <rPr>
        <sz val="11"/>
        <color rgb="FF006096"/>
        <rFont val="Roboto Condensed"/>
      </rPr>
      <t xml:space="preserve">
</t>
    </r>
  </si>
  <si>
    <t>Pipeline Integrity</t>
  </si>
  <si>
    <t>2.4.1</t>
  </si>
  <si>
    <r>
      <rPr>
        <sz val="11"/>
        <rFont val="Calibri"/>
      </rPr>
      <t>Ensure all artifacts on all releases are signed</t>
    </r>
  </si>
  <si>
    <r>
      <rPr>
        <sz val="11"/>
        <color rgb="FF000000"/>
        <rFont val="Calibri"/>
      </rPr>
      <t>For every artifact in every release, verify that all are properly signed.</t>
    </r>
  </si>
  <si>
    <r>
      <rPr>
        <sz val="11"/>
        <color rgb="FF000000"/>
        <rFont val="Calibri"/>
      </rPr>
      <t>Sign all artifacts in all releases with user or organization keys.</t>
    </r>
  </si>
  <si>
    <r>
      <rPr>
        <sz val="11"/>
        <color rgb="FF000000"/>
        <rFont val="Calibri"/>
      </rPr>
      <t>Ensure every artifact in every release is signed.</t>
    </r>
  </si>
  <si>
    <t>2.4.2</t>
  </si>
  <si>
    <r>
      <rPr>
        <sz val="11"/>
        <rFont val="Calibri"/>
      </rPr>
      <t>Ensure all external dependencies used in the build process are locked</t>
    </r>
  </si>
  <si>
    <r>
      <rPr>
        <sz val="11"/>
        <color rgb="FF000000"/>
        <rFont val="Calibri"/>
      </rPr>
      <t>For all external dependencies being used in pipelines, verify they are locked.</t>
    </r>
    <r>
      <rPr>
        <sz val="11"/>
        <color rgb="FF000000"/>
        <rFont val="Calibri"/>
      </rPr>
      <t xml:space="preserve">
</t>
    </r>
    <r>
      <rPr>
        <sz val="11"/>
        <color rgb="FF000000"/>
        <rFont val="Calibri"/>
      </rPr>
      <t>- Go to Code &gt; Repository in your project</t>
    </r>
    <r>
      <rPr>
        <sz val="11"/>
        <color rgb="FF000000"/>
        <rFont val="Calibri"/>
      </rPr>
      <t xml:space="preserve">
</t>
    </r>
    <r>
      <rPr>
        <sz val="11"/>
        <color rgb="FF000000"/>
        <rFont val="Calibri"/>
      </rPr>
      <t>- Review the following files at the root of your repository:</t>
    </r>
    <r>
      <rPr>
        <sz val="11"/>
        <color rgb="FF000000"/>
        <rFont val="Calibri"/>
      </rPr>
      <t xml:space="preserve">
</t>
    </r>
    <r>
      <rPr>
        <sz val="11"/>
        <color rgb="FF000000"/>
        <rFont val="Calibri"/>
      </rPr>
      <t>- Gemfiles</t>
    </r>
    <r>
      <rPr>
        <sz val="11"/>
        <color rgb="FF000000"/>
        <rFont val="Calibri"/>
      </rPr>
      <t xml:space="preserve">
</t>
    </r>
    <r>
      <rPr>
        <sz val="11"/>
        <color rgb="FF000000"/>
        <rFont val="Calibri"/>
      </rPr>
      <t>- package.jsons</t>
    </r>
    <r>
      <rPr>
        <sz val="11"/>
        <color rgb="FF000000"/>
        <rFont val="Calibri"/>
      </rPr>
      <t xml:space="preserve">
</t>
    </r>
    <r>
      <rPr>
        <sz val="11"/>
        <color rgb="FF000000"/>
        <rFont val="Calibri"/>
      </rPr>
      <t>- go.sum</t>
    </r>
    <r>
      <rPr>
        <sz val="11"/>
        <color rgb="FF000000"/>
        <rFont val="Calibri"/>
      </rPr>
      <t xml:space="preserve">
</t>
    </r>
    <r>
      <rPr>
        <sz val="11"/>
        <color rgb="FF000000"/>
        <rFont val="Calibri"/>
      </rPr>
      <t>- Ensure the version of the external dependencies corresponds to your internal policies</t>
    </r>
  </si>
  <si>
    <r>
      <rPr>
        <sz val="11"/>
        <color rgb="FF000000"/>
        <rFont val="Calibri"/>
      </rPr>
      <t>External dependencies may be public packages needed in the pipeline, or perhaps the public image being used for the build worker. Lock these external dependencies in every build pipeline.</t>
    </r>
  </si>
  <si>
    <r>
      <rPr>
        <sz val="11"/>
        <color rgb="FF000000"/>
        <rFont val="Calibri"/>
      </rPr>
      <t>Ensure every external dependency being used in pipelines is locked.</t>
    </r>
    <r>
      <rPr>
        <sz val="11"/>
        <color rgb="FF000000"/>
        <rFont val="Calibri"/>
      </rPr>
      <t xml:space="preserve">
</t>
    </r>
    <r>
      <rPr>
        <sz val="11"/>
        <color rgb="FF000000"/>
        <rFont val="Calibri"/>
      </rPr>
      <t>- Go to Code &gt; Repository in your project</t>
    </r>
    <r>
      <rPr>
        <sz val="11"/>
        <color rgb="FF000000"/>
        <rFont val="Calibri"/>
      </rPr>
      <t xml:space="preserve">
</t>
    </r>
    <r>
      <rPr>
        <sz val="11"/>
        <color rgb="FF000000"/>
        <rFont val="Calibri"/>
      </rPr>
      <t>- Review the following files at the root of your repository:</t>
    </r>
    <r>
      <rPr>
        <sz val="11"/>
        <color rgb="FF000000"/>
        <rFont val="Calibri"/>
      </rPr>
      <t xml:space="preserve">
</t>
    </r>
    <r>
      <rPr>
        <sz val="11"/>
        <color rgb="FF000000"/>
        <rFont val="Calibri"/>
      </rPr>
      <t>- Gemfiles</t>
    </r>
    <r>
      <rPr>
        <sz val="11"/>
        <color rgb="FF000000"/>
        <rFont val="Calibri"/>
      </rPr>
      <t xml:space="preserve">
</t>
    </r>
    <r>
      <rPr>
        <sz val="11"/>
        <color rgb="FF000000"/>
        <rFont val="Calibri"/>
      </rPr>
      <t>- package.jsons</t>
    </r>
    <r>
      <rPr>
        <sz val="11"/>
        <color rgb="FF000000"/>
        <rFont val="Calibri"/>
      </rPr>
      <t xml:space="preserve">
</t>
    </r>
    <r>
      <rPr>
        <sz val="11"/>
        <color rgb="FF000000"/>
        <rFont val="Calibri"/>
      </rPr>
      <t>- go.sum</t>
    </r>
    <r>
      <rPr>
        <sz val="11"/>
        <color rgb="FF000000"/>
        <rFont val="Calibri"/>
      </rPr>
      <t xml:space="preserve">
</t>
    </r>
    <r>
      <rPr>
        <sz val="11"/>
        <color rgb="FF000000"/>
        <rFont val="Calibri"/>
      </rPr>
      <t>- Review the versions of the external dependencies</t>
    </r>
  </si>
  <si>
    <t>2.4.3</t>
  </si>
  <si>
    <r>
      <rPr>
        <sz val="11"/>
        <rFont val="Calibri"/>
      </rPr>
      <t>Ensure dependencies are validated before being used</t>
    </r>
  </si>
  <si>
    <r>
      <rPr>
        <sz val="11"/>
        <color rgb="FF000000"/>
        <rFont val="Calibri"/>
      </rPr>
      <t>For every dependency used in every pipeline, validate each one.</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Check if a .gitlab-ci.yml file is at the root of your repository</t>
    </r>
    <r>
      <rPr>
        <sz val="11"/>
        <color rgb="FF000000"/>
        <rFont val="Calibri"/>
      </rPr>
      <t xml:space="preserve">
</t>
    </r>
    <r>
      <rPr>
        <sz val="11"/>
        <color rgb="FF000000"/>
        <rFont val="Calibri"/>
      </rPr>
      <t>- Include the following job is included in your .gitlab-ci.yml file:</t>
    </r>
    <r>
      <rPr>
        <sz val="11"/>
        <color rgb="FF000000"/>
        <rFont val="Calibri"/>
      </rPr>
      <t xml:space="preserve">
</t>
    </r>
    <r>
      <rPr>
        <sz val="11"/>
        <color rgb="FF006096"/>
        <rFont val="Roboto Condensed"/>
      </rPr>
      <t>include:</t>
    </r>
    <r>
      <rPr>
        <sz val="11"/>
        <color rgb="FF006096"/>
        <rFont val="Roboto Condensed"/>
      </rPr>
      <t xml:space="preserve">
</t>
    </r>
    <r>
      <rPr>
        <sz val="11"/>
        <color rgb="FF006096"/>
        <rFont val="Roboto Condensed"/>
      </rPr>
      <t>- template: Jobs/Dependency-Scanning.gitlab-ci.yml</t>
    </r>
    <r>
      <rPr>
        <sz val="11"/>
        <color rgb="FF006096"/>
        <rFont val="Roboto Condensed"/>
      </rPr>
      <t xml:space="preserve">
</t>
    </r>
    <r>
      <rPr>
        <sz val="11"/>
        <color rgb="FF000000"/>
        <rFont val="Calibri"/>
      </rPr>
      <t xml:space="preserve">
</t>
    </r>
    <r>
      <rPr>
        <sz val="11"/>
        <color rgb="FF000000"/>
        <rFont val="Calibri"/>
      </rPr>
      <t>- Go to Build &gt; Pipelines and confirm that the latest pipeline completed successfully. In the pipeline, dependency scanning runs and the vulnerabilities are detected automatically.</t>
    </r>
    <r>
      <rPr>
        <sz val="11"/>
        <color rgb="FF000000"/>
        <rFont val="Calibri"/>
      </rPr>
      <t xml:space="preserve">
</t>
    </r>
    <r>
      <rPr>
        <sz val="11"/>
        <color rgb="FF000000"/>
        <rFont val="Calibri"/>
      </rPr>
      <t>- Go to Secure &gt; Vulnerability report.</t>
    </r>
    <r>
      <rPr>
        <sz val="11"/>
        <color rgb="FF000000"/>
        <rFont val="Calibri"/>
      </rPr>
      <t xml:space="preserve">
</t>
    </r>
    <r>
      <rPr>
        <sz val="11"/>
        <color rgb="FF000000"/>
        <rFont val="Calibri"/>
      </rPr>
      <t>- Select each of the vulnerabilities by selecting the checkbox in each row.</t>
    </r>
    <r>
      <rPr>
        <sz val="11"/>
        <color rgb="FF000000"/>
        <rFont val="Calibri"/>
      </rPr>
      <t xml:space="preserve">
</t>
    </r>
    <r>
      <rPr>
        <sz val="11"/>
        <color rgb="FF000000"/>
        <rFont val="Calibri"/>
      </rPr>
      <t>- Review the recommended solution for each vulnerability and investigate further if needed.</t>
    </r>
    <r>
      <rPr>
        <sz val="11"/>
        <color rgb="FF000000"/>
        <rFont val="Calibri"/>
      </rPr>
      <t xml:space="preserve">
</t>
    </r>
    <r>
      <rPr>
        <sz val="11"/>
        <color rgb="FF000000"/>
        <rFont val="Calibri"/>
      </rPr>
      <t>- From the Set status dropdown list select the relevant option and select Change status.</t>
    </r>
  </si>
  <si>
    <r>
      <rPr>
        <sz val="11"/>
        <color rgb="FF000000"/>
        <rFont val="Calibri"/>
      </rPr>
      <t>Validate every dependency of the pipeline before use.</t>
    </r>
  </si>
  <si>
    <r>
      <rPr>
        <sz val="11"/>
        <color rgb="FF000000"/>
        <rFont val="Calibri"/>
      </rPr>
      <t>For every dependency used in every pipeline, ensure it has been validated.</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Check if a .gitlab-ci.yml file is at the root of your repository</t>
    </r>
    <r>
      <rPr>
        <sz val="11"/>
        <color rgb="FF000000"/>
        <rFont val="Calibri"/>
      </rPr>
      <t xml:space="preserve">
</t>
    </r>
    <r>
      <rPr>
        <sz val="11"/>
        <color rgb="FF000000"/>
        <rFont val="Calibri"/>
      </rPr>
      <t>- Verify the following job is included in your .gitlab-ci.yml file:</t>
    </r>
    <r>
      <rPr>
        <sz val="11"/>
        <color rgb="FF000000"/>
        <rFont val="Calibri"/>
      </rPr>
      <t xml:space="preserve">
</t>
    </r>
    <r>
      <rPr>
        <sz val="11"/>
        <color rgb="FF006096"/>
        <rFont val="Roboto Condensed"/>
      </rPr>
      <t>include:</t>
    </r>
    <r>
      <rPr>
        <sz val="11"/>
        <color rgb="FF006096"/>
        <rFont val="Roboto Condensed"/>
      </rPr>
      <t xml:space="preserve">
</t>
    </r>
    <r>
      <rPr>
        <sz val="11"/>
        <color rgb="FF006096"/>
        <rFont val="Roboto Condensed"/>
      </rPr>
      <t>- template: Jobs/Dependency-Scanning.gitlab-ci.yml</t>
    </r>
    <r>
      <rPr>
        <sz val="11"/>
        <color rgb="FF006096"/>
        <rFont val="Roboto Condensed"/>
      </rPr>
      <t xml:space="preserve">
</t>
    </r>
    <r>
      <rPr>
        <sz val="11"/>
        <color rgb="FF000000"/>
        <rFont val="Calibri"/>
      </rPr>
      <t xml:space="preserve">
</t>
    </r>
    <r>
      <rPr>
        <sz val="11"/>
        <color rgb="FF000000"/>
        <rFont val="Calibri"/>
      </rPr>
      <t>- Go to Build &gt; Pipelines and confirm that the latest pipeline completed successfully.</t>
    </r>
  </si>
  <si>
    <t>2.4.4</t>
  </si>
  <si>
    <r>
      <rPr>
        <sz val="11"/>
        <rFont val="Calibri"/>
      </rPr>
      <t>Ensure the build pipeline creates reproducible artifacts</t>
    </r>
  </si>
  <si>
    <r>
      <rPr>
        <sz val="11"/>
        <color rgb="FF000000"/>
        <rFont val="Calibri"/>
      </rPr>
      <t>Create build pipelines that produce the same artifact given the same input (for example, artifacts that do not rely on timestamps).</t>
    </r>
    <r>
      <rPr>
        <sz val="11"/>
        <color rgb="FF000000"/>
        <rFont val="Calibri"/>
      </rPr>
      <t xml:space="preserve">
</t>
    </r>
    <r>
      <rPr>
        <sz val="11"/>
        <color rgb="FF000000"/>
        <rFont val="Calibri"/>
      </rPr>
      <t>- On the left sidebar, select Code &gt; Repository.</t>
    </r>
    <r>
      <rPr>
        <sz val="11"/>
        <color rgb="FF000000"/>
        <rFont val="Calibri"/>
      </rPr>
      <t xml:space="preserve">
</t>
    </r>
    <r>
      <rPr>
        <sz val="11"/>
        <color rgb="FF000000"/>
        <rFont val="Calibri"/>
      </rPr>
      <t>- Check if a .gitlab-ci.yml file is at the root of your repository</t>
    </r>
    <r>
      <rPr>
        <sz val="11"/>
        <color rgb="FF000000"/>
        <rFont val="Calibri"/>
      </rPr>
      <t xml:space="preserve">
</t>
    </r>
    <r>
      <rPr>
        <sz val="11"/>
        <color rgb="FF000000"/>
        <rFont val="Calibri"/>
      </rPr>
      <t>- To create job artifacts, use the artifacts keyword in your .gitlab-ci.yml file, as in this example:</t>
    </r>
    <r>
      <rPr>
        <sz val="11"/>
        <color rgb="FF000000"/>
        <rFont val="Calibri"/>
      </rPr>
      <t xml:space="preserve">
</t>
    </r>
    <r>
      <rPr>
        <sz val="11"/>
        <color rgb="FF006096"/>
        <rFont val="Roboto Condensed"/>
      </rPr>
      <t>pdf:</t>
    </r>
    <r>
      <rPr>
        <sz val="11"/>
        <color rgb="FF006096"/>
        <rFont val="Roboto Condensed"/>
      </rPr>
      <t xml:space="preserve">
</t>
    </r>
    <r>
      <rPr>
        <sz val="11"/>
        <color rgb="FF006096"/>
        <rFont val="Roboto Condensed"/>
      </rPr>
      <t xml:space="preserve">  script: xelatex mycv.tex</t>
    </r>
    <r>
      <rPr>
        <sz val="11"/>
        <color rgb="FF006096"/>
        <rFont val="Roboto Condensed"/>
      </rPr>
      <t xml:space="preserve">
</t>
    </r>
    <r>
      <rPr>
        <sz val="11"/>
        <color rgb="FF006096"/>
        <rFont val="Roboto Condensed"/>
      </rPr>
      <t xml:space="preserve">  artifacts:</t>
    </r>
    <r>
      <rPr>
        <sz val="11"/>
        <color rgb="FF006096"/>
        <rFont val="Roboto Condensed"/>
      </rPr>
      <t xml:space="preserve">
</t>
    </r>
    <r>
      <rPr>
        <sz val="11"/>
        <color rgb="FF006096"/>
        <rFont val="Roboto Condensed"/>
      </rPr>
      <t xml:space="preserve">    paths:</t>
    </r>
    <r>
      <rPr>
        <sz val="11"/>
        <color rgb="FF006096"/>
        <rFont val="Roboto Condensed"/>
      </rPr>
      <t xml:space="preserve">
</t>
    </r>
    <r>
      <rPr>
        <sz val="11"/>
        <color rgb="FF006096"/>
        <rFont val="Roboto Condensed"/>
      </rPr>
      <t xml:space="preserve">      - mycv.pdf</t>
    </r>
    <r>
      <rPr>
        <sz val="11"/>
        <color rgb="FF006096"/>
        <rFont val="Roboto Condensed"/>
      </rPr>
      <t xml:space="preserve">
</t>
    </r>
    <r>
      <rPr>
        <sz val="11"/>
        <color rgb="FF000000"/>
        <rFont val="Calibri"/>
      </rPr>
      <t xml:space="preserve">
</t>
    </r>
    <r>
      <rPr>
        <sz val="11"/>
        <color rgb="FF000000"/>
        <rFont val="Calibri"/>
      </rPr>
      <t>In this example, a job named pdf calls the xelatex command to build a PDF file from the LaTeX source file, mycv.tex.</t>
    </r>
    <r>
      <rPr>
        <sz val="11"/>
        <color rgb="FF000000"/>
        <rFont val="Calibri"/>
      </rPr>
      <t xml:space="preserve">
</t>
    </r>
    <r>
      <rPr>
        <sz val="11"/>
        <color rgb="FF000000"/>
        <rFont val="Calibri"/>
      </rPr>
      <t>The paths keyword determines which files to add to the job artifacts. All paths to files and directories are relative to the repository where the job was created.</t>
    </r>
  </si>
  <si>
    <r>
      <rPr>
        <sz val="11"/>
        <color rgb="FF000000"/>
        <rFont val="Calibri"/>
      </rPr>
      <t>Verify that the build pipeline creates reproducible artifacts, meaning that an artifact of the build pipeline is the same in every run when given the same input.</t>
    </r>
  </si>
  <si>
    <r>
      <rPr>
        <sz val="11"/>
        <color rgb="FF000000"/>
        <rFont val="Calibri"/>
      </rPr>
      <t>Ensure that build pipelines create reproducible artifacts.</t>
    </r>
    <r>
      <rPr>
        <sz val="11"/>
        <color rgb="FF000000"/>
        <rFont val="Calibri"/>
      </rPr>
      <t xml:space="preserve">
</t>
    </r>
    <r>
      <rPr>
        <sz val="11"/>
        <color rgb="FF000000"/>
        <rFont val="Calibri"/>
      </rPr>
      <t>- On the left sidebar, select Build &gt; Artifacts.</t>
    </r>
    <r>
      <rPr>
        <sz val="11"/>
        <color rgb="FF000000"/>
        <rFont val="Calibri"/>
      </rPr>
      <t xml:space="preserve">
</t>
    </r>
    <r>
      <rPr>
        <sz val="11"/>
        <color rgb="FF000000"/>
        <rFont val="Calibri"/>
      </rPr>
      <t>- Review the artifacts associated to your build pipelines</t>
    </r>
  </si>
  <si>
    <t>2.4.5</t>
  </si>
  <si>
    <r>
      <rPr>
        <sz val="11"/>
        <rFont val="Calibri"/>
      </rPr>
      <t>Ensure pipeline steps produce a Software Bill of Materials (SBOM)</t>
    </r>
  </si>
  <si>
    <r>
      <rPr>
        <sz val="11"/>
        <color rgb="FF000000"/>
        <rFont val="Calibri"/>
      </rPr>
      <t>For each pipeline, configure it to produce a Software Bill of Materials on every run.</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Build &gt; Pipeline editor.</t>
    </r>
    <r>
      <rPr>
        <sz val="11"/>
        <color rgb="FF000000"/>
        <rFont val="Calibri"/>
      </rPr>
      <t xml:space="preserve">
</t>
    </r>
    <r>
      <rPr>
        <sz val="11"/>
        <color rgb="FF000000"/>
        <rFont val="Calibri"/>
      </rPr>
      <t>- If no .gitlab-ci.yml file exists, select Configure pipeline, then delete the example content.</t>
    </r>
    <r>
      <rPr>
        <sz val="11"/>
        <color rgb="FF000000"/>
        <rFont val="Calibri"/>
      </rPr>
      <t xml:space="preserve">
</t>
    </r>
    <r>
      <rPr>
        <sz val="11"/>
        <color rgb="FF000000"/>
        <rFont val="Calibri"/>
      </rPr>
      <t>- Copy and paste the following to the bottom of the .gitlab-ci.yml file. If an include line already exists, add only the template line below it.</t>
    </r>
    <r>
      <rPr>
        <sz val="11"/>
        <color rgb="FF000000"/>
        <rFont val="Calibri"/>
      </rPr>
      <t xml:space="preserve">
</t>
    </r>
    <r>
      <rPr>
        <sz val="11"/>
        <color rgb="FF006096"/>
        <rFont val="Roboto Condensed"/>
      </rPr>
      <t>include:</t>
    </r>
    <r>
      <rPr>
        <sz val="11"/>
        <color rgb="FF006096"/>
        <rFont val="Roboto Condensed"/>
      </rPr>
      <t xml:space="preserve">
</t>
    </r>
    <r>
      <rPr>
        <sz val="11"/>
        <color rgb="FF006096"/>
        <rFont val="Roboto Condensed"/>
      </rPr>
      <t xml:space="preserve">  - template: Jobs/Dependency-Scanning.gitlab-ci.yml</t>
    </r>
    <r>
      <rPr>
        <sz val="11"/>
        <color rgb="FF006096"/>
        <rFont val="Roboto Condensed"/>
      </rPr>
      <t xml:space="preserve">
</t>
    </r>
    <r>
      <rPr>
        <sz val="11"/>
        <color rgb="FF000000"/>
        <rFont val="Calibri"/>
      </rPr>
      <t xml:space="preserve">
</t>
    </r>
    <r>
      <rPr>
        <sz val="11"/>
        <color rgb="FF000000"/>
        <rFont val="Calibri"/>
      </rPr>
      <t>- Select the Validate tab, then select Validate pipeline. The message Simulation completed successfully confirms the file is valid.</t>
    </r>
    <r>
      <rPr>
        <sz val="11"/>
        <color rgb="FF000000"/>
        <rFont val="Calibri"/>
      </rPr>
      <t xml:space="preserve">
</t>
    </r>
    <r>
      <rPr>
        <sz val="11"/>
        <color rgb="FF000000"/>
        <rFont val="Calibri"/>
      </rPr>
      <t>- Select the Edit tab.</t>
    </r>
    <r>
      <rPr>
        <sz val="11"/>
        <color rgb="FF000000"/>
        <rFont val="Calibri"/>
      </rPr>
      <t xml:space="preserve">
</t>
    </r>
    <r>
      <rPr>
        <sz val="11"/>
        <color rgb="FF000000"/>
        <rFont val="Calibri"/>
      </rPr>
      <t>- Complete the fields. Do not use the default branch for the Branch field.</t>
    </r>
    <r>
      <rPr>
        <sz val="11"/>
        <color rgb="FF000000"/>
        <rFont val="Calibri"/>
      </rPr>
      <t xml:space="preserve">
</t>
    </r>
    <r>
      <rPr>
        <sz val="11"/>
        <color rgb="FF000000"/>
        <rFont val="Calibri"/>
      </rPr>
      <t>- Select the Start a new merge request with these changes checkbox, then select Commit changes.</t>
    </r>
    <r>
      <rPr>
        <sz val="11"/>
        <color rgb="FF000000"/>
        <rFont val="Calibri"/>
      </rPr>
      <t xml:space="preserve">
</t>
    </r>
    <r>
      <rPr>
        <sz val="11"/>
        <color rgb="FF000000"/>
        <rFont val="Calibri"/>
      </rPr>
      <t>- Complete the fields according to your standard workflow, then select Create merge request.</t>
    </r>
    <r>
      <rPr>
        <sz val="11"/>
        <color rgb="FF000000"/>
        <rFont val="Calibri"/>
      </rPr>
      <t xml:space="preserve">
</t>
    </r>
    <r>
      <rPr>
        <sz val="11"/>
        <color rgb="FF000000"/>
        <rFont val="Calibri"/>
      </rPr>
      <t>- Review and edit the merge request according to your standard workflow, then select Merge.</t>
    </r>
    <r>
      <rPr>
        <sz val="11"/>
        <color rgb="FF000000"/>
        <rFont val="Calibri"/>
      </rPr>
      <t xml:space="preserve">
</t>
    </r>
    <r>
      <rPr>
        <sz val="11"/>
        <color rgb="FF000000"/>
        <rFont val="Calibri"/>
      </rPr>
      <t>The CycloneDX SBOMs are:</t>
    </r>
    <r>
      <rPr>
        <sz val="11"/>
        <color rgb="FF000000"/>
        <rFont val="Calibri"/>
      </rPr>
      <t xml:space="preserve">
</t>
    </r>
    <r>
      <rPr>
        <sz val="11"/>
        <color rgb="FF000000"/>
        <rFont val="Calibri"/>
      </rPr>
      <t>- Named gl-sbom--.cdx.json.</t>
    </r>
    <r>
      <rPr>
        <sz val="11"/>
        <color rgb="FF000000"/>
        <rFont val="Calibri"/>
      </rPr>
      <t xml:space="preserve">
</t>
    </r>
    <r>
      <rPr>
        <sz val="11"/>
        <color rgb="FF000000"/>
        <rFont val="Calibri"/>
      </rPr>
      <t>- Available as job artifacts of the dependency scanning job.</t>
    </r>
    <r>
      <rPr>
        <sz val="11"/>
        <color rgb="FF000000"/>
        <rFont val="Calibri"/>
      </rPr>
      <t xml:space="preserve">
</t>
    </r>
    <r>
      <rPr>
        <sz val="11"/>
        <color rgb="FF000000"/>
        <rFont val="Calibri"/>
      </rPr>
      <t>- Saved in the same directory as the detected lock or build files.</t>
    </r>
  </si>
  <si>
    <r>
      <rPr>
        <sz val="11"/>
        <color rgb="FF000000"/>
        <rFont val="Calibri"/>
      </rPr>
      <t>SBOM (Software Bill of Materials) is a file that specifies each component of software or a build process. Generate an SBOM after each run of a pipeline.</t>
    </r>
  </si>
  <si>
    <r>
      <rPr>
        <sz val="11"/>
        <color rgb="FF000000"/>
        <rFont val="Calibri"/>
      </rPr>
      <t>For each pipeline, ensure it produces a Software Bill of Materials on every run.</t>
    </r>
    <r>
      <rPr>
        <sz val="11"/>
        <color rgb="FF000000"/>
        <rFont val="Calibri"/>
      </rPr>
      <t xml:space="preserve">
</t>
    </r>
    <r>
      <rPr>
        <sz val="11"/>
        <color rgb="FF000000"/>
        <rFont val="Calibri"/>
      </rPr>
      <t>- Check if your gitlab-ci.yml file contains the following:</t>
    </r>
    <r>
      <rPr>
        <sz val="11"/>
        <color rgb="FF000000"/>
        <rFont val="Calibri"/>
      </rPr>
      <t xml:space="preserve">
</t>
    </r>
    <r>
      <rPr>
        <sz val="11"/>
        <color rgb="FF006096"/>
        <rFont val="Roboto Condensed"/>
      </rPr>
      <t>include:</t>
    </r>
    <r>
      <rPr>
        <sz val="11"/>
        <color rgb="FF006096"/>
        <rFont val="Roboto Condensed"/>
      </rPr>
      <t xml:space="preserve">
</t>
    </r>
    <r>
      <rPr>
        <sz val="11"/>
        <color rgb="FF006096"/>
        <rFont val="Roboto Condensed"/>
      </rPr>
      <t xml:space="preserve">  - template: Jobs/Dependency-Scanning.gitlab-ci.yml</t>
    </r>
    <r>
      <rPr>
        <sz val="11"/>
        <color rgb="FF006096"/>
        <rFont val="Roboto Condensed"/>
      </rPr>
      <t xml:space="preserve">
</t>
    </r>
    <r>
      <rPr>
        <sz val="11"/>
        <color rgb="FF000000"/>
        <rFont val="Calibri"/>
      </rPr>
      <t xml:space="preserve">
</t>
    </r>
    <r>
      <rPr>
        <sz val="11"/>
        <color rgb="FF000000"/>
        <rFont val="Calibri"/>
      </rPr>
      <t>If your project has the following structure: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ruby-project/</t>
    </r>
    <r>
      <rPr>
        <sz val="11"/>
        <color rgb="FF006096"/>
        <rFont val="Roboto Condensed"/>
      </rPr>
      <t xml:space="preserve">
</t>
    </r>
    <r>
      <rPr>
        <sz val="11"/>
        <color rgb="FF006096"/>
        <rFont val="Roboto Condensed"/>
      </rPr>
      <t>│   └── Gemfile.lock</t>
    </r>
    <r>
      <rPr>
        <sz val="11"/>
        <color rgb="FF006096"/>
        <rFont val="Roboto Condensed"/>
      </rPr>
      <t xml:space="preserve">
</t>
    </r>
    <r>
      <rPr>
        <sz val="11"/>
        <color rgb="FF006096"/>
        <rFont val="Roboto Condensed"/>
      </rPr>
      <t>├── ruby-project-2/</t>
    </r>
    <r>
      <rPr>
        <sz val="11"/>
        <color rgb="FF006096"/>
        <rFont val="Roboto Condensed"/>
      </rPr>
      <t xml:space="preserve">
</t>
    </r>
    <r>
      <rPr>
        <sz val="11"/>
        <color rgb="FF006096"/>
        <rFont val="Roboto Condensed"/>
      </rPr>
      <t>│   └── Gemfile.lock</t>
    </r>
    <r>
      <rPr>
        <sz val="11"/>
        <color rgb="FF006096"/>
        <rFont val="Roboto Condensed"/>
      </rPr>
      <t xml:space="preserve">
</t>
    </r>
    <r>
      <rPr>
        <sz val="11"/>
        <color rgb="FF006096"/>
        <rFont val="Roboto Condensed"/>
      </rPr>
      <t>├── php-project/</t>
    </r>
    <r>
      <rPr>
        <sz val="11"/>
        <color rgb="FF006096"/>
        <rFont val="Roboto Condensed"/>
      </rPr>
      <t xml:space="preserve">
</t>
    </r>
    <r>
      <rPr>
        <sz val="11"/>
        <color rgb="FF006096"/>
        <rFont val="Roboto Condensed"/>
      </rPr>
      <t>│   └── composer.lock</t>
    </r>
    <r>
      <rPr>
        <sz val="11"/>
        <color rgb="FF006096"/>
        <rFont val="Roboto Condensed"/>
      </rPr>
      <t xml:space="preserve">
</t>
    </r>
    <r>
      <rPr>
        <sz val="11"/>
        <color rgb="FF006096"/>
        <rFont val="Roboto Condensed"/>
      </rPr>
      <t>└── go-project/</t>
    </r>
    <r>
      <rPr>
        <sz val="11"/>
        <color rgb="FF006096"/>
        <rFont val="Roboto Condensed"/>
      </rPr>
      <t xml:space="preserve">
</t>
    </r>
    <r>
      <rPr>
        <sz val="11"/>
        <color rgb="FF006096"/>
        <rFont val="Roboto Condensed"/>
      </rPr>
      <t xml:space="preserve">    └── go.sum</t>
    </r>
    <r>
      <rPr>
        <sz val="11"/>
        <color rgb="FF006096"/>
        <rFont val="Roboto Condensed"/>
      </rPr>
      <t xml:space="preserve">
</t>
    </r>
    <r>
      <rPr>
        <sz val="11"/>
        <color rgb="FF000000"/>
        <rFont val="Calibri"/>
      </rPr>
      <t xml:space="preserve">
</t>
    </r>
    <r>
      <rPr>
        <sz val="11"/>
        <color rgb="FF000000"/>
        <rFont val="Calibri"/>
      </rPr>
      <t>Then the Gemnasium scanner generates the following CycloneDX SBOMs: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ruby-project/</t>
    </r>
    <r>
      <rPr>
        <sz val="11"/>
        <color rgb="FF006096"/>
        <rFont val="Roboto Condensed"/>
      </rPr>
      <t xml:space="preserve">
</t>
    </r>
    <r>
      <rPr>
        <sz val="11"/>
        <color rgb="FF006096"/>
        <rFont val="Roboto Condensed"/>
      </rPr>
      <t>│   ├── Gemfile.lock</t>
    </r>
    <r>
      <rPr>
        <sz val="11"/>
        <color rgb="FF006096"/>
        <rFont val="Roboto Condensed"/>
      </rPr>
      <t xml:space="preserve">
</t>
    </r>
    <r>
      <rPr>
        <sz val="11"/>
        <color rgb="FF006096"/>
        <rFont val="Roboto Condensed"/>
      </rPr>
      <t>│   └── gl-sbom-gem-bundler.cdx.json</t>
    </r>
    <r>
      <rPr>
        <sz val="11"/>
        <color rgb="FF006096"/>
        <rFont val="Roboto Condensed"/>
      </rPr>
      <t xml:space="preserve">
</t>
    </r>
    <r>
      <rPr>
        <sz val="11"/>
        <color rgb="FF006096"/>
        <rFont val="Roboto Condensed"/>
      </rPr>
      <t>├── ruby-project-2/</t>
    </r>
    <r>
      <rPr>
        <sz val="11"/>
        <color rgb="FF006096"/>
        <rFont val="Roboto Condensed"/>
      </rPr>
      <t xml:space="preserve">
</t>
    </r>
    <r>
      <rPr>
        <sz val="11"/>
        <color rgb="FF006096"/>
        <rFont val="Roboto Condensed"/>
      </rPr>
      <t>│   ├── Gemfile.lock</t>
    </r>
    <r>
      <rPr>
        <sz val="11"/>
        <color rgb="FF006096"/>
        <rFont val="Roboto Condensed"/>
      </rPr>
      <t xml:space="preserve">
</t>
    </r>
    <r>
      <rPr>
        <sz val="11"/>
        <color rgb="FF006096"/>
        <rFont val="Roboto Condensed"/>
      </rPr>
      <t>│   └── gl-sbom-gem-bundler.cdx.json</t>
    </r>
    <r>
      <rPr>
        <sz val="11"/>
        <color rgb="FF006096"/>
        <rFont val="Roboto Condensed"/>
      </rPr>
      <t xml:space="preserve">
</t>
    </r>
    <r>
      <rPr>
        <sz val="11"/>
        <color rgb="FF006096"/>
        <rFont val="Roboto Condensed"/>
      </rPr>
      <t>├── php-project/</t>
    </r>
    <r>
      <rPr>
        <sz val="11"/>
        <color rgb="FF006096"/>
        <rFont val="Roboto Condensed"/>
      </rPr>
      <t xml:space="preserve">
</t>
    </r>
    <r>
      <rPr>
        <sz val="11"/>
        <color rgb="FF006096"/>
        <rFont val="Roboto Condensed"/>
      </rPr>
      <t>│   ├── composer.lock</t>
    </r>
    <r>
      <rPr>
        <sz val="11"/>
        <color rgb="FF006096"/>
        <rFont val="Roboto Condensed"/>
      </rPr>
      <t xml:space="preserve">
</t>
    </r>
    <r>
      <rPr>
        <sz val="11"/>
        <color rgb="FF006096"/>
        <rFont val="Roboto Condensed"/>
      </rPr>
      <t>│   └── gl-sbom-packagist-composer.cdx.json</t>
    </r>
    <r>
      <rPr>
        <sz val="11"/>
        <color rgb="FF006096"/>
        <rFont val="Roboto Condensed"/>
      </rPr>
      <t xml:space="preserve">
</t>
    </r>
    <r>
      <rPr>
        <sz val="11"/>
        <color rgb="FF006096"/>
        <rFont val="Roboto Condensed"/>
      </rPr>
      <t>└── go-project/</t>
    </r>
    <r>
      <rPr>
        <sz val="11"/>
        <color rgb="FF006096"/>
        <rFont val="Roboto Condensed"/>
      </rPr>
      <t xml:space="preserve">
</t>
    </r>
    <r>
      <rPr>
        <sz val="11"/>
        <color rgb="FF006096"/>
        <rFont val="Roboto Condensed"/>
      </rPr>
      <t xml:space="preserve">    ├── go.sum</t>
    </r>
    <r>
      <rPr>
        <sz val="11"/>
        <color rgb="FF006096"/>
        <rFont val="Roboto Condensed"/>
      </rPr>
      <t xml:space="preserve">
</t>
    </r>
    <r>
      <rPr>
        <sz val="11"/>
        <color rgb="FF006096"/>
        <rFont val="Roboto Condensed"/>
      </rPr>
      <t xml:space="preserve">    └── gl-sbom-go-go.cdx.json</t>
    </r>
    <r>
      <rPr>
        <sz val="11"/>
        <color rgb="FF006096"/>
        <rFont val="Roboto Condensed"/>
      </rPr>
      <t xml:space="preserve">
</t>
    </r>
    <r>
      <rPr>
        <sz val="11"/>
        <color rgb="FF000000"/>
        <rFont val="Calibri"/>
      </rPr>
      <t xml:space="preserve">
</t>
    </r>
    <r>
      <rPr>
        <sz val="11"/>
        <color rgb="FF000000"/>
        <rFont val="Calibri"/>
      </rPr>
      <t>- Review if these files exists in your environment</t>
    </r>
  </si>
  <si>
    <t>2.4.6</t>
  </si>
  <si>
    <r>
      <rPr>
        <sz val="11"/>
        <rFont val="Calibri"/>
      </rPr>
      <t>Ensure pipeline steps sign the Software Bill of Materials (SBOM) produced</t>
    </r>
  </si>
  <si>
    <r>
      <rPr>
        <sz val="11"/>
        <color rgb="FF000000"/>
        <rFont val="Calibri"/>
      </rPr>
      <t>For each pipeline, configure it to sign its produced Software Bill of Materials on every run.</t>
    </r>
  </si>
  <si>
    <r>
      <rPr>
        <sz val="11"/>
        <color rgb="FF000000"/>
        <rFont val="Calibri"/>
      </rPr>
      <t>SBOM (Software Bill of Materials) is a file that specifies each component of software or a build process. It should be generated after every pipeline run. After it is generated, it must then be signed.</t>
    </r>
  </si>
  <si>
    <r>
      <rPr>
        <sz val="11"/>
        <color rgb="FF000000"/>
        <rFont val="Calibri"/>
      </rPr>
      <t>For each pipeline, ensure it signs the Software Bill of Materials it produces on every run.</t>
    </r>
  </si>
  <si>
    <t>Third-Party Packages</t>
  </si>
  <si>
    <t>3.1.1</t>
  </si>
  <si>
    <r>
      <rPr>
        <sz val="11"/>
        <rFont val="Calibri"/>
      </rPr>
      <t>Ensure third-party artifacts and open-source libraries are verified</t>
    </r>
  </si>
  <si>
    <r>
      <rPr>
        <sz val="11"/>
        <color rgb="FF000000"/>
        <rFont val="Calibri"/>
      </rPr>
      <t>Set third-party artifacts and open-source libraries to be verified.</t>
    </r>
  </si>
  <si>
    <r>
      <rPr>
        <sz val="11"/>
        <color rgb="FF000000"/>
        <rFont val="Calibri"/>
      </rPr>
      <t>Ensure third-party artifacts and open-source libraries in use are trusted and verified.</t>
    </r>
  </si>
  <si>
    <r>
      <rPr>
        <sz val="11"/>
        <color rgb="FF000000"/>
        <rFont val="Calibri"/>
      </rPr>
      <t>Ensure third-party artifacts and open-source libraries are verified.</t>
    </r>
  </si>
  <si>
    <t>3.1.2</t>
  </si>
  <si>
    <r>
      <rPr>
        <sz val="11"/>
        <rFont val="Calibri"/>
      </rPr>
      <t>Ensure Software Bill of Materials (SBOM) is required from all third-party suppliers</t>
    </r>
  </si>
  <si>
    <r>
      <rPr>
        <sz val="11"/>
        <color rgb="FF000000"/>
        <rFont val="Calibri"/>
      </rPr>
      <t>For every third-party dependency in use, require a Software Bill of Materials from its supplier.</t>
    </r>
  </si>
  <si>
    <r>
      <rPr>
        <sz val="11"/>
        <color rgb="FF000000"/>
        <rFont val="Calibri"/>
      </rPr>
      <t>A Software Bill Of Materials (SBOM) is a file that specifies each component of software or a build process. Require an SBOM from every third-party provider.</t>
    </r>
  </si>
  <si>
    <r>
      <rPr>
        <sz val="11"/>
        <color rgb="FF000000"/>
        <rFont val="Calibri"/>
      </rPr>
      <t>For every third-party dependency in use, ensure it has a Software Bill of Materials.</t>
    </r>
  </si>
  <si>
    <t>3.1.3</t>
  </si>
  <si>
    <r>
      <rPr>
        <sz val="11"/>
        <rFont val="Calibri"/>
      </rPr>
      <t>Ensure signed metadata of the build process is required and verified</t>
    </r>
  </si>
  <si>
    <r>
      <rPr>
        <sz val="11"/>
        <color rgb="FF000000"/>
        <rFont val="Calibri"/>
      </rPr>
      <t>For each artifact in use, require and verify signed metadata of the build process.</t>
    </r>
  </si>
  <si>
    <r>
      <rPr>
        <sz val="11"/>
        <color rgb="FF000000"/>
        <rFont val="Calibri"/>
      </rPr>
      <t>Require and verify signed metadata of the build process for all dependencies in use.</t>
    </r>
  </si>
  <si>
    <r>
      <rPr>
        <sz val="11"/>
        <color rgb="FF000000"/>
        <rFont val="Calibri"/>
      </rPr>
      <t>For each artifact used, ensure it was supplied with verified and signed metadata of its build process. The signature should be the organizational signature and should be verifiable by common Certificate Authority servers.</t>
    </r>
  </si>
  <si>
    <t>3.1.4</t>
  </si>
  <si>
    <r>
      <rPr>
        <sz val="11"/>
        <rFont val="Calibri"/>
      </rPr>
      <t>Ensure dependencies are monitored between open-source components</t>
    </r>
  </si>
  <si>
    <r>
      <rPr>
        <sz val="11"/>
        <color rgb="FF000000"/>
        <rFont val="Calibri"/>
      </rPr>
      <t>For every repository that is in use, set a dependency scanning and container scanning tools to detect, prevent, and monitor vulnerabilities in project packages and container images by performing the following:</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Configure Dependency Scanning and Container Scanning to run on this project</t>
    </r>
  </si>
  <si>
    <r>
      <rPr>
        <sz val="11"/>
        <color rgb="FF000000"/>
        <rFont val="Calibri"/>
      </rPr>
      <t>Monitor, or ask software suppliers to monitor, dependencies between open-source components in use.</t>
    </r>
  </si>
  <si>
    <r>
      <rPr>
        <sz val="11"/>
        <color rgb="FF000000"/>
        <rFont val="Calibri"/>
      </rPr>
      <t>For each project, ensure that dependency scanning and container scanning are enabled in order to monitor dependencies.</t>
    </r>
    <r>
      <rPr>
        <sz val="11"/>
        <color rgb="FF000000"/>
        <rFont val="Calibri"/>
      </rPr>
      <t xml:space="preserve">
</t>
    </r>
    <r>
      <rPr>
        <sz val="11"/>
        <color rgb="FF000000"/>
        <rFont val="Calibri"/>
      </rPr>
      <t>- On GitLab, navigate to the main page of the repository.</t>
    </r>
    <r>
      <rPr>
        <sz val="11"/>
        <color rgb="FF000000"/>
        <rFont val="Calibri"/>
      </rPr>
      <t xml:space="preserve">
</t>
    </r>
    <r>
      <rPr>
        <sz val="11"/>
        <color rgb="FF000000"/>
        <rFont val="Calibri"/>
      </rPr>
      <t>- Review the CI pipeline configuration to verify that Dependency Scanning and that Container Scanning have been configured to run on this project.</t>
    </r>
  </si>
  <si>
    <t>3.1.5</t>
  </si>
  <si>
    <r>
      <rPr>
        <sz val="11"/>
        <rFont val="Calibri"/>
      </rPr>
      <t>Ensure trusted package managers and repositories are defined and prioritized</t>
    </r>
  </si>
  <si>
    <r>
      <rPr>
        <sz val="11"/>
        <color rgb="FF000000"/>
        <rFont val="Calibri"/>
      </rPr>
      <t>For each package to be downloaded, configure it to be downloaded from a trusted source.  To view your GitLab package registry and its contents, click on "Deploy" --&gt; "Package Registry."</t>
    </r>
  </si>
  <si>
    <r>
      <rPr>
        <sz val="11"/>
        <color rgb="FF000000"/>
        <rFont val="Calibri"/>
      </rPr>
      <t>Prioritize trusted package registries over others when pulling a package.</t>
    </r>
  </si>
  <si>
    <r>
      <rPr>
        <sz val="11"/>
        <color rgb="FF000000"/>
        <rFont val="Calibri"/>
      </rPr>
      <t>For each package registry in use, ensure it is trusted.  The GitLab package registry is enabled by default.</t>
    </r>
  </si>
  <si>
    <t>3.1.6</t>
  </si>
  <si>
    <r>
      <rPr>
        <sz val="11"/>
        <rFont val="Calibri"/>
      </rPr>
      <t>Ensure a signed Software Bill of Materials (SBOM) of the code is supplied</t>
    </r>
  </si>
  <si>
    <r>
      <rPr>
        <sz val="11"/>
        <color rgb="FF000000"/>
        <rFont val="Calibri"/>
      </rPr>
      <t>For every artifact supplied, require and verify a signed Software Bill of Materials from its supplier.</t>
    </r>
    <r>
      <rPr>
        <sz val="11"/>
        <color rgb="FF000000"/>
        <rFont val="Calibri"/>
      </rPr>
      <t xml:space="preserve">
</t>
    </r>
    <r>
      <rPr>
        <sz val="11"/>
        <color rgb="FF000000"/>
        <rFont val="Calibri"/>
      </rPr>
      <t>- To create an SBOM, you must run a dependency scan.</t>
    </r>
    <r>
      <rPr>
        <sz val="11"/>
        <color rgb="FF000000"/>
        <rFont val="Calibri"/>
      </rPr>
      <t xml:space="preserve">
</t>
    </r>
    <r>
      <rPr>
        <sz val="11"/>
        <color rgb="FF000000"/>
        <rFont val="Calibri"/>
      </rPr>
      <t>- Enable dependency scanning, and an SBOM will be automatically generated for your project.</t>
    </r>
  </si>
  <si>
    <r>
      <rPr>
        <sz val="11"/>
        <color rgb="FF000000"/>
        <rFont val="Calibri"/>
      </rPr>
      <t>A Software Bill of Materials (SBOM) is a file that specifies each component of software or a build process. When using a dependency, demand its SBOM and ensure it is signed for validation purposes.</t>
    </r>
  </si>
  <si>
    <r>
      <rPr>
        <sz val="11"/>
        <color rgb="FF000000"/>
        <rFont val="Calibri"/>
      </rPr>
      <t>For every artifact supplied, ensure it has a validated, signed Software Bill of Materials.  To view the SBOMs associated with your projects, Navigate to</t>
    </r>
    <r>
      <rPr>
        <sz val="11"/>
        <color rgb="FF000000"/>
        <rFont val="Calibri"/>
      </rPr>
      <t xml:space="preserve">
</t>
    </r>
    <r>
      <rPr>
        <sz val="11"/>
        <color rgb="FF000000"/>
        <rFont val="Calibri"/>
      </rPr>
      <t>Secure --&gt; Dependency list</t>
    </r>
    <r>
      <rPr>
        <sz val="11"/>
        <color rgb="FF000000"/>
        <rFont val="Calibri"/>
      </rPr>
      <t xml:space="preserve">
</t>
    </r>
    <r>
      <rPr>
        <sz val="11"/>
        <color rgb="FF000000"/>
        <rFont val="Calibri"/>
      </rPr>
      <t>You may export the SBOM in .json format.</t>
    </r>
  </si>
  <si>
    <t>3.1.7</t>
  </si>
  <si>
    <r>
      <rPr>
        <sz val="11"/>
        <rFont val="Calibri"/>
      </rPr>
      <t>Ensure dependencies are pinned to a specific, verified version</t>
    </r>
  </si>
  <si>
    <r>
      <rPr>
        <sz val="11"/>
        <color rgb="FF000000"/>
        <rFont val="Calibri"/>
      </rPr>
      <t>For every dependency in use, pin to a specific version.</t>
    </r>
  </si>
  <si>
    <r>
      <rPr>
        <sz val="11"/>
        <color rgb="FF000000"/>
        <rFont val="Calibri"/>
      </rPr>
      <t>Pin dependencies to a specific version. Avoid using the "latest" tag or broad version.</t>
    </r>
  </si>
  <si>
    <r>
      <rPr>
        <sz val="11"/>
        <color rgb="FF000000"/>
        <rFont val="Calibri"/>
      </rPr>
      <t>For every dependency in use, ensure it is pinned to a specific version.</t>
    </r>
  </si>
  <si>
    <t>3.1.8</t>
  </si>
  <si>
    <r>
      <rPr>
        <sz val="11"/>
        <rFont val="Calibri"/>
      </rPr>
      <t>Ensure all packages used are more than 60 days old</t>
    </r>
  </si>
  <si>
    <r>
      <rPr>
        <sz val="11"/>
        <color rgb="FF000000"/>
        <rFont val="Calibri"/>
      </rPr>
      <t>If a package used is less than 60 days old, stop using it and find another solution.</t>
    </r>
  </si>
  <si>
    <r>
      <rPr>
        <sz val="11"/>
        <color rgb="FF000000"/>
        <rFont val="Calibri"/>
      </rPr>
      <t>Use packages that are more than 60 days old.</t>
    </r>
  </si>
  <si>
    <r>
      <rPr>
        <sz val="11"/>
        <color rgb="FF000000"/>
        <rFont val="Calibri"/>
      </rPr>
      <t>Developers may not use packages that are less than 60 days old.</t>
    </r>
  </si>
  <si>
    <r>
      <rPr>
        <sz val="11"/>
        <color rgb="FF000000"/>
        <rFont val="Calibri"/>
      </rPr>
      <t>For every package used, ensure it is more than 60 days old.</t>
    </r>
  </si>
  <si>
    <t>Validate Packages</t>
  </si>
  <si>
    <t>3.2.1</t>
  </si>
  <si>
    <r>
      <rPr>
        <sz val="11"/>
        <rFont val="Calibri"/>
      </rPr>
      <t>Ensure an organization-wide dependency usage policy is enforced</t>
    </r>
  </si>
  <si>
    <r>
      <rPr>
        <sz val="11"/>
        <color rgb="FF000000"/>
        <rFont val="Calibri"/>
      </rPr>
      <t>Enforce policies for dependency usage across the organization.</t>
    </r>
  </si>
  <si>
    <r>
      <rPr>
        <sz val="11"/>
        <color rgb="FF000000"/>
        <rFont val="Calibri"/>
      </rPr>
      <t>Enforce a policy for dependency usage across the organization. For example, disallow the use of packages less than 60 days old.</t>
    </r>
  </si>
  <si>
    <r>
      <rPr>
        <sz val="11"/>
        <color rgb="FF000000"/>
        <rFont val="Calibri"/>
      </rPr>
      <t>Verify that a policy for dependency usage is enforced across the organization.</t>
    </r>
  </si>
  <si>
    <t>3.2.2</t>
  </si>
  <si>
    <r>
      <rPr>
        <sz val="11"/>
        <rFont val="Calibri"/>
      </rPr>
      <t>Ensure packages are automatically scanned for known vulnerabilities</t>
    </r>
  </si>
  <si>
    <r>
      <rPr>
        <sz val="11"/>
        <color rgb="FF000000"/>
        <rFont val="Calibri"/>
      </rPr>
      <t>Enable Dependency scanning in order to automatically scan packages for vulnerabilities. To enable the analyzer, either:</t>
    </r>
    <r>
      <rPr>
        <sz val="11"/>
        <color rgb="FF000000"/>
        <rFont val="Calibri"/>
      </rPr>
      <t xml:space="preserve">
</t>
    </r>
    <r>
      <rPr>
        <sz val="11"/>
        <color rgb="FF000000"/>
        <rFont val="Calibri"/>
      </rPr>
      <t>- Enable Auto DevOps, which includes dependency scanning.</t>
    </r>
    <r>
      <rPr>
        <sz val="11"/>
        <color rgb="FF000000"/>
        <rFont val="Calibri"/>
      </rPr>
      <t xml:space="preserve">
</t>
    </r>
    <r>
      <rPr>
        <sz val="11"/>
        <color rgb="FF000000"/>
        <rFont val="Calibri"/>
      </rPr>
      <t>- Edit the .gitlab-ci.yml file manually. Use this method if your .gitlab-ci.yml file is complex.</t>
    </r>
    <r>
      <rPr>
        <sz val="11"/>
        <color rgb="FF000000"/>
        <rFont val="Calibri"/>
      </rPr>
      <t xml:space="preserve">
</t>
    </r>
    <r>
      <rPr>
        <sz val="11"/>
        <color rgb="FF000000"/>
        <rFont val="Calibri"/>
      </rPr>
      <t>- Use a preconfigured merge request.</t>
    </r>
    <r>
      <rPr>
        <sz val="11"/>
        <color rgb="FF000000"/>
        <rFont val="Calibri"/>
      </rPr>
      <t xml:space="preserve">
</t>
    </r>
    <r>
      <rPr>
        <sz val="11"/>
        <color rgb="FF000000"/>
        <rFont val="Calibri"/>
      </rPr>
      <t>- Create a scan execution policy that enforces dependency scanning.</t>
    </r>
  </si>
  <si>
    <r>
      <rPr>
        <sz val="11"/>
        <color rgb="FF000000"/>
        <rFont val="Calibri"/>
      </rPr>
      <t>Automatically scan every package for vulnerabilities.</t>
    </r>
  </si>
  <si>
    <r>
      <rPr>
        <sz val="11"/>
        <color rgb="FF000000"/>
        <rFont val="Calibri"/>
      </rPr>
      <t>Once Dependency Scanning is enabled for your project, continuous scanning of packages for dependency vulnerabilities is enabled.</t>
    </r>
  </si>
  <si>
    <t>3.2.3</t>
  </si>
  <si>
    <r>
      <rPr>
        <sz val="11"/>
        <rFont val="Calibri"/>
      </rPr>
      <t>Ensure packages are automatically scanned for license implications</t>
    </r>
  </si>
  <si>
    <r>
      <rPr>
        <sz val="11"/>
        <color rgb="FF000000"/>
        <rFont val="Calibri"/>
      </rPr>
      <t>Enable Dependency scanning in order to automatically scan packages for license implications.  To enable the analyzer, either:</t>
    </r>
    <r>
      <rPr>
        <sz val="11"/>
        <color rgb="FF000000"/>
        <rFont val="Calibri"/>
      </rPr>
      <t xml:space="preserve">
</t>
    </r>
    <r>
      <rPr>
        <sz val="11"/>
        <color rgb="FF000000"/>
        <rFont val="Calibri"/>
      </rPr>
      <t>- Enable Auto DevOps, which includes dependency scanning.</t>
    </r>
    <r>
      <rPr>
        <sz val="11"/>
        <color rgb="FF000000"/>
        <rFont val="Calibri"/>
      </rPr>
      <t xml:space="preserve">
</t>
    </r>
    <r>
      <rPr>
        <sz val="11"/>
        <color rgb="FF000000"/>
        <rFont val="Calibri"/>
      </rPr>
      <t>- Edit the .gitlab-ci.yml file manually. Use this method if your .gitlab-ci.yml file is complex.</t>
    </r>
    <r>
      <rPr>
        <sz val="11"/>
        <color rgb="FF000000"/>
        <rFont val="Calibri"/>
      </rPr>
      <t xml:space="preserve">
</t>
    </r>
    <r>
      <rPr>
        <sz val="11"/>
        <color rgb="FF000000"/>
        <rFont val="Calibri"/>
      </rPr>
      <t>- Use a preconfigured merge request.</t>
    </r>
    <r>
      <rPr>
        <sz val="11"/>
        <color rgb="FF000000"/>
        <rFont val="Calibri"/>
      </rPr>
      <t xml:space="preserve">
</t>
    </r>
    <r>
      <rPr>
        <sz val="11"/>
        <color rgb="FF000000"/>
        <rFont val="Calibri"/>
      </rPr>
      <t>- Create a scan execution policy that enforces dependency scanning.</t>
    </r>
  </si>
  <si>
    <r>
      <rPr>
        <sz val="11"/>
        <color rgb="FF000000"/>
        <rFont val="Calibri"/>
      </rPr>
      <t>A software license is a document that provides legal conditions and guidelines for the use and distribution of software, usually defined by the author. It is recommended to scan for any legal implications automatically.</t>
    </r>
  </si>
  <si>
    <r>
      <rPr>
        <sz val="11"/>
        <color rgb="FF000000"/>
        <rFont val="Calibri"/>
      </rPr>
      <t>Ensure license implication rules are configured and are scanned automatically.  Once Dependency Scanning is enabled for your project, continuous license scanning is enabled.</t>
    </r>
  </si>
  <si>
    <t>3.2.4</t>
  </si>
  <si>
    <r>
      <rPr>
        <sz val="11"/>
        <rFont val="Calibri"/>
      </rPr>
      <t>Ensure packages are automatically scanned for ownership change</t>
    </r>
  </si>
  <si>
    <r>
      <rPr>
        <sz val="11"/>
        <color rgb="FF000000"/>
        <rFont val="Calibri"/>
      </rPr>
      <t>Set automatic scanning of packages for ownership change.</t>
    </r>
  </si>
  <si>
    <r>
      <rPr>
        <sz val="11"/>
        <color rgb="FF000000"/>
        <rFont val="Calibri"/>
      </rPr>
      <t>Scan every package automatically for ownership change.</t>
    </r>
  </si>
  <si>
    <r>
      <rPr>
        <sz val="11"/>
        <color rgb="FF000000"/>
        <rFont val="Calibri"/>
      </rPr>
      <t>Ensure automatic scanning of packages for ownership change is set.</t>
    </r>
  </si>
  <si>
    <t>Verification</t>
  </si>
  <si>
    <t>4.1.1</t>
  </si>
  <si>
    <r>
      <rPr>
        <sz val="11"/>
        <rFont val="Calibri"/>
      </rPr>
      <t>Ensure all artifacts are signed by the build pipeline itself</t>
    </r>
  </si>
  <si>
    <r>
      <rPr>
        <sz val="11"/>
        <color rgb="FF000000"/>
        <rFont val="Calibri"/>
      </rPr>
      <t>Sign every artifact produced with the build pipeline that created it. Configure the build pipeline to sign each artifact.</t>
    </r>
  </si>
  <si>
    <r>
      <rPr>
        <sz val="11"/>
        <color rgb="FF000000"/>
        <rFont val="Calibri"/>
      </rPr>
      <t>Configure the build pipeline to sign every artifact it produces and verify that each artifact has the appropriate signature.</t>
    </r>
  </si>
  <si>
    <r>
      <rPr>
        <sz val="11"/>
        <color rgb="FF000000"/>
        <rFont val="Calibri"/>
      </rPr>
      <t>Verify that the build pipeline signs every new artifact it produces and all artifacts are signed.</t>
    </r>
    <r>
      <rPr>
        <sz val="11"/>
        <color rgb="FF000000"/>
        <rFont val="Calibri"/>
      </rPr>
      <t xml:space="preserve">
</t>
    </r>
    <r>
      <rPr>
        <sz val="11"/>
        <color rgb="FF000000"/>
        <rFont val="Calibri"/>
      </rPr>
      <t>There are many different signing tools or options each have there own method or commands to verify that the code or package created is signed.</t>
    </r>
  </si>
  <si>
    <r>
      <rPr>
        <sz val="11"/>
        <color rgb="FF000000"/>
        <rFont val="Calibri"/>
      </rPr>
      <t>Artifacts are not signed by Default.</t>
    </r>
  </si>
  <si>
    <t>4.1.2</t>
  </si>
  <si>
    <r>
      <rPr>
        <sz val="11"/>
        <rFont val="Calibri"/>
      </rPr>
      <t>Ensure artifacts are encrypted before distribution</t>
    </r>
  </si>
  <si>
    <r>
      <rPr>
        <sz val="11"/>
        <color rgb="FF000000"/>
        <rFont val="Calibri"/>
      </rPr>
      <t>Encrypt every artifact before distribution.</t>
    </r>
  </si>
  <si>
    <r>
      <rPr>
        <sz val="11"/>
        <color rgb="FF000000"/>
        <rFont val="Calibri"/>
      </rPr>
      <t>Encrypt artifacts before they are distributed and ensure only trusted platforms have decryption capabilities.</t>
    </r>
  </si>
  <si>
    <r>
      <rPr>
        <sz val="11"/>
        <color rgb="FF000000"/>
        <rFont val="Calibri"/>
      </rPr>
      <t>Ensure every artifact is encrypted before it is delivered.</t>
    </r>
  </si>
  <si>
    <r>
      <rPr>
        <sz val="11"/>
        <color rgb="FF000000"/>
        <rFont val="Calibri"/>
      </rPr>
      <t>Artifacts do not get encrypted by default.</t>
    </r>
  </si>
  <si>
    <t>4.1.3</t>
  </si>
  <si>
    <r>
      <rPr>
        <sz val="11"/>
        <rFont val="Calibri"/>
      </rPr>
      <t>Ensure only authorized platforms have decryption capabilities of artifacts</t>
    </r>
  </si>
  <si>
    <r>
      <rPr>
        <sz val="11"/>
        <color rgb="FF000000"/>
        <rFont val="Calibri"/>
      </rPr>
      <t>Grant decryption capabilities of the organization's artifacts only for trusted and authorized platforms.</t>
    </r>
  </si>
  <si>
    <r>
      <rPr>
        <sz val="11"/>
        <color rgb="FF000000"/>
        <rFont val="Calibri"/>
      </rPr>
      <t>Grant decryption capabilities of artifacts only to trusted and authorized platforms.</t>
    </r>
  </si>
  <si>
    <r>
      <rPr>
        <sz val="11"/>
        <color rgb="FF000000"/>
        <rFont val="Calibri"/>
      </rPr>
      <t>Ensure only trusted and authorized platforms have decryption capabilities of the organization's artifacts.</t>
    </r>
  </si>
  <si>
    <t>Access to Artifacts</t>
  </si>
  <si>
    <t>4.2.1</t>
  </si>
  <si>
    <r>
      <rPr>
        <sz val="11"/>
        <rFont val="Calibri"/>
      </rPr>
      <t>Ensure the authority to certify artifacts is limited</t>
    </r>
  </si>
  <si>
    <r>
      <rPr>
        <sz val="11"/>
        <color rgb="FF000000"/>
        <rFont val="Calibri"/>
      </rPr>
      <t>Limit which artifact can be certified by which authority.</t>
    </r>
  </si>
  <si>
    <r>
      <rPr>
        <sz val="11"/>
        <color rgb="FF000000"/>
        <rFont val="Calibri"/>
      </rPr>
      <t>Software certification is used to verify the safety of certain software usage and to establish trust between the supplier and the consumer. Any artifact can be certified. Limit the authority to certify different artifacts.</t>
    </r>
  </si>
  <si>
    <r>
      <rPr>
        <sz val="11"/>
        <color rgb="FF000000"/>
        <rFont val="Calibri"/>
      </rPr>
      <t>Ensure only certain artifacts can be certified by certain parties.</t>
    </r>
  </si>
  <si>
    <t>4.2.2</t>
  </si>
  <si>
    <r>
      <rPr>
        <sz val="11"/>
        <rFont val="Calibri"/>
      </rPr>
      <t>Ensure number of permitted users who may upload new artifacts is minimized</t>
    </r>
  </si>
  <si>
    <r>
      <rPr>
        <sz val="11"/>
        <color rgb="FF000000"/>
        <rFont val="Calibri"/>
      </rPr>
      <t>Allow only trusted and qualified users to upload new artifacts and limit them in number.</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Next to the project member you want to remove, select Remove member.</t>
    </r>
  </si>
  <si>
    <r>
      <rPr>
        <sz val="11"/>
        <color rgb="FF000000"/>
        <rFont val="Calibri"/>
      </rPr>
      <t>Minimize ability to upload artifacts to the lowest number of trusted users possible.</t>
    </r>
  </si>
  <si>
    <r>
      <rPr>
        <sz val="11"/>
        <color rgb="FF000000"/>
        <rFont val="Calibri"/>
      </rPr>
      <t>Ensure only trusted and qualified users can upload new artifacts, and that their number is the lowest possible.</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Manage &gt; Members.</t>
    </r>
    <r>
      <rPr>
        <sz val="11"/>
        <color rgb="FF000000"/>
        <rFont val="Calibri"/>
      </rPr>
      <t xml:space="preserve">
</t>
    </r>
    <r>
      <rPr>
        <sz val="11"/>
        <color rgb="FF000000"/>
        <rFont val="Calibri"/>
      </rPr>
      <t>- At the top of the member list, from the dropdown list, select Max role the members have in the group and descending order.</t>
    </r>
    <r>
      <rPr>
        <sz val="11"/>
        <color rgb="FF000000"/>
        <rFont val="Calibri"/>
      </rPr>
      <t xml:space="preserve">
</t>
    </r>
    <r>
      <rPr>
        <sz val="11"/>
        <color rgb="FF000000"/>
        <rFont val="Calibri"/>
      </rPr>
      <t>- If there are minimum number of members with Owner/Maintainer role in the list, you are compliant.</t>
    </r>
  </si>
  <si>
    <t>4.2.3</t>
  </si>
  <si>
    <r>
      <rPr>
        <sz val="11"/>
        <rFont val="Calibri"/>
      </rPr>
      <t>Ensure user access to the package registry utilizes Multi-Factor Authentication (MFA)</t>
    </r>
  </si>
  <si>
    <r>
      <rPr>
        <sz val="11"/>
        <color rgb="FF000000"/>
        <rFont val="Calibri"/>
      </rPr>
      <t>For each package registry in use, enforce Multi-Factor Authentication as the only way to authenticate.</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Sign-in restrictions:</t>
    </r>
    <r>
      <rPr>
        <sz val="11"/>
        <color rgb="FF000000"/>
        <rFont val="Calibri"/>
      </rPr>
      <t xml:space="preserve">
</t>
    </r>
    <r>
      <rPr>
        <sz val="11"/>
        <color rgb="FF000000"/>
        <rFont val="Calibri"/>
      </rPr>
      <t>- Select Enforce two-factor authentication to enable this feature.</t>
    </r>
  </si>
  <si>
    <r>
      <rPr>
        <sz val="11"/>
        <color rgb="FF000000"/>
        <rFont val="Calibri"/>
      </rPr>
      <t>Enforce Multi-Factor Authentication (MFA) for user access to the package registry.</t>
    </r>
  </si>
  <si>
    <r>
      <rPr>
        <sz val="11"/>
        <color rgb="FF000000"/>
        <rFont val="Calibri"/>
      </rPr>
      <t>For each package registry in use, verify that Multi-Factor Authentication is enforced and is the only way to authenticate.</t>
    </r>
    <r>
      <rPr>
        <sz val="11"/>
        <color rgb="FF000000"/>
        <rFont val="Calibri"/>
      </rPr>
      <t xml:space="preserve">
</t>
    </r>
    <r>
      <rPr>
        <sz val="11"/>
        <color rgb="FF000000"/>
        <rFont val="Calibri"/>
      </rPr>
      <t>- On the left sidebar, at the bottom, select Admin Area.</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Sign-in restrictions:</t>
    </r>
    <r>
      <rPr>
        <sz val="11"/>
        <color rgb="FF000000"/>
        <rFont val="Calibri"/>
      </rPr>
      <t xml:space="preserve">
</t>
    </r>
    <r>
      <rPr>
        <sz val="11"/>
        <color rgb="FF000000"/>
        <rFont val="Calibri"/>
      </rPr>
      <t>- Check if Enforce two-factor authentication is enabled. If so, you are compliant.</t>
    </r>
  </si>
  <si>
    <t>4.2.4</t>
  </si>
  <si>
    <r>
      <rPr>
        <sz val="11"/>
        <rFont val="Calibri"/>
      </rPr>
      <t>Ensure user management of the package registry is not local</t>
    </r>
  </si>
  <si>
    <r>
      <rPr>
        <sz val="11"/>
        <color rgb="FF000000"/>
        <rFont val="Calibri"/>
      </rPr>
      <t>For each package registry, use the main authentication server of the organization for user management and do not manage locally.</t>
    </r>
  </si>
  <si>
    <r>
      <rPr>
        <sz val="11"/>
        <color rgb="FF000000"/>
        <rFont val="Calibri"/>
      </rPr>
      <t>Manage users and their access to the package registry with an external authentication server and not with the package registry itself.</t>
    </r>
  </si>
  <si>
    <r>
      <rPr>
        <sz val="11"/>
        <color rgb="FF000000"/>
        <rFont val="Calibri"/>
      </rPr>
      <t>For each package registry, verify that its user access is not managed locally, but instead with the main authentication server of the organization.</t>
    </r>
  </si>
  <si>
    <t>4.2.5</t>
  </si>
  <si>
    <r>
      <rPr>
        <sz val="11"/>
        <rFont val="Calibri"/>
      </rPr>
      <t>Ensure anonymous access to artifacts is revoked</t>
    </r>
  </si>
  <si>
    <r>
      <rPr>
        <sz val="11"/>
        <color rgb="FF000000"/>
        <rFont val="Calibri"/>
      </rPr>
      <t>Changing a project's visibility for artifacts: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Visibility, project features, permissions.</t>
    </r>
    <r>
      <rPr>
        <sz val="11"/>
        <color rgb="FF000000"/>
        <rFont val="Calibri"/>
      </rPr>
      <t xml:space="preserve">
</t>
    </r>
    <r>
      <rPr>
        <sz val="11"/>
        <color rgb="FF000000"/>
        <rFont val="Calibri"/>
      </rPr>
      <t>- From the Project visibility dropdown list, select an option. The visibility setting for a project must be at least as restrictive as the visibility of its parent group.</t>
    </r>
    <r>
      <rPr>
        <sz val="11"/>
        <color rgb="FF000000"/>
        <rFont val="Calibri"/>
      </rPr>
      <t xml:space="preserve">
</t>
    </r>
    <r>
      <rPr>
        <sz val="11"/>
        <color rgb="FF000000"/>
        <rFont val="Calibri"/>
      </rPr>
      <t>- Select Save changes.</t>
    </r>
  </si>
  <si>
    <r>
      <rPr>
        <sz val="11"/>
        <color rgb="FF000000"/>
        <rFont val="Calibri"/>
      </rPr>
      <t>For GitLab projects anonymous access is not available. Verify that all that require access controls are Private or Internal.</t>
    </r>
  </si>
  <si>
    <r>
      <rPr>
        <sz val="11"/>
        <color rgb="FF000000"/>
        <rFont val="Calibri"/>
      </rPr>
      <t>Only logged and authorized users will be able to access artifacts.</t>
    </r>
  </si>
  <si>
    <r>
      <rPr>
        <sz val="11"/>
        <color rgb="FF000000"/>
        <rFont val="Calibri"/>
      </rPr>
      <t>Reviewing a project's visibility for artifacts:</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Select Settings &gt; General.</t>
    </r>
    <r>
      <rPr>
        <sz val="11"/>
        <color rgb="FF000000"/>
        <rFont val="Calibri"/>
      </rPr>
      <t xml:space="preserve">
</t>
    </r>
    <r>
      <rPr>
        <sz val="11"/>
        <color rgb="FF000000"/>
        <rFont val="Calibri"/>
      </rPr>
      <t>- Expand Visibility, project features, permissions.</t>
    </r>
    <r>
      <rPr>
        <sz val="11"/>
        <color rgb="FF000000"/>
        <rFont val="Calibri"/>
      </rPr>
      <t xml:space="preserve">
</t>
    </r>
    <r>
      <rPr>
        <sz val="11"/>
        <color rgb="FF000000"/>
        <rFont val="Calibri"/>
      </rPr>
      <t>- From the Project visibility dropdown list, review the current selection.</t>
    </r>
  </si>
  <si>
    <t>4.2.6</t>
  </si>
  <si>
    <r>
      <rPr>
        <sz val="11"/>
        <rFont val="Calibri"/>
      </rPr>
      <t>Ensure minimum number of administrators are set for the package registry</t>
    </r>
  </si>
  <si>
    <r>
      <rPr>
        <sz val="11"/>
        <color rgb="FF000000"/>
        <rFont val="Calibri"/>
      </rPr>
      <t>Set the minimum number of administrators in your package registry. To accomplish this: For each project that you administer on GitLab, you can see an overview of every team or person with access to the repository. Provide access to the appropriate people or teams.</t>
    </r>
  </si>
  <si>
    <r>
      <rPr>
        <sz val="11"/>
        <color rgb="FF000000"/>
        <rFont val="Calibri"/>
      </rPr>
      <t>Ensure the package registry has a minimum number of administrators.</t>
    </r>
  </si>
  <si>
    <r>
      <rPr>
        <sz val="11"/>
        <color rgb="FF000000"/>
        <rFont val="Calibri"/>
      </rPr>
      <t>Administrator privileges are required to provide and maintain a secure and stable platform but allowing extraneous administrator accounts can create a vulnerability.</t>
    </r>
  </si>
  <si>
    <r>
      <rPr>
        <sz val="11"/>
        <color rgb="FF000000"/>
        <rFont val="Calibri"/>
      </rPr>
      <t>Verify that your package registry has only the minimum number of administrators. For each project that you administer on GitLab, you can see every team or person with access to the project.  Project-level permissions determine actions such as downloading, pushing, or deleting packages.</t>
    </r>
  </si>
  <si>
    <t>Package Registries</t>
  </si>
  <si>
    <t>4.3.1</t>
  </si>
  <si>
    <r>
      <rPr>
        <sz val="11"/>
        <rFont val="Calibri"/>
      </rPr>
      <t>Ensure all signed artifacts are validated upon uploading the package registry</t>
    </r>
  </si>
  <si>
    <r>
      <rPr>
        <sz val="11"/>
        <color rgb="FF000000"/>
        <rFont val="Calibri"/>
      </rPr>
      <t>Validate every artifact with its signature before uploading it to the package registry. It is recommended to do so automatically.</t>
    </r>
  </si>
  <si>
    <r>
      <rPr>
        <sz val="11"/>
        <color rgb="FF000000"/>
        <rFont val="Calibri"/>
      </rPr>
      <t>Validate artifact signatures before uploading to the package registry.</t>
    </r>
  </si>
  <si>
    <r>
      <rPr>
        <sz val="11"/>
        <color rgb="FF000000"/>
        <rFont val="Calibri"/>
      </rPr>
      <t>Ensure every artifact in the package registry has been validated with its signature.</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To review commits for a project, select Code &gt; Commits.</t>
    </r>
    <r>
      <rPr>
        <sz val="11"/>
        <color rgb="FF000000"/>
        <rFont val="Calibri"/>
      </rPr>
      <t xml:space="preserve">
</t>
    </r>
    <r>
      <rPr>
        <sz val="11"/>
        <color rgb="FF000000"/>
        <rFont val="Calibri"/>
      </rPr>
      <t>- To review commits for a merge request, select Code &gt; Merge requests, then select your merge request.</t>
    </r>
    <r>
      <rPr>
        <sz val="11"/>
        <color rgb="FF000000"/>
        <rFont val="Calibri"/>
      </rPr>
      <t xml:space="preserve">
</t>
    </r>
    <r>
      <rPr>
        <sz val="11"/>
        <color rgb="FF000000"/>
        <rFont val="Calibri"/>
      </rPr>
      <t>- Select Commits.</t>
    </r>
    <r>
      <rPr>
        <sz val="11"/>
        <color rgb="FF000000"/>
        <rFont val="Calibri"/>
      </rPr>
      <t xml:space="preserve">
</t>
    </r>
    <r>
      <rPr>
        <sz val="11"/>
        <color rgb="FF000000"/>
        <rFont val="Calibri"/>
      </rPr>
      <t>- Identify the commit you want to review. Signed commits show either a Verified or Unverified badge, depending on the verification status of the signature. Unsigned commits do not display a badge.</t>
    </r>
  </si>
  <si>
    <r>
      <rPr>
        <sz val="11"/>
        <color rgb="FF000000"/>
        <rFont val="Calibri"/>
      </rPr>
      <t>Artifacts are not scanned by default.</t>
    </r>
  </si>
  <si>
    <t>4.3.2</t>
  </si>
  <si>
    <r>
      <rPr>
        <sz val="11"/>
        <rFont val="Calibri"/>
      </rPr>
      <t>Ensure all versions of an existing artifact have their signatures validated</t>
    </r>
  </si>
  <si>
    <r>
      <rPr>
        <sz val="11"/>
        <color rgb="FF000000"/>
        <rFont val="Calibri"/>
      </rPr>
      <t>For each artifact, sign and validate each version before uploading or using the artifact.</t>
    </r>
  </si>
  <si>
    <r>
      <rPr>
        <sz val="11"/>
        <color rgb="FF000000"/>
        <rFont val="Calibri"/>
      </rPr>
      <t>Validate the signature of all versions of an existing artifact.</t>
    </r>
  </si>
  <si>
    <r>
      <rPr>
        <sz val="11"/>
        <color rgb="FF000000"/>
        <rFont val="Calibri"/>
      </rPr>
      <t>For each artifact, ensure that all of its versions are signed and validated before it is uploaded or used.</t>
    </r>
    <r>
      <rPr>
        <sz val="11"/>
        <color rgb="FF000000"/>
        <rFont val="Calibri"/>
      </rPr>
      <t xml:space="preserve">
</t>
    </r>
    <r>
      <rPr>
        <sz val="11"/>
        <color rgb="FF000000"/>
        <rFont val="Calibri"/>
      </rPr>
      <t>Ensure every artifact in the package registry has been validated with its signature.</t>
    </r>
    <r>
      <rPr>
        <sz val="11"/>
        <color rgb="FF000000"/>
        <rFont val="Calibri"/>
      </rPr>
      <t xml:space="preserve">
</t>
    </r>
    <r>
      <rPr>
        <sz val="11"/>
        <color rgb="FF000000"/>
        <rFont val="Calibri"/>
      </rPr>
      <t>Ensure every artifact in the package registry has been validated with its signature.</t>
    </r>
    <r>
      <rPr>
        <sz val="11"/>
        <color rgb="FF000000"/>
        <rFont val="Calibri"/>
      </rPr>
      <t xml:space="preserve">
</t>
    </r>
    <r>
      <rPr>
        <sz val="11"/>
        <color rgb="FF000000"/>
        <rFont val="Calibri"/>
      </rPr>
      <t>- On the left sidebar, select Search or go to and find your project.</t>
    </r>
    <r>
      <rPr>
        <sz val="11"/>
        <color rgb="FF000000"/>
        <rFont val="Calibri"/>
      </rPr>
      <t xml:space="preserve">
</t>
    </r>
    <r>
      <rPr>
        <sz val="11"/>
        <color rgb="FF000000"/>
        <rFont val="Calibri"/>
      </rPr>
      <t>- To review commits for a project, select Code &gt; Commits.</t>
    </r>
    <r>
      <rPr>
        <sz val="11"/>
        <color rgb="FF000000"/>
        <rFont val="Calibri"/>
      </rPr>
      <t xml:space="preserve">
</t>
    </r>
    <r>
      <rPr>
        <sz val="11"/>
        <color rgb="FF000000"/>
        <rFont val="Calibri"/>
      </rPr>
      <t>- To review commits for a merge request, select Code &gt; Merge requests, then select your merge request.</t>
    </r>
    <r>
      <rPr>
        <sz val="11"/>
        <color rgb="FF000000"/>
        <rFont val="Calibri"/>
      </rPr>
      <t xml:space="preserve">
</t>
    </r>
    <r>
      <rPr>
        <sz val="11"/>
        <color rgb="FF000000"/>
        <rFont val="Calibri"/>
      </rPr>
      <t>- Select Commits.</t>
    </r>
    <r>
      <rPr>
        <sz val="11"/>
        <color rgb="FF000000"/>
        <rFont val="Calibri"/>
      </rPr>
      <t xml:space="preserve">
</t>
    </r>
    <r>
      <rPr>
        <sz val="11"/>
        <color rgb="FF000000"/>
        <rFont val="Calibri"/>
      </rPr>
      <t>- Identify the commit you want to review. Signed commits show either a Verified or Unverified badge, depending on the verification status of the signature. Unsigned commits do not display a badge.</t>
    </r>
  </si>
  <si>
    <t>4.3.3</t>
  </si>
  <si>
    <r>
      <rPr>
        <sz val="11"/>
        <rFont val="Calibri"/>
      </rPr>
      <t>Ensure changes in package registry configuration are audited</t>
    </r>
  </si>
  <si>
    <r>
      <rPr>
        <sz val="11"/>
        <color rgb="FF000000"/>
        <rFont val="Calibri"/>
      </rPr>
      <t>Audit the changes to the package registry configuration.</t>
    </r>
  </si>
  <si>
    <r>
      <rPr>
        <sz val="11"/>
        <color rgb="FF000000"/>
        <rFont val="Calibri"/>
      </rPr>
      <t>Audit changes of the package registry configuration.</t>
    </r>
  </si>
  <si>
    <r>
      <rPr>
        <sz val="11"/>
        <color rgb="FF000000"/>
        <rFont val="Calibri"/>
      </rPr>
      <t>Verify that all changes to the packages registry configuration are audited.</t>
    </r>
  </si>
  <si>
    <t>4.3.4</t>
  </si>
  <si>
    <r>
      <rPr>
        <sz val="11"/>
        <rFont val="Calibri"/>
      </rPr>
      <t>Ensure webhooks of the repository are secured</t>
    </r>
  </si>
  <si>
    <r>
      <rPr>
        <sz val="11"/>
        <color rgb="FF000000"/>
        <rFont val="Calibri"/>
      </rPr>
      <t>For each webhook in use, change it to secured (over HTTPS).</t>
    </r>
  </si>
  <si>
    <r>
      <rPr>
        <sz val="11"/>
        <color rgb="FF000000"/>
        <rFont val="Calibri"/>
      </rPr>
      <t>Use secured webhooks to reduce the possibility of malicious payloads.</t>
    </r>
  </si>
  <si>
    <r>
      <rPr>
        <sz val="11"/>
        <color rgb="FF000000"/>
        <rFont val="Calibri"/>
      </rPr>
      <t>Reduces the payloads that the web hook can listen for and recieve.</t>
    </r>
  </si>
  <si>
    <t>Origin Traceability</t>
  </si>
  <si>
    <t>4.4.1</t>
  </si>
  <si>
    <r>
      <rPr>
        <sz val="11"/>
        <rFont val="Calibri"/>
      </rPr>
      <t>Ensure artifacts contain information about their origin</t>
    </r>
  </si>
  <si>
    <r>
      <rPr>
        <sz val="11"/>
        <color rgb="FF000000"/>
        <rFont val="Calibri"/>
      </rPr>
      <t>For each artifact supplied, supply information about its origin. For each artifact in use, ask for information about its origin.</t>
    </r>
  </si>
  <si>
    <r>
      <rPr>
        <sz val="11"/>
        <color rgb="FF000000"/>
        <rFont val="Calibri"/>
      </rPr>
      <t>When delivering artifacts, ensure they have information about their origin. This may be done by providing a Software Bill of Manufacture (SBOM) or some metadata files.</t>
    </r>
  </si>
  <si>
    <r>
      <rPr>
        <sz val="11"/>
        <color rgb="FF000000"/>
        <rFont val="Calibri"/>
      </rPr>
      <t>For each artifact, ensure it has information about its origin.</t>
    </r>
  </si>
  <si>
    <t>Deployment Configuration</t>
  </si>
  <si>
    <t>5.1.1</t>
  </si>
  <si>
    <r>
      <rPr>
        <sz val="11"/>
        <rFont val="Calibri"/>
      </rPr>
      <t>Ensure deployment configuration files are separated from source code</t>
    </r>
  </si>
  <si>
    <r>
      <rPr>
        <sz val="11"/>
        <color rgb="FF000000"/>
        <rFont val="Calibri"/>
      </rPr>
      <t>Store each deployment configuration file in a dedicated repository separately from source code.</t>
    </r>
  </si>
  <si>
    <r>
      <rPr>
        <sz val="11"/>
        <color rgb="FF000000"/>
        <rFont val="Calibri"/>
      </rPr>
      <t>Deployment configurations are often stored in a version control system. Separate deployment configuration files from source code repositories.</t>
    </r>
  </si>
  <si>
    <r>
      <rPr>
        <sz val="11"/>
        <color rgb="FF000000"/>
        <rFont val="Calibri"/>
      </rPr>
      <t>Ensure each deployment configuration file is stored separately from source code.</t>
    </r>
  </si>
  <si>
    <t>5.1.2</t>
  </si>
  <si>
    <r>
      <rPr>
        <sz val="11"/>
        <rFont val="Calibri"/>
      </rPr>
      <t>Ensure changes in deployment configuration are audited</t>
    </r>
  </si>
  <si>
    <r>
      <rPr>
        <sz val="11"/>
        <color rgb="FF000000"/>
        <rFont val="Calibri"/>
      </rPr>
      <t>For each deployment configuration, track and audit changes made to it.</t>
    </r>
  </si>
  <si>
    <r>
      <rPr>
        <sz val="11"/>
        <color rgb="FF000000"/>
        <rFont val="Calibri"/>
      </rPr>
      <t>Audit and track changes made in deployment configuration.</t>
    </r>
  </si>
  <si>
    <r>
      <rPr>
        <sz val="11"/>
        <color rgb="FF000000"/>
        <rFont val="Calibri"/>
      </rPr>
      <t>For each deployment configuration, ensure changes made to it are audited and tracked.</t>
    </r>
  </si>
  <si>
    <t>5.1.3</t>
  </si>
  <si>
    <r>
      <rPr>
        <sz val="11"/>
        <rFont val="Calibri"/>
      </rPr>
      <t>Ensure scanners are in place to identify and prevent sensitive data in deployment configuration</t>
    </r>
  </si>
  <si>
    <r>
      <rPr>
        <sz val="11"/>
        <color rgb="FF000000"/>
        <rFont val="Calibri"/>
      </rPr>
      <t>For each deployment configuration file, set scanners to identify and prevent sensitive data within it.</t>
    </r>
  </si>
  <si>
    <r>
      <rPr>
        <sz val="11"/>
        <color rgb="FF000000"/>
        <rFont val="Calibri"/>
      </rPr>
      <t>Detect and prevent sensitive data – such as confidential ID numbers, passwords, etc. – in deployment configurations.</t>
    </r>
  </si>
  <si>
    <r>
      <rPr>
        <sz val="11"/>
        <color rgb="FF000000"/>
        <rFont val="Calibri"/>
      </rPr>
      <t>For each deployment configuration file, verify that scanners are set to identify and prevent the existence of sensitive data within it.</t>
    </r>
  </si>
  <si>
    <t>5.1.4</t>
  </si>
  <si>
    <r>
      <rPr>
        <sz val="11"/>
        <rFont val="Calibri"/>
      </rPr>
      <t>Limit access to deployment configurations</t>
    </r>
  </si>
  <si>
    <r>
      <rPr>
        <sz val="11"/>
        <color rgb="FF000000"/>
        <rFont val="Calibri"/>
      </rPr>
      <t>Restrict access to the deployment configuration to trusted and qualified users.</t>
    </r>
  </si>
  <si>
    <r>
      <rPr>
        <sz val="11"/>
        <color rgb="FF000000"/>
        <rFont val="Calibri"/>
      </rPr>
      <t>Restrict access to the deployment configuration to trusted and qualified users only.</t>
    </r>
  </si>
  <si>
    <r>
      <rPr>
        <sz val="11"/>
        <color rgb="FF000000"/>
        <rFont val="Calibri"/>
      </rPr>
      <t>Reducing the number of users who have access to the deployment configuration means those users would lose their ability to make direct changes to that configuration.</t>
    </r>
  </si>
  <si>
    <r>
      <rPr>
        <sz val="11"/>
        <color rgb="FF000000"/>
        <rFont val="Calibri"/>
      </rPr>
      <t>Verify each deployment configuration is accessible only to known and authorized users.</t>
    </r>
  </si>
  <si>
    <t>5.1.5</t>
  </si>
  <si>
    <r>
      <rPr>
        <sz val="11"/>
        <rFont val="Calibri"/>
      </rPr>
      <t>Scan Infrastructure as Code (IaC)</t>
    </r>
  </si>
  <si>
    <r>
      <rPr>
        <sz val="11"/>
        <color rgb="FF000000"/>
        <rFont val="Calibri"/>
      </rPr>
      <t>For every Infrastructure as Code (IaC) instructions file, set scanners to identify and prevent misconfigurations and insecure instructions.</t>
    </r>
  </si>
  <si>
    <r>
      <rPr>
        <sz val="11"/>
        <color rgb="FF000000"/>
        <rFont val="Calibri"/>
      </rPr>
      <t>For every Infrastructure as Code (IaC) instructions file, verify that scanners are set to identify and prevent misconfigurations and insecure instructions.</t>
    </r>
  </si>
  <si>
    <t>5.1.6</t>
  </si>
  <si>
    <r>
      <rPr>
        <sz val="11"/>
        <rFont val="Calibri"/>
      </rPr>
      <t>Ensure deployment configuration manifests are verified</t>
    </r>
  </si>
  <si>
    <r>
      <rPr>
        <sz val="11"/>
        <color rgb="FF000000"/>
        <rFont val="Calibri"/>
      </rPr>
      <t>Verify each deployment configuration manifest in use.</t>
    </r>
  </si>
  <si>
    <r>
      <rPr>
        <sz val="11"/>
        <color rgb="FF000000"/>
        <rFont val="Calibri"/>
      </rPr>
      <t>Verify the deployment configuration manifests.</t>
    </r>
  </si>
  <si>
    <r>
      <rPr>
        <sz val="11"/>
        <color rgb="FF000000"/>
        <rFont val="Calibri"/>
      </rPr>
      <t>For each deployment configuration manifest in use, ensure it has been verified.</t>
    </r>
  </si>
  <si>
    <t>5.1.7</t>
  </si>
  <si>
    <r>
      <rPr>
        <sz val="11"/>
        <rFont val="Calibri"/>
      </rPr>
      <t>Ensure deployment configuration manifests are pinned to a specific, verified version</t>
    </r>
  </si>
  <si>
    <r>
      <rPr>
        <sz val="11"/>
        <color rgb="FF000000"/>
        <rFont val="Calibri"/>
      </rPr>
      <t>For every deployment configuration manifest in use, pin to a specific version or commit Secure Hash Algorithm (SHA).</t>
    </r>
  </si>
  <si>
    <r>
      <rPr>
        <sz val="11"/>
        <color rgb="FF000000"/>
        <rFont val="Calibri"/>
      </rPr>
      <t>Deployment configuration is often stored in a version control system and is pulled from there. Pin the configuration used to a specific, verified version or commit Secure Hash Algorithm (SHA). Avoid referring configuration without its version tag specified.</t>
    </r>
  </si>
  <si>
    <r>
      <rPr>
        <sz val="11"/>
        <color rgb="FF000000"/>
        <rFont val="Calibri"/>
      </rPr>
      <t>Changes in deployment configuration will not be pulled unless their version tag or commit Secure Hash Algorithm (SHA) is specified. This might slow down the deployment process.</t>
    </r>
  </si>
  <si>
    <r>
      <rPr>
        <sz val="11"/>
        <color rgb="FF000000"/>
        <rFont val="Calibri"/>
      </rPr>
      <t>For every deployment configuration manifest in use, ensure it is pinned to a specific version or commit Secure Hash Algorithm (SHA).</t>
    </r>
  </si>
  <si>
    <t>Deployment Environment</t>
  </si>
  <si>
    <t>5.2.1</t>
  </si>
  <si>
    <r>
      <rPr>
        <sz val="11"/>
        <rFont val="Calibri"/>
      </rPr>
      <t>Ensure deployments are automated</t>
    </r>
  </si>
  <si>
    <r>
      <rPr>
        <sz val="11"/>
        <color rgb="FF000000"/>
        <rFont val="Calibri"/>
      </rPr>
      <t>Automate each deployment process of the production environment and application.</t>
    </r>
  </si>
  <si>
    <r>
      <rPr>
        <sz val="11"/>
        <color rgb="FF000000"/>
        <rFont val="Calibri"/>
      </rPr>
      <t>Automate deployments of production environment and application.</t>
    </r>
  </si>
  <si>
    <r>
      <rPr>
        <sz val="11"/>
        <color rgb="FF000000"/>
        <rFont val="Calibri"/>
      </rPr>
      <t>For each deployment process, ensure it is automated.</t>
    </r>
  </si>
  <si>
    <t>5.2.2</t>
  </si>
  <si>
    <r>
      <rPr>
        <sz val="11"/>
        <rFont val="Calibri"/>
      </rPr>
      <t>Ensure the deployment environment is reproducible</t>
    </r>
  </si>
  <si>
    <r>
      <rPr>
        <sz val="11"/>
        <color rgb="FF000000"/>
        <rFont val="Calibri"/>
      </rPr>
      <t>Adjust the process that deploys the deployment/production environment to build the same environment each time when the configuration has not changed.</t>
    </r>
  </si>
  <si>
    <r>
      <rPr>
        <sz val="11"/>
        <color rgb="FF000000"/>
        <rFont val="Calibri"/>
      </rPr>
      <t>Verify that the deployment environment – the orchestrator and the production environment where the application is deployed – is reproducible. This means that the environment stays the same in each deployment if the configuration has not changed.</t>
    </r>
  </si>
  <si>
    <r>
      <rPr>
        <sz val="11"/>
        <color rgb="FF000000"/>
        <rFont val="Calibri"/>
      </rPr>
      <t>Verify that the deployment/production environment is reproducible.</t>
    </r>
  </si>
  <si>
    <t>5.2.3</t>
  </si>
  <si>
    <r>
      <rPr>
        <sz val="11"/>
        <rFont val="Calibri"/>
      </rPr>
      <t>Ensure access to production environment is limited</t>
    </r>
  </si>
  <si>
    <r>
      <rPr>
        <sz val="11"/>
        <color rgb="FF000000"/>
        <rFont val="Calibri"/>
      </rPr>
      <t>Restrict access to the production environment to trusted and qualified users.</t>
    </r>
  </si>
  <si>
    <r>
      <rPr>
        <sz val="11"/>
        <color rgb="FF000000"/>
        <rFont val="Calibri"/>
      </rPr>
      <t>Restrict access to the production environment to a few trusted and qualified users only.</t>
    </r>
  </si>
  <si>
    <r>
      <rPr>
        <sz val="11"/>
        <color rgb="FF000000"/>
        <rFont val="Calibri"/>
      </rPr>
      <t>Reducing the number of users who have access to the production environment means those users would lose their ability to make direct changes to that environment.</t>
    </r>
  </si>
  <si>
    <r>
      <rPr>
        <sz val="11"/>
        <color rgb="FF000000"/>
        <rFont val="Calibri"/>
      </rPr>
      <t>Verify that the production environment is accessible only to trusted and qualified users.</t>
    </r>
  </si>
  <si>
    <t>5.2.4</t>
  </si>
  <si>
    <r>
      <rPr>
        <sz val="11"/>
        <color rgb="FF000000"/>
        <rFont val="Calibri"/>
      </rPr>
      <t>GitLab’s root password can be changed by an administrator using the UI, the “gitlab:password:reset” rake task, or by using the Rails console.</t>
    </r>
    <r>
      <rPr>
        <sz val="11"/>
        <color rgb="FF000000"/>
        <rFont val="Calibri"/>
      </rPr>
      <t xml:space="preserve">
</t>
    </r>
    <r>
      <rPr>
        <sz val="11"/>
        <color rgb="FF000000"/>
        <rFont val="Calibri"/>
      </rPr>
      <t>For each build tool with a default password, change to a unique cryptographically secure pseudorandom  password.</t>
    </r>
  </si>
  <si>
    <r>
      <rPr>
        <sz val="11"/>
        <color rgb="FF000000"/>
        <rFont val="Calibri"/>
      </rPr>
      <t>Do not use default passwords of deployment tools and components.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</si>
  <si>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</si>
  <si>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</si>
  <si>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</si>
  <si>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</si>
  <si>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</si>
  <si>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</si>
  <si>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</si>
  <si>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</si>
  <si>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</si>
  <si>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</si>
  <si>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</si>
  <si>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</si>
  <si>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</si>
  <si>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</si>
  <si>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</si>
  <si>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</si>
  <si>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</si>
  <si>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</si>
  <si>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</si>
  <si>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</si>
  <si>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</si>
  <si>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</si>
  <si>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</si>
  <si>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</si>
  <si>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</si>
  <si>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</si>
  <si>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</si>
  <si>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</si>
  <si>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</si>
  <si>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GitLab Benchmark</t>
  </si>
  <si>
    <t>Developed By:</t>
  </si>
  <si>
    <t>Center for Internet Security (CIS)</t>
  </si>
  <si>
    <t>Release Information:</t>
  </si>
  <si>
    <r>
      <rPr>
        <b/>
        <sz val="11"/>
        <color rgb="FF000000"/>
        <rFont val="Calibri"/>
      </rPr>
      <t>Version:</t>
    </r>
    <r>
      <rPr>
        <sz val="11"/>
        <color rgb="FF000000"/>
        <rFont val="Calibri"/>
      </rPr>
      <t xml:space="preserve"> v1.0.1     </t>
    </r>
    <r>
      <rPr>
        <b/>
        <sz val="11"/>
        <color rgb="FF000000"/>
        <rFont val="Calibri"/>
      </rPr>
      <t>Date:</t>
    </r>
    <r>
      <rPr>
        <sz val="11"/>
        <color rgb="FF000000"/>
        <rFont val="Calibri"/>
      </rPr>
      <t xml:space="preserve"> 19 April 2024     </t>
    </r>
    <r>
      <rPr>
        <b/>
        <sz val="11"/>
        <color rgb="FF000000"/>
        <rFont val="Calibri"/>
      </rPr>
      <t>Recommendation Count:</t>
    </r>
    <r>
      <rPr>
        <sz val="11"/>
        <color rgb="FF000000"/>
        <rFont val="Calibri"/>
      </rPr>
      <t xml:space="preserve"> 122</t>
    </r>
  </si>
  <si>
    <t>Development Url:</t>
  </si>
  <si>
    <t>https://workbench.cisecurity.org/benchmarks/17538</t>
  </si>
  <si>
    <t>Download Url:</t>
  </si>
  <si>
    <t>https://downloads.cisecurity.org/#/</t>
  </si>
  <si>
    <t>Guide Overview:</t>
  </si>
  <si>
    <r>
      <rPr>
        <sz val="11"/>
        <color rgb="FF000000"/>
        <rFont val="Calibri"/>
      </rPr>
      <t xml:space="preserve">This benchmark provides prescriptive guidance for establishing a secure configuration posture for securing the Software Supply Chain. </t>
    </r>
    <r>
      <rPr>
        <sz val="11"/>
        <color rgb="FF000000"/>
        <rFont val="Calibri"/>
      </rPr>
      <t xml:space="preserve">
</t>
    </r>
    <r>
      <rPr>
        <b/>
        <sz val="11"/>
        <color rgb="FF000000"/>
        <rFont val="Calibri"/>
      </rPr>
      <t>Special Note:</t>
    </r>
    <r>
      <rPr>
        <sz val="11"/>
        <color rgb="FF000000"/>
        <rFont val="Calibri"/>
      </rPr>
      <t xml:space="preserve"> The set of configuration files mentioned anywhere throughout this benchmark document may vary according to the deployment tool and the platform. Any reference to a configuration file should be modified according to the actual configuration files used on the specific deployment.</t>
    </r>
  </si>
  <si>
    <t>Intended Audience:</t>
  </si>
  <si>
    <r>
      <rPr>
        <sz val="11"/>
        <color rgb="FF000000"/>
        <rFont val="Calibri"/>
      </rPr>
      <t>This document is intended for DevOps and application security administrators, security specialists, auditors, help desk, and platform deployment personnel who plan to develop, deploy, assess, or secure solutions to build and deploy software updates through automated means of DevOps pipelines.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</si>
  <si>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</si>
  <si>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</si>
  <si>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</si>
  <si>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</si>
  <si>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 Domain Controller"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</si>
  <si>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</si>
  <si>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</si>
  <si>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</si>
  <si>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</si>
  <si>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</si>
  <si>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</si>
  <si>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</si>
  <si>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</si>
  <si>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</si>
  <si>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</si>
  <si>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</si>
  <si>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</si>
  <si>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</si>
  <si>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</si>
  <si>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</si>
  <si>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</si>
  <si>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</si>
  <si>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</si>
  <si>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</si>
  <si>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</si>
  <si>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</si>
  <si>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</si>
  <si>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</si>
  <si>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</si>
  <si>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</si>
  <si>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</si>
  <si>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</si>
  <si>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</si>
  <si>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</si>
  <si>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</si>
  <si>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</si>
  <si>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</si>
  <si>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</si>
  <si>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</si>
  <si>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</si>
  <si>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</si>
  <si>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</si>
  <si>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</si>
  <si>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</si>
  <si>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</si>
  <si>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</si>
  <si>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</si>
  <si>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GitLab Benchmark v1.0.1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</si>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</sst>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sz val="11"/>
      <color rgb="FF006096"/>
      <name val="Roboto Condensed"/>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65C-4B3D-A9B9-EC02159EF19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65C-4B3D-A9B9-EC02159EF19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122</c:v>
                </c:pt>
              </c:numCache>
            </c:numRef>
          </c:val>
          <c:extLst>
            <c:ext xmlns:c16="http://schemas.microsoft.com/office/drawing/2014/chart" uri="{C3380CC4-5D6E-409C-BE32-E72D297353CC}">
              <c16:uniqueId val="{00000002-265C-4B3D-A9B9-EC02159EF19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2A0-49FD-9179-36AA2DA9CB6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2A0-49FD-9179-36AA2DA9CB6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91</c:v>
                </c:pt>
                <c:pt idx="1">
                  <c:v>31</c:v>
                </c:pt>
              </c:numCache>
            </c:numRef>
          </c:val>
          <c:extLst>
            <c:ext xmlns:c16="http://schemas.microsoft.com/office/drawing/2014/chart" uri="{C3380CC4-5D6E-409C-BE32-E72D297353CC}">
              <c16:uniqueId val="{00000002-92A0-49FD-9179-36AA2DA9CB6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D98-4769-BD26-25CEBEE6064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D98-4769-BD26-25CEBEE6064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122</c:v>
                </c:pt>
              </c:numCache>
            </c:numRef>
          </c:val>
          <c:extLst>
            <c:ext xmlns:c16="http://schemas.microsoft.com/office/drawing/2014/chart" uri="{C3380CC4-5D6E-409C-BE32-E72D297353CC}">
              <c16:uniqueId val="{00000002-FD98-4769-BD26-25CEBEE6064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324-43B0-8982-660BCF861AA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324-43B0-8982-660BCF861AA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c:v>
                </c:pt>
                <c:pt idx="1">
                  <c:v>120</c:v>
                </c:pt>
              </c:numCache>
            </c:numRef>
          </c:val>
          <c:extLst>
            <c:ext xmlns:c16="http://schemas.microsoft.com/office/drawing/2014/chart" uri="{C3380CC4-5D6E-409C-BE32-E72D297353CC}">
              <c16:uniqueId val="{00000002-1324-43B0-8982-660BCF861A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078-401E-8602-D5AD2BDA068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078-401E-8602-D5AD2BDA068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122</c:v>
                </c:pt>
              </c:numCache>
            </c:numRef>
          </c:val>
          <c:extLst>
            <c:ext xmlns:c16="http://schemas.microsoft.com/office/drawing/2014/chart" uri="{C3380CC4-5D6E-409C-BE32-E72D297353CC}">
              <c16:uniqueId val="{00000002-2078-401E-8602-D5AD2BDA06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2DD-444C-9912-323A1CC05E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2DD-444C-9912-323A1CC05E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122</c:v>
                </c:pt>
              </c:numCache>
            </c:numRef>
          </c:val>
          <c:extLst>
            <c:ext xmlns:c16="http://schemas.microsoft.com/office/drawing/2014/chart" uri="{C3380CC4-5D6E-409C-BE32-E72D297353CC}">
              <c16:uniqueId val="{00000002-02DD-444C-9912-323A1CC05E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1C8-49D3-AD58-F6155464E37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1C8-49D3-AD58-F6155464E37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1C8-49D3-AD58-F6155464E37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1C8-49D3-AD58-F6155464E37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7EC-495B-94CA-C4BA1C7A6B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j2s2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3jt3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l5lnb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oox5w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byos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gaxx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0b2v4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ipl2t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23">
  <autoFilter ref="A1:Q12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753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709</v>
      </c>
    </row>
    <row r="3" spans="2:3" ht="15" customHeight="1" x14ac:dyDescent="0.35"/>
    <row r="4" spans="2:3" ht="58" x14ac:dyDescent="0.35">
      <c r="B4" s="20" t="s">
        <v>710</v>
      </c>
      <c r="C4" s="21" t="s">
        <v>711</v>
      </c>
    </row>
    <row r="5" spans="2:3" x14ac:dyDescent="0.35">
      <c r="C5" s="21" t="s">
        <v>712</v>
      </c>
    </row>
    <row r="6" spans="2:3" x14ac:dyDescent="0.35">
      <c r="C6" s="18" t="s">
        <v>713</v>
      </c>
    </row>
    <row r="7" spans="2:3" ht="10" customHeight="1" x14ac:dyDescent="0.35"/>
    <row r="8" spans="2:3" ht="232" x14ac:dyDescent="0.35">
      <c r="B8" s="22" t="s">
        <v>714</v>
      </c>
      <c r="C8" s="21" t="s">
        <v>715</v>
      </c>
    </row>
    <row r="9" spans="2:3" ht="10" customHeight="1" x14ac:dyDescent="0.35"/>
    <row r="10" spans="2:3" ht="35" customHeight="1" x14ac:dyDescent="0.35">
      <c r="B10" s="22" t="s">
        <v>716</v>
      </c>
      <c r="C10" s="21" t="s">
        <v>717</v>
      </c>
    </row>
    <row r="11" spans="2:3" ht="75" customHeight="1" x14ac:dyDescent="0.35">
      <c r="B11" s="18" t="s">
        <v>25</v>
      </c>
      <c r="C11" s="21" t="s">
        <v>718</v>
      </c>
    </row>
    <row r="12" spans="2:3" ht="47" customHeight="1" x14ac:dyDescent="0.35">
      <c r="B12" s="18" t="s">
        <v>25</v>
      </c>
      <c r="C12" s="21" t="s">
        <v>719</v>
      </c>
    </row>
    <row r="13" spans="2:3" ht="35" customHeight="1" x14ac:dyDescent="0.35">
      <c r="B13" s="18" t="s">
        <v>25</v>
      </c>
      <c r="C13" s="21" t="s">
        <v>720</v>
      </c>
    </row>
    <row r="14" spans="2:3" ht="32" customHeight="1" x14ac:dyDescent="0.35">
      <c r="B14" s="18" t="s">
        <v>25</v>
      </c>
      <c r="C14" s="21" t="s">
        <v>721</v>
      </c>
    </row>
    <row r="15" spans="2:3" ht="30" customHeight="1" x14ac:dyDescent="0.35">
      <c r="B15" s="18" t="s">
        <v>25</v>
      </c>
      <c r="C15" s="21" t="s">
        <v>722</v>
      </c>
    </row>
    <row r="16" spans="2:3" ht="10" customHeight="1" x14ac:dyDescent="0.35"/>
    <row r="17" spans="1:3" ht="145" customHeight="1" x14ac:dyDescent="0.35">
      <c r="B17" s="22" t="s">
        <v>723</v>
      </c>
      <c r="C17" s="21" t="s">
        <v>724</v>
      </c>
    </row>
    <row r="18" spans="1:3" ht="10" customHeight="1" x14ac:dyDescent="0.35"/>
    <row r="19" spans="1:3" ht="3" customHeight="1" x14ac:dyDescent="0.35">
      <c r="B19" s="23"/>
      <c r="C19" s="23"/>
    </row>
    <row r="20" spans="1:3" ht="12" customHeight="1" x14ac:dyDescent="0.35"/>
    <row r="21" spans="1:3" ht="35" customHeight="1" x14ac:dyDescent="0.35">
      <c r="A21" s="25"/>
      <c r="B21" s="26" t="s">
        <v>725</v>
      </c>
      <c r="C21" s="27" t="s">
        <v>726</v>
      </c>
    </row>
    <row r="22" spans="1:3" ht="18" customHeight="1" x14ac:dyDescent="0.35">
      <c r="A22" s="25"/>
      <c r="B22" s="25" t="s">
        <v>25</v>
      </c>
      <c r="C22" s="27" t="s">
        <v>727</v>
      </c>
    </row>
    <row r="23" spans="1:3" ht="18" customHeight="1" x14ac:dyDescent="0.35">
      <c r="A23" s="25"/>
      <c r="B23" s="25" t="s">
        <v>25</v>
      </c>
      <c r="C23" s="27" t="s">
        <v>728</v>
      </c>
    </row>
    <row r="24" spans="1:3" ht="18" customHeight="1" x14ac:dyDescent="0.35">
      <c r="A24" s="25"/>
      <c r="B24" s="25" t="s">
        <v>25</v>
      </c>
      <c r="C24" s="27" t="s">
        <v>729</v>
      </c>
    </row>
    <row r="25" spans="1:3" ht="18" customHeight="1" x14ac:dyDescent="0.35">
      <c r="A25" s="25"/>
      <c r="B25" s="25" t="s">
        <v>25</v>
      </c>
      <c r="C25" s="27" t="s">
        <v>730</v>
      </c>
    </row>
    <row r="26" spans="1:3" ht="18" customHeight="1" x14ac:dyDescent="0.35">
      <c r="A26" s="25"/>
      <c r="B26" s="25" t="s">
        <v>25</v>
      </c>
      <c r="C26" s="27" t="s">
        <v>731</v>
      </c>
    </row>
    <row r="27" spans="1:3" ht="18" customHeight="1" x14ac:dyDescent="0.35">
      <c r="A27" s="25"/>
      <c r="B27" s="25" t="s">
        <v>25</v>
      </c>
      <c r="C27" s="27" t="s">
        <v>732</v>
      </c>
    </row>
    <row r="28" spans="1:3" ht="18" customHeight="1" x14ac:dyDescent="0.35">
      <c r="A28" s="25"/>
      <c r="B28" s="25" t="s">
        <v>25</v>
      </c>
      <c r="C28" s="27" t="s">
        <v>733</v>
      </c>
    </row>
    <row r="29" spans="1:3" ht="18" customHeight="1" x14ac:dyDescent="0.35">
      <c r="A29" s="25"/>
      <c r="B29" s="25" t="s">
        <v>25</v>
      </c>
      <c r="C29" s="27" t="s">
        <v>734</v>
      </c>
    </row>
    <row r="30" spans="1:3" ht="44" customHeight="1" x14ac:dyDescent="0.35">
      <c r="A30" s="25"/>
      <c r="B30" s="25" t="s">
        <v>25</v>
      </c>
      <c r="C30" s="28" t="s">
        <v>735</v>
      </c>
    </row>
    <row r="31" spans="1:3" ht="10" customHeight="1" x14ac:dyDescent="0.35"/>
    <row r="32" spans="1:3" ht="3" customHeight="1" x14ac:dyDescent="0.35">
      <c r="B32" s="23"/>
      <c r="C32" s="23"/>
    </row>
    <row r="33" spans="2:3" ht="12" customHeight="1" x14ac:dyDescent="0.35"/>
    <row r="34" spans="2:3" ht="24" customHeight="1" x14ac:dyDescent="0.35">
      <c r="B34" s="29" t="s">
        <v>736</v>
      </c>
      <c r="C34" s="30" t="s">
        <v>737</v>
      </c>
    </row>
    <row r="35" spans="2:3" ht="18.5" x14ac:dyDescent="0.35">
      <c r="B35" s="29" t="s">
        <v>738</v>
      </c>
      <c r="C35" s="31" t="s">
        <v>739</v>
      </c>
    </row>
    <row r="36" spans="2:3" ht="27" customHeight="1" x14ac:dyDescent="0.35">
      <c r="B36" s="32" t="s">
        <v>740</v>
      </c>
      <c r="C36" s="24" t="s">
        <v>741</v>
      </c>
    </row>
    <row r="37" spans="2:3" x14ac:dyDescent="0.35">
      <c r="B37" s="29" t="s">
        <v>742</v>
      </c>
      <c r="C37" s="33" t="s">
        <v>743</v>
      </c>
    </row>
    <row r="38" spans="2:3" x14ac:dyDescent="0.35">
      <c r="B38" s="29" t="s">
        <v>744</v>
      </c>
      <c r="C38" s="33" t="s">
        <v>745</v>
      </c>
    </row>
    <row r="39" spans="2:3" ht="10" customHeight="1" x14ac:dyDescent="0.35"/>
    <row r="40" spans="2:3" ht="87" x14ac:dyDescent="0.35">
      <c r="B40" s="29" t="s">
        <v>746</v>
      </c>
      <c r="C40" s="34" t="s">
        <v>747</v>
      </c>
    </row>
    <row r="42" spans="2:3" ht="43.5" x14ac:dyDescent="0.35">
      <c r="B42" s="29" t="s">
        <v>748</v>
      </c>
      <c r="C42" s="21" t="s">
        <v>749</v>
      </c>
    </row>
    <row r="43" spans="2:3" ht="10" customHeight="1" x14ac:dyDescent="0.35"/>
    <row r="44" spans="2:3" x14ac:dyDescent="0.35">
      <c r="B44" s="29" t="s">
        <v>750</v>
      </c>
      <c r="C44" s="35" t="s">
        <v>751</v>
      </c>
    </row>
    <row r="45" spans="2:3" ht="72.5" x14ac:dyDescent="0.35">
      <c r="C45" s="21" t="s">
        <v>752</v>
      </c>
    </row>
    <row r="47" spans="2:3" x14ac:dyDescent="0.35">
      <c r="C47" s="35" t="s">
        <v>753</v>
      </c>
    </row>
    <row r="48" spans="2:3" ht="87" x14ac:dyDescent="0.35">
      <c r="C48" s="21" t="s">
        <v>754</v>
      </c>
    </row>
    <row r="49" spans="2:3" ht="10" customHeight="1" x14ac:dyDescent="0.35"/>
    <row r="50" spans="2:3" ht="3" customHeight="1" x14ac:dyDescent="0.35">
      <c r="B50" s="23"/>
      <c r="C50" s="23"/>
    </row>
    <row r="51" spans="2:3" ht="12" customHeight="1" x14ac:dyDescent="0.35"/>
    <row r="52" spans="2:3" ht="130.5" x14ac:dyDescent="0.35">
      <c r="B52" s="20" t="s">
        <v>755</v>
      </c>
      <c r="C52" s="21" t="s">
        <v>756</v>
      </c>
    </row>
    <row r="53" spans="2:3" ht="6" customHeight="1" x14ac:dyDescent="0.35"/>
    <row r="54" spans="2:3" ht="217.5" x14ac:dyDescent="0.35">
      <c r="C54" s="21" t="s">
        <v>757</v>
      </c>
    </row>
    <row r="55" spans="2:3" ht="6" customHeight="1" x14ac:dyDescent="0.35"/>
    <row r="56" spans="2:3" ht="43.5" x14ac:dyDescent="0.35">
      <c r="C56" s="21" t="s">
        <v>758</v>
      </c>
    </row>
    <row r="57" spans="2:3" ht="10" customHeight="1" x14ac:dyDescent="0.35"/>
    <row r="58" spans="2:3" ht="3" customHeight="1" x14ac:dyDescent="0.35">
      <c r="B58" s="23"/>
      <c r="C58" s="23"/>
    </row>
    <row r="59" spans="2:3" ht="12" customHeight="1" x14ac:dyDescent="0.35"/>
    <row r="60" spans="2:3" ht="145" x14ac:dyDescent="0.35">
      <c r="B60" s="20" t="s">
        <v>759</v>
      </c>
      <c r="C60" s="21" t="s">
        <v>760</v>
      </c>
    </row>
    <row r="61" spans="2:3" ht="6" customHeight="1" x14ac:dyDescent="0.35"/>
    <row r="62" spans="2:3" ht="203" x14ac:dyDescent="0.35">
      <c r="C62" s="21" t="s">
        <v>761</v>
      </c>
    </row>
    <row r="63" spans="2:3" ht="6" customHeight="1" x14ac:dyDescent="0.35"/>
    <row r="64" spans="2:3" ht="43.5" x14ac:dyDescent="0.35">
      <c r="C64" s="21" t="s">
        <v>762</v>
      </c>
    </row>
    <row r="65" spans="2:3" ht="10" customHeight="1" x14ac:dyDescent="0.35"/>
    <row r="66" spans="2:3" ht="3" customHeight="1" x14ac:dyDescent="0.35">
      <c r="B66" s="23"/>
      <c r="C66" s="23"/>
    </row>
    <row r="67" spans="2:3" ht="12" customHeight="1" x14ac:dyDescent="0.35"/>
    <row r="68" spans="2:3" ht="101.5" x14ac:dyDescent="0.35">
      <c r="B68" s="20" t="s">
        <v>763</v>
      </c>
      <c r="C68" s="21" t="s">
        <v>764</v>
      </c>
    </row>
    <row r="69" spans="2:3" ht="6" customHeight="1" x14ac:dyDescent="0.35"/>
    <row r="70" spans="2:3" ht="145" x14ac:dyDescent="0.35">
      <c r="C70" s="21" t="s">
        <v>765</v>
      </c>
    </row>
    <row r="71" spans="2:3" ht="6" customHeight="1" x14ac:dyDescent="0.35"/>
    <row r="72" spans="2:3" ht="43.5" x14ac:dyDescent="0.35">
      <c r="C72" s="21" t="s">
        <v>766</v>
      </c>
    </row>
    <row r="73" spans="2:3" ht="10" customHeight="1" x14ac:dyDescent="0.35"/>
    <row r="74" spans="2:3" ht="3" customHeight="1" x14ac:dyDescent="0.35">
      <c r="B74" s="23"/>
      <c r="C74" s="23"/>
    </row>
    <row r="75" spans="2:3" ht="12" customHeight="1" x14ac:dyDescent="0.35"/>
    <row r="76" spans="2:3" ht="26" customHeight="1" x14ac:dyDescent="0.35">
      <c r="B76" s="36" t="s">
        <v>767</v>
      </c>
    </row>
    <row r="77" spans="2:3" ht="8" customHeight="1" x14ac:dyDescent="0.35"/>
    <row r="78" spans="2:3" ht="20" customHeight="1" x14ac:dyDescent="0.35">
      <c r="B78" s="29" t="s">
        <v>768</v>
      </c>
      <c r="C78" s="37" t="s">
        <v>769</v>
      </c>
    </row>
    <row r="79" spans="2:3" ht="116" x14ac:dyDescent="0.35">
      <c r="C79" s="21" t="s">
        <v>770</v>
      </c>
    </row>
    <row r="80" spans="2:3" ht="10" customHeight="1" x14ac:dyDescent="0.35"/>
    <row r="81" spans="2:3" ht="20" customHeight="1" x14ac:dyDescent="0.35">
      <c r="B81" s="29" t="s">
        <v>771</v>
      </c>
      <c r="C81" s="37" t="s">
        <v>772</v>
      </c>
    </row>
    <row r="82" spans="2:3" ht="116" x14ac:dyDescent="0.35">
      <c r="C82" s="21" t="s">
        <v>773</v>
      </c>
    </row>
    <row r="83" spans="2:3" ht="10" customHeight="1" x14ac:dyDescent="0.35"/>
    <row r="84" spans="2:3" ht="20" customHeight="1" x14ac:dyDescent="0.35">
      <c r="B84" s="29" t="s">
        <v>774</v>
      </c>
      <c r="C84" s="37" t="s">
        <v>775</v>
      </c>
    </row>
    <row r="85" spans="2:3" ht="130.5" x14ac:dyDescent="0.35">
      <c r="C85" s="21" t="s">
        <v>776</v>
      </c>
    </row>
    <row r="86" spans="2:3" ht="10" customHeight="1" x14ac:dyDescent="0.35"/>
    <row r="87" spans="2:3" ht="20" customHeight="1" x14ac:dyDescent="0.35">
      <c r="B87" s="29" t="s">
        <v>777</v>
      </c>
      <c r="C87" s="37" t="s">
        <v>778</v>
      </c>
    </row>
    <row r="88" spans="2:3" ht="130.5" x14ac:dyDescent="0.35">
      <c r="C88" s="21" t="s">
        <v>779</v>
      </c>
    </row>
    <row r="89" spans="2:3" ht="10" customHeight="1" x14ac:dyDescent="0.35"/>
    <row r="90" spans="2:3" ht="20" customHeight="1" x14ac:dyDescent="0.35">
      <c r="B90" s="29" t="s">
        <v>780</v>
      </c>
      <c r="C90" s="37" t="s">
        <v>781</v>
      </c>
    </row>
    <row r="91" spans="2:3" ht="116" x14ac:dyDescent="0.35">
      <c r="C91" s="21" t="s">
        <v>782</v>
      </c>
    </row>
    <row r="92" spans="2:3" ht="10" customHeight="1" x14ac:dyDescent="0.35"/>
    <row r="93" spans="2:3" ht="20" customHeight="1" x14ac:dyDescent="0.35">
      <c r="B93" s="29" t="s">
        <v>783</v>
      </c>
      <c r="C93" s="37" t="s">
        <v>784</v>
      </c>
    </row>
    <row r="94" spans="2:3" ht="116" x14ac:dyDescent="0.35">
      <c r="C94" s="21" t="s">
        <v>785</v>
      </c>
    </row>
    <row r="95" spans="2:3" ht="10" customHeight="1" x14ac:dyDescent="0.35"/>
    <row r="96" spans="2:3" ht="20" customHeight="1" x14ac:dyDescent="0.35">
      <c r="B96" s="29" t="s">
        <v>786</v>
      </c>
      <c r="C96" s="37" t="s">
        <v>787</v>
      </c>
    </row>
    <row r="97" spans="2:3" ht="130.5" x14ac:dyDescent="0.35">
      <c r="C97" s="21" t="s">
        <v>788</v>
      </c>
    </row>
    <row r="98" spans="2:3" ht="10" customHeight="1" x14ac:dyDescent="0.35"/>
    <row r="99" spans="2:3" ht="20" customHeight="1" x14ac:dyDescent="0.35">
      <c r="B99" s="29" t="s">
        <v>789</v>
      </c>
      <c r="C99" s="37" t="s">
        <v>790</v>
      </c>
    </row>
    <row r="100" spans="2:3" ht="203" x14ac:dyDescent="0.35">
      <c r="C100" s="21" t="s">
        <v>791</v>
      </c>
    </row>
    <row r="101" spans="2:3" ht="10" customHeight="1" x14ac:dyDescent="0.35"/>
    <row r="104" spans="2:3" ht="32" customHeight="1" x14ac:dyDescent="0.35">
      <c r="B104" s="288" t="s">
        <v>708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3475</v>
      </c>
      <c r="B1" s="230" t="s">
        <v>1</v>
      </c>
      <c r="C1" s="230" t="s">
        <v>952</v>
      </c>
      <c r="D1" s="230" t="s">
        <v>953</v>
      </c>
      <c r="E1" s="230" t="s">
        <v>958</v>
      </c>
      <c r="F1" s="230" t="s">
        <v>959</v>
      </c>
      <c r="G1" s="230" t="s">
        <v>960</v>
      </c>
      <c r="H1" s="230" t="s">
        <v>961</v>
      </c>
      <c r="I1" s="230" t="s">
        <v>962</v>
      </c>
      <c r="J1" s="230" t="s">
        <v>963</v>
      </c>
      <c r="K1" s="230" t="s">
        <v>964</v>
      </c>
      <c r="L1" s="230" t="s">
        <v>965</v>
      </c>
      <c r="M1" s="230" t="s">
        <v>966</v>
      </c>
      <c r="N1" s="230" t="s">
        <v>967</v>
      </c>
      <c r="O1" s="230" t="s">
        <v>968</v>
      </c>
      <c r="P1" s="230" t="s">
        <v>969</v>
      </c>
      <c r="Q1" s="230" t="s">
        <v>970</v>
      </c>
      <c r="R1" s="230" t="s">
        <v>971</v>
      </c>
      <c r="S1" s="230" t="s">
        <v>972</v>
      </c>
      <c r="T1" s="230" t="s">
        <v>973</v>
      </c>
      <c r="U1" s="230" t="s">
        <v>974</v>
      </c>
      <c r="V1" s="230" t="s">
        <v>975</v>
      </c>
      <c r="W1" s="230" t="s">
        <v>976</v>
      </c>
      <c r="X1" s="230" t="s">
        <v>977</v>
      </c>
      <c r="Y1" s="230" t="s">
        <v>978</v>
      </c>
      <c r="Z1" s="230" t="s">
        <v>979</v>
      </c>
      <c r="AA1" s="230" t="s">
        <v>980</v>
      </c>
      <c r="AB1" s="230" t="s">
        <v>981</v>
      </c>
      <c r="AC1" s="230" t="s">
        <v>982</v>
      </c>
      <c r="AD1" s="230" t="s">
        <v>983</v>
      </c>
      <c r="AE1" s="230" t="s">
        <v>984</v>
      </c>
      <c r="AF1" s="230" t="s">
        <v>985</v>
      </c>
      <c r="AG1" s="230" t="s">
        <v>986</v>
      </c>
      <c r="AH1" s="230" t="s">
        <v>987</v>
      </c>
      <c r="AI1" s="230" t="s">
        <v>988</v>
      </c>
      <c r="AJ1" s="230" t="s">
        <v>989</v>
      </c>
      <c r="AK1" s="230" t="s">
        <v>990</v>
      </c>
      <c r="AL1" s="230" t="s">
        <v>991</v>
      </c>
      <c r="AM1" s="230" t="s">
        <v>992</v>
      </c>
      <c r="AN1" s="230" t="s">
        <v>993</v>
      </c>
      <c r="AO1" s="230" t="s">
        <v>994</v>
      </c>
      <c r="AP1" s="230" t="s">
        <v>995</v>
      </c>
      <c r="AQ1" s="230" t="s">
        <v>996</v>
      </c>
      <c r="AR1" s="230" t="s">
        <v>997</v>
      </c>
      <c r="AS1" s="231" t="s">
        <v>998</v>
      </c>
    </row>
    <row r="2" spans="1:45" ht="60" customHeight="1" outlineLevel="1" x14ac:dyDescent="0.35">
      <c r="A2" s="223" t="s">
        <v>3476</v>
      </c>
      <c r="B2" s="210" t="s">
        <v>3477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3476</v>
      </c>
      <c r="B3" s="211" t="s">
        <v>3478</v>
      </c>
      <c r="C3" s="212" t="s">
        <v>3479</v>
      </c>
      <c r="D3" s="214" t="s">
        <v>3480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3476</v>
      </c>
      <c r="B4" s="211" t="s">
        <v>3481</v>
      </c>
      <c r="C4" s="212" t="s">
        <v>3482</v>
      </c>
      <c r="D4" s="214" t="s">
        <v>3483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3476</v>
      </c>
      <c r="B5" s="211" t="s">
        <v>3484</v>
      </c>
      <c r="C5" s="212" t="s">
        <v>3485</v>
      </c>
      <c r="D5" s="214" t="s">
        <v>3486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3476</v>
      </c>
      <c r="B6" s="211" t="s">
        <v>3487</v>
      </c>
      <c r="C6" s="212" t="s">
        <v>3488</v>
      </c>
      <c r="D6" s="214" t="s">
        <v>3489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3476</v>
      </c>
      <c r="B7" s="211" t="s">
        <v>3490</v>
      </c>
      <c r="C7" s="212" t="s">
        <v>3491</v>
      </c>
      <c r="D7" s="214" t="s">
        <v>3492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3476</v>
      </c>
      <c r="B8" s="211" t="s">
        <v>3493</v>
      </c>
      <c r="C8" s="212" t="s">
        <v>3494</v>
      </c>
      <c r="D8" s="214" t="s">
        <v>3495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3476</v>
      </c>
      <c r="B9" s="211" t="s">
        <v>3496</v>
      </c>
      <c r="C9" s="212" t="s">
        <v>3497</v>
      </c>
      <c r="D9" s="214" t="s">
        <v>3498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3476</v>
      </c>
      <c r="B10" s="211" t="s">
        <v>3499</v>
      </c>
      <c r="C10" s="212" t="s">
        <v>3500</v>
      </c>
      <c r="D10" s="214" t="s">
        <v>3501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3476</v>
      </c>
      <c r="B11" s="211" t="s">
        <v>3502</v>
      </c>
      <c r="C11" s="212" t="s">
        <v>3503</v>
      </c>
      <c r="D11" s="214" t="s">
        <v>3504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3476</v>
      </c>
      <c r="B12" s="211" t="s">
        <v>3505</v>
      </c>
      <c r="C12" s="212" t="s">
        <v>3506</v>
      </c>
      <c r="D12" s="214" t="s">
        <v>3507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3476</v>
      </c>
      <c r="B13" s="211" t="s">
        <v>3508</v>
      </c>
      <c r="C13" s="212" t="s">
        <v>3509</v>
      </c>
      <c r="D13" s="214" t="s">
        <v>3510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3476</v>
      </c>
      <c r="B14" s="211" t="s">
        <v>3511</v>
      </c>
      <c r="C14" s="212" t="s">
        <v>3512</v>
      </c>
      <c r="D14" s="214" t="s">
        <v>3513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3476</v>
      </c>
      <c r="B15" s="211" t="s">
        <v>3514</v>
      </c>
      <c r="C15" s="212" t="s">
        <v>3515</v>
      </c>
      <c r="D15" s="214" t="s">
        <v>3516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3476</v>
      </c>
      <c r="B16" s="211" t="s">
        <v>3517</v>
      </c>
      <c r="C16" s="212" t="s">
        <v>3518</v>
      </c>
      <c r="D16" s="214" t="s">
        <v>3519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3476</v>
      </c>
      <c r="B17" s="211" t="s">
        <v>3520</v>
      </c>
      <c r="C17" s="212" t="s">
        <v>3521</v>
      </c>
      <c r="D17" s="214" t="s">
        <v>3522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3476</v>
      </c>
      <c r="B18" s="211" t="s">
        <v>3523</v>
      </c>
      <c r="C18" s="212" t="s">
        <v>3524</v>
      </c>
      <c r="D18" s="214" t="s">
        <v>3525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3476</v>
      </c>
      <c r="B19" s="211" t="s">
        <v>3526</v>
      </c>
      <c r="C19" s="212" t="s">
        <v>3527</v>
      </c>
      <c r="D19" s="214" t="s">
        <v>3528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3476</v>
      </c>
      <c r="B20" s="211" t="s">
        <v>3529</v>
      </c>
      <c r="C20" s="212" t="s">
        <v>3530</v>
      </c>
      <c r="D20" s="214" t="s">
        <v>3531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3476</v>
      </c>
      <c r="B21" s="211" t="s">
        <v>3532</v>
      </c>
      <c r="C21" s="212" t="s">
        <v>3533</v>
      </c>
      <c r="D21" s="214" t="s">
        <v>3534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3476</v>
      </c>
      <c r="B22" s="211" t="s">
        <v>3535</v>
      </c>
      <c r="C22" s="212" t="s">
        <v>3536</v>
      </c>
      <c r="D22" s="214" t="s">
        <v>3537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3476</v>
      </c>
      <c r="B23" s="211" t="s">
        <v>3538</v>
      </c>
      <c r="C23" s="212" t="s">
        <v>3539</v>
      </c>
      <c r="D23" s="214" t="s">
        <v>3540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3476</v>
      </c>
      <c r="B24" s="211" t="s">
        <v>3541</v>
      </c>
      <c r="C24" s="212" t="s">
        <v>3542</v>
      </c>
      <c r="D24" s="214" t="s">
        <v>3543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3476</v>
      </c>
      <c r="B25" s="211" t="s">
        <v>3544</v>
      </c>
      <c r="C25" s="212" t="s">
        <v>3545</v>
      </c>
      <c r="D25" s="214" t="s">
        <v>3546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3476</v>
      </c>
      <c r="B26" s="211" t="s">
        <v>3547</v>
      </c>
      <c r="C26" s="212" t="s">
        <v>3548</v>
      </c>
      <c r="D26" s="214" t="s">
        <v>3549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3476</v>
      </c>
      <c r="B27" s="211" t="s">
        <v>3550</v>
      </c>
      <c r="C27" s="212" t="s">
        <v>3551</v>
      </c>
      <c r="D27" s="214" t="s">
        <v>3552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3476</v>
      </c>
      <c r="B28" s="211" t="s">
        <v>3553</v>
      </c>
      <c r="C28" s="212" t="s">
        <v>3554</v>
      </c>
      <c r="D28" s="214" t="s">
        <v>3555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3476</v>
      </c>
      <c r="B29" s="211" t="s">
        <v>3556</v>
      </c>
      <c r="C29" s="212" t="s">
        <v>3557</v>
      </c>
      <c r="D29" s="214" t="s">
        <v>3558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3476</v>
      </c>
      <c r="B30" s="211" t="s">
        <v>3559</v>
      </c>
      <c r="C30" s="212" t="s">
        <v>3560</v>
      </c>
      <c r="D30" s="214" t="s">
        <v>3561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3476</v>
      </c>
      <c r="B31" s="211" t="s">
        <v>3562</v>
      </c>
      <c r="C31" s="212" t="s">
        <v>3563</v>
      </c>
      <c r="D31" s="214" t="s">
        <v>3564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3476</v>
      </c>
      <c r="B32" s="211" t="s">
        <v>3565</v>
      </c>
      <c r="C32" s="212" t="s">
        <v>3566</v>
      </c>
      <c r="D32" s="214" t="s">
        <v>3567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3476</v>
      </c>
      <c r="B33" s="211" t="s">
        <v>3568</v>
      </c>
      <c r="C33" s="212" t="s">
        <v>3569</v>
      </c>
      <c r="D33" s="214" t="s">
        <v>3570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3476</v>
      </c>
      <c r="B34" s="211" t="s">
        <v>3571</v>
      </c>
      <c r="C34" s="212" t="s">
        <v>3572</v>
      </c>
      <c r="D34" s="214" t="s">
        <v>3573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3476</v>
      </c>
      <c r="B35" s="211" t="s">
        <v>3574</v>
      </c>
      <c r="C35" s="212" t="s">
        <v>3575</v>
      </c>
      <c r="D35" s="214" t="s">
        <v>3576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3476</v>
      </c>
      <c r="B36" s="211" t="s">
        <v>3577</v>
      </c>
      <c r="C36" s="212" t="s">
        <v>3578</v>
      </c>
      <c r="D36" s="214" t="s">
        <v>3579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3476</v>
      </c>
      <c r="B37" s="211" t="s">
        <v>3580</v>
      </c>
      <c r="C37" s="212" t="s">
        <v>3581</v>
      </c>
      <c r="D37" s="214" t="s">
        <v>3582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3476</v>
      </c>
      <c r="B38" s="211" t="s">
        <v>3583</v>
      </c>
      <c r="C38" s="212" t="s">
        <v>3584</v>
      </c>
      <c r="D38" s="214" t="s">
        <v>3585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3476</v>
      </c>
      <c r="B39" s="211" t="s">
        <v>3586</v>
      </c>
      <c r="C39" s="212" t="s">
        <v>3587</v>
      </c>
      <c r="D39" s="214" t="s">
        <v>3588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3589</v>
      </c>
      <c r="B40" s="210" t="s">
        <v>3590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3589</v>
      </c>
      <c r="B41" s="211" t="s">
        <v>3591</v>
      </c>
      <c r="C41" s="212" t="s">
        <v>3592</v>
      </c>
      <c r="D41" s="214" t="s">
        <v>3593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3589</v>
      </c>
      <c r="B42" s="211" t="s">
        <v>3594</v>
      </c>
      <c r="C42" s="212" t="s">
        <v>3595</v>
      </c>
      <c r="D42" s="214" t="s">
        <v>3596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3589</v>
      </c>
      <c r="B43" s="211" t="s">
        <v>3597</v>
      </c>
      <c r="C43" s="212" t="s">
        <v>3598</v>
      </c>
      <c r="D43" s="214" t="s">
        <v>3599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3589</v>
      </c>
      <c r="B44" s="211" t="s">
        <v>3600</v>
      </c>
      <c r="C44" s="212" t="s">
        <v>3601</v>
      </c>
      <c r="D44" s="214" t="s">
        <v>3602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3589</v>
      </c>
      <c r="B45" s="211" t="s">
        <v>3603</v>
      </c>
      <c r="C45" s="212" t="s">
        <v>3604</v>
      </c>
      <c r="D45" s="214" t="s">
        <v>3605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3589</v>
      </c>
      <c r="B46" s="211" t="s">
        <v>3606</v>
      </c>
      <c r="C46" s="212" t="s">
        <v>3607</v>
      </c>
      <c r="D46" s="214" t="s">
        <v>3608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3589</v>
      </c>
      <c r="B47" s="211" t="s">
        <v>3609</v>
      </c>
      <c r="C47" s="212" t="s">
        <v>3610</v>
      </c>
      <c r="D47" s="214" t="s">
        <v>3611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3589</v>
      </c>
      <c r="B48" s="211" t="s">
        <v>3612</v>
      </c>
      <c r="C48" s="212" t="s">
        <v>3613</v>
      </c>
      <c r="D48" s="214" t="s">
        <v>3614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3615</v>
      </c>
      <c r="B49" s="210" t="s">
        <v>3616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3615</v>
      </c>
      <c r="B50" s="211" t="s">
        <v>3617</v>
      </c>
      <c r="C50" s="212" t="s">
        <v>3618</v>
      </c>
      <c r="D50" s="214" t="s">
        <v>3619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3615</v>
      </c>
      <c r="B51" s="211" t="s">
        <v>3620</v>
      </c>
      <c r="C51" s="212" t="s">
        <v>3621</v>
      </c>
      <c r="D51" s="214" t="s">
        <v>3622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3615</v>
      </c>
      <c r="B52" s="211" t="s">
        <v>3623</v>
      </c>
      <c r="C52" s="212" t="s">
        <v>3624</v>
      </c>
      <c r="D52" s="214" t="s">
        <v>3625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3615</v>
      </c>
      <c r="B53" s="211" t="s">
        <v>3626</v>
      </c>
      <c r="C53" s="212" t="s">
        <v>3627</v>
      </c>
      <c r="D53" s="214" t="s">
        <v>3628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3615</v>
      </c>
      <c r="B54" s="211" t="s">
        <v>3629</v>
      </c>
      <c r="C54" s="212" t="s">
        <v>3630</v>
      </c>
      <c r="D54" s="214" t="s">
        <v>3631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3615</v>
      </c>
      <c r="B55" s="211" t="s">
        <v>3632</v>
      </c>
      <c r="C55" s="212" t="s">
        <v>3633</v>
      </c>
      <c r="D55" s="214" t="s">
        <v>3634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3615</v>
      </c>
      <c r="B56" s="211" t="s">
        <v>3635</v>
      </c>
      <c r="C56" s="212" t="s">
        <v>3636</v>
      </c>
      <c r="D56" s="214" t="s">
        <v>3637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3615</v>
      </c>
      <c r="B57" s="211" t="s">
        <v>3638</v>
      </c>
      <c r="C57" s="212" t="s">
        <v>3639</v>
      </c>
      <c r="D57" s="214" t="s">
        <v>3640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3615</v>
      </c>
      <c r="B58" s="211" t="s">
        <v>3641</v>
      </c>
      <c r="C58" s="212" t="s">
        <v>3642</v>
      </c>
      <c r="D58" s="214" t="s">
        <v>3643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3615</v>
      </c>
      <c r="B59" s="211" t="s">
        <v>3644</v>
      </c>
      <c r="C59" s="212" t="s">
        <v>3645</v>
      </c>
      <c r="D59" s="214" t="s">
        <v>3646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3615</v>
      </c>
      <c r="B60" s="211" t="s">
        <v>3647</v>
      </c>
      <c r="C60" s="212" t="s">
        <v>3648</v>
      </c>
      <c r="D60" s="214" t="s">
        <v>3649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3615</v>
      </c>
      <c r="B61" s="211" t="s">
        <v>3650</v>
      </c>
      <c r="C61" s="212" t="s">
        <v>3651</v>
      </c>
      <c r="D61" s="214" t="s">
        <v>3652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3615</v>
      </c>
      <c r="B62" s="211" t="s">
        <v>3653</v>
      </c>
      <c r="C62" s="212" t="s">
        <v>3654</v>
      </c>
      <c r="D62" s="214" t="s">
        <v>3655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3615</v>
      </c>
      <c r="B63" s="211" t="s">
        <v>3656</v>
      </c>
      <c r="C63" s="212" t="s">
        <v>3657</v>
      </c>
      <c r="D63" s="214" t="s">
        <v>3658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3659</v>
      </c>
      <c r="B64" s="210" t="s">
        <v>3660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3659</v>
      </c>
      <c r="B65" s="211" t="s">
        <v>3661</v>
      </c>
      <c r="C65" s="212" t="s">
        <v>3662</v>
      </c>
      <c r="D65" s="214" t="s">
        <v>3663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3659</v>
      </c>
      <c r="B66" s="211" t="s">
        <v>3664</v>
      </c>
      <c r="C66" s="212" t="s">
        <v>3665</v>
      </c>
      <c r="D66" s="214" t="s">
        <v>3666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3659</v>
      </c>
      <c r="B67" s="211" t="s">
        <v>3667</v>
      </c>
      <c r="C67" s="212" t="s">
        <v>3668</v>
      </c>
      <c r="D67" s="214" t="s">
        <v>3669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3659</v>
      </c>
      <c r="B68" s="211" t="s">
        <v>3670</v>
      </c>
      <c r="C68" s="212" t="s">
        <v>3671</v>
      </c>
      <c r="D68" s="214" t="s">
        <v>3672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3659</v>
      </c>
      <c r="B69" s="211" t="s">
        <v>3673</v>
      </c>
      <c r="C69" s="212" t="s">
        <v>3674</v>
      </c>
      <c r="D69" s="214" t="s">
        <v>3675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3659</v>
      </c>
      <c r="B70" s="211" t="s">
        <v>3676</v>
      </c>
      <c r="C70" s="212" t="s">
        <v>3677</v>
      </c>
      <c r="D70" s="214" t="s">
        <v>3678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3659</v>
      </c>
      <c r="B71" s="211" t="s">
        <v>3679</v>
      </c>
      <c r="C71" s="212" t="s">
        <v>3680</v>
      </c>
      <c r="D71" s="214" t="s">
        <v>3681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3659</v>
      </c>
      <c r="B72" s="211" t="s">
        <v>3682</v>
      </c>
      <c r="C72" s="212" t="s">
        <v>3683</v>
      </c>
      <c r="D72" s="214" t="s">
        <v>3684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3659</v>
      </c>
      <c r="B73" s="211" t="s">
        <v>3685</v>
      </c>
      <c r="C73" s="212" t="s">
        <v>3686</v>
      </c>
      <c r="D73" s="214" t="s">
        <v>3687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3659</v>
      </c>
      <c r="B74" s="211" t="s">
        <v>3688</v>
      </c>
      <c r="C74" s="212" t="s">
        <v>3689</v>
      </c>
      <c r="D74" s="214" t="s">
        <v>3690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3659</v>
      </c>
      <c r="B75" s="211" t="s">
        <v>3691</v>
      </c>
      <c r="C75" s="212" t="s">
        <v>3692</v>
      </c>
      <c r="D75" s="214" t="s">
        <v>3693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3659</v>
      </c>
      <c r="B76" s="211" t="s">
        <v>3694</v>
      </c>
      <c r="C76" s="212" t="s">
        <v>3695</v>
      </c>
      <c r="D76" s="214" t="s">
        <v>3696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3659</v>
      </c>
      <c r="B77" s="211" t="s">
        <v>3697</v>
      </c>
      <c r="C77" s="212" t="s">
        <v>3698</v>
      </c>
      <c r="D77" s="214" t="s">
        <v>3699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3659</v>
      </c>
      <c r="B78" s="211" t="s">
        <v>3700</v>
      </c>
      <c r="C78" s="212" t="s">
        <v>3701</v>
      </c>
      <c r="D78" s="214" t="s">
        <v>3702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3659</v>
      </c>
      <c r="B79" s="211" t="s">
        <v>3703</v>
      </c>
      <c r="C79" s="212" t="s">
        <v>3704</v>
      </c>
      <c r="D79" s="214" t="s">
        <v>3705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3659</v>
      </c>
      <c r="B80" s="211" t="s">
        <v>3706</v>
      </c>
      <c r="C80" s="212" t="s">
        <v>3707</v>
      </c>
      <c r="D80" s="214" t="s">
        <v>3708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3659</v>
      </c>
      <c r="B81" s="211" t="s">
        <v>3709</v>
      </c>
      <c r="C81" s="212" t="s">
        <v>3710</v>
      </c>
      <c r="D81" s="214" t="s">
        <v>3711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3659</v>
      </c>
      <c r="B82" s="211" t="s">
        <v>3712</v>
      </c>
      <c r="C82" s="212" t="s">
        <v>3713</v>
      </c>
      <c r="D82" s="214" t="s">
        <v>3714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3659</v>
      </c>
      <c r="B83" s="211" t="s">
        <v>3715</v>
      </c>
      <c r="C83" s="212" t="s">
        <v>3716</v>
      </c>
      <c r="D83" s="214" t="s">
        <v>3717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3659</v>
      </c>
      <c r="B84" s="211" t="s">
        <v>3718</v>
      </c>
      <c r="C84" s="212" t="s">
        <v>3719</v>
      </c>
      <c r="D84" s="214" t="s">
        <v>3720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3659</v>
      </c>
      <c r="B85" s="211" t="s">
        <v>3721</v>
      </c>
      <c r="C85" s="212" t="s">
        <v>3722</v>
      </c>
      <c r="D85" s="214" t="s">
        <v>3723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3659</v>
      </c>
      <c r="B86" s="211" t="s">
        <v>3724</v>
      </c>
      <c r="C86" s="212" t="s">
        <v>3725</v>
      </c>
      <c r="D86" s="214" t="s">
        <v>3726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3659</v>
      </c>
      <c r="B87" s="211" t="s">
        <v>3727</v>
      </c>
      <c r="C87" s="212" t="s">
        <v>3728</v>
      </c>
      <c r="D87" s="214" t="s">
        <v>3729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3659</v>
      </c>
      <c r="B88" s="211" t="s">
        <v>3730</v>
      </c>
      <c r="C88" s="212" t="s">
        <v>3731</v>
      </c>
      <c r="D88" s="214" t="s">
        <v>3732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3659</v>
      </c>
      <c r="B89" s="211" t="s">
        <v>3733</v>
      </c>
      <c r="C89" s="212" t="s">
        <v>3734</v>
      </c>
      <c r="D89" s="214" t="s">
        <v>3735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3659</v>
      </c>
      <c r="B90" s="211" t="s">
        <v>3736</v>
      </c>
      <c r="C90" s="212" t="s">
        <v>3737</v>
      </c>
      <c r="D90" s="214" t="s">
        <v>3738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3659</v>
      </c>
      <c r="B91" s="211" t="s">
        <v>3739</v>
      </c>
      <c r="C91" s="212" t="s">
        <v>3740</v>
      </c>
      <c r="D91" s="214" t="s">
        <v>3741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3659</v>
      </c>
      <c r="B92" s="211" t="s">
        <v>3742</v>
      </c>
      <c r="C92" s="212" t="s">
        <v>3743</v>
      </c>
      <c r="D92" s="214" t="s">
        <v>3744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3659</v>
      </c>
      <c r="B93" s="211" t="s">
        <v>3745</v>
      </c>
      <c r="C93" s="212" t="s">
        <v>3746</v>
      </c>
      <c r="D93" s="214" t="s">
        <v>3747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3659</v>
      </c>
      <c r="B94" s="211" t="s">
        <v>3748</v>
      </c>
      <c r="C94" s="212" t="s">
        <v>3749</v>
      </c>
      <c r="D94" s="214" t="s">
        <v>3750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3659</v>
      </c>
      <c r="B95" s="211" t="s">
        <v>3751</v>
      </c>
      <c r="C95" s="212" t="s">
        <v>3752</v>
      </c>
      <c r="D95" s="214" t="s">
        <v>3753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3659</v>
      </c>
      <c r="B96" s="211" t="s">
        <v>3754</v>
      </c>
      <c r="C96" s="212" t="s">
        <v>3755</v>
      </c>
      <c r="D96" s="214" t="s">
        <v>3756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3659</v>
      </c>
      <c r="B97" s="211" t="s">
        <v>3757</v>
      </c>
      <c r="C97" s="212" t="s">
        <v>3758</v>
      </c>
      <c r="D97" s="214" t="s">
        <v>3759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3659</v>
      </c>
      <c r="B98" s="218" t="s">
        <v>3760</v>
      </c>
      <c r="C98" s="219" t="s">
        <v>3761</v>
      </c>
      <c r="D98" s="220" t="s">
        <v>3762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708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IFERROR(INDEX('Recommendations'!$I$2:$I$123, MATCH(F2,'Recommendations'!$B$2:$B$123,0))="Implemented", FALSE))</xm:f>
            <x14:dxf>
              <font>
                <color rgb="FF000000"/>
              </font>
              <fill>
                <patternFill>
                  <bgColor rgb="FF3C7D22"/>
                </patternFill>
              </fill>
            </x14:dxf>
          </x14:cfRule>
          <x14:cfRule type="expression" priority="2" id="{00000000-000E-0000-0900-000002000000}">
            <xm:f>AND(F2&lt;&gt;"", IFERROR(INDEX('Recommendations'!$I$2:$I$123, MATCH(F2,'Recommendations'!$B$2:$B$123,0))="Compensated", FALSE))</xm:f>
            <x14:dxf>
              <font>
                <color rgb="FF000000"/>
              </font>
              <fill>
                <patternFill>
                  <bgColor rgb="FFC6E0B4"/>
                </patternFill>
              </fill>
            </x14:dxf>
          </x14:cfRule>
          <x14:cfRule type="expression" priority="3" id="{00000000-000E-0000-0900-000003000000}">
            <xm:f>AND(F2&lt;&gt;"", IFERROR(INDEX('Recommendations'!$I$2:$I$123, MATCH(F2,'Recommendations'!$B$2:$B$123,0))="Testing", FALSE))</xm:f>
            <x14:dxf>
              <font>
                <color rgb="FF000000"/>
              </font>
              <fill>
                <patternFill>
                  <bgColor rgb="FFFFC000"/>
                </patternFill>
              </fill>
            </x14:dxf>
          </x14:cfRule>
          <x14:cfRule type="expression" priority="4" id="{00000000-000E-0000-0900-000004000000}">
            <xm:f>AND(F2&lt;&gt;"", IFERROR(INDEX('Recommendations'!$I$2:$I$123, MATCH(F2,'Recommendations'!$B$2:$B$123,0))="Failed", FALSE))</xm:f>
            <x14:dxf>
              <font>
                <color rgb="FF000000"/>
              </font>
              <fill>
                <patternFill>
                  <bgColor rgb="FFD82891"/>
                </patternFill>
              </fill>
            </x14:dxf>
          </x14:cfRule>
          <x14:cfRule type="expression" priority="5" id="{00000000-000E-0000-0900-000005000000}">
            <xm:f>AND(F2&lt;&gt;"", IFERROR(INDEX('Recommendations'!$I$2:$I$123, MATCH(F2,'Recommendations'!$B$2:$B$123,0))="Risk Accepted", FALSE))</xm:f>
            <x14:dxf>
              <font>
                <color rgb="FF000000"/>
              </font>
              <fill>
                <patternFill>
                  <bgColor rgb="FFD9D9D9"/>
                </patternFill>
              </fill>
            </x14:dxf>
          </x14:cfRule>
          <x14:cfRule type="expression" priority="6" id="{00000000-000E-0000-0900-000006000000}">
            <xm:f>AND(F2&lt;&gt;"", IFERROR(INDEX('Recommendations'!$I$2:$I$123, MATCH(F2,'Recommendations'!$B$2:$B$123,0))="N/A",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3763</v>
      </c>
      <c r="C1" s="253" t="s">
        <v>3764</v>
      </c>
      <c r="D1" s="253" t="s">
        <v>3765</v>
      </c>
      <c r="E1" s="253" t="s">
        <v>3766</v>
      </c>
      <c r="F1" s="253" t="s">
        <v>2592</v>
      </c>
      <c r="G1" s="253" t="s">
        <v>3767</v>
      </c>
      <c r="H1" s="253" t="s">
        <v>3768</v>
      </c>
      <c r="I1" s="253" t="s">
        <v>3769</v>
      </c>
      <c r="J1" s="253" t="s">
        <v>13</v>
      </c>
      <c r="K1" s="253" t="s">
        <v>958</v>
      </c>
      <c r="L1" s="253" t="s">
        <v>959</v>
      </c>
      <c r="M1" s="253" t="s">
        <v>960</v>
      </c>
      <c r="N1" s="253" t="s">
        <v>961</v>
      </c>
      <c r="O1" s="253" t="s">
        <v>962</v>
      </c>
      <c r="P1" s="253" t="s">
        <v>963</v>
      </c>
      <c r="Q1" s="253" t="s">
        <v>964</v>
      </c>
      <c r="R1" s="253" t="s">
        <v>965</v>
      </c>
      <c r="S1" s="253" t="s">
        <v>966</v>
      </c>
      <c r="T1" s="253" t="s">
        <v>967</v>
      </c>
      <c r="U1" s="253" t="s">
        <v>968</v>
      </c>
      <c r="V1" s="253" t="s">
        <v>969</v>
      </c>
      <c r="W1" s="253" t="s">
        <v>970</v>
      </c>
      <c r="X1" s="253" t="s">
        <v>971</v>
      </c>
      <c r="Y1" s="253" t="s">
        <v>972</v>
      </c>
      <c r="Z1" s="253" t="s">
        <v>973</v>
      </c>
      <c r="AA1" s="253" t="s">
        <v>974</v>
      </c>
      <c r="AB1" s="253" t="s">
        <v>975</v>
      </c>
      <c r="AC1" s="253" t="s">
        <v>976</v>
      </c>
      <c r="AD1" s="253" t="s">
        <v>977</v>
      </c>
      <c r="AE1" s="253" t="s">
        <v>978</v>
      </c>
      <c r="AF1" s="253" t="s">
        <v>979</v>
      </c>
      <c r="AG1" s="253" t="s">
        <v>980</v>
      </c>
      <c r="AH1" s="253" t="s">
        <v>981</v>
      </c>
      <c r="AI1" s="253" t="s">
        <v>982</v>
      </c>
      <c r="AJ1" s="253" t="s">
        <v>983</v>
      </c>
      <c r="AK1" s="253" t="s">
        <v>984</v>
      </c>
      <c r="AL1" s="253" t="s">
        <v>985</v>
      </c>
      <c r="AM1" s="253" t="s">
        <v>986</v>
      </c>
      <c r="AN1" s="253" t="s">
        <v>987</v>
      </c>
      <c r="AO1" s="253" t="s">
        <v>988</v>
      </c>
      <c r="AP1" s="253" t="s">
        <v>989</v>
      </c>
      <c r="AQ1" s="253" t="s">
        <v>990</v>
      </c>
      <c r="AR1" s="253" t="s">
        <v>991</v>
      </c>
      <c r="AS1" s="253" t="s">
        <v>992</v>
      </c>
      <c r="AT1" s="253" t="s">
        <v>993</v>
      </c>
      <c r="AU1" s="253" t="s">
        <v>994</v>
      </c>
      <c r="AV1" s="253" t="s">
        <v>995</v>
      </c>
      <c r="AW1" s="253" t="s">
        <v>996</v>
      </c>
      <c r="AX1" s="253" t="s">
        <v>997</v>
      </c>
      <c r="AY1" s="254" t="s">
        <v>998</v>
      </c>
    </row>
    <row r="2" spans="1:51" ht="60" customHeight="1" outlineLevel="1" x14ac:dyDescent="0.35">
      <c r="A2" s="244" t="s">
        <v>3770</v>
      </c>
      <c r="B2" s="232" t="s">
        <v>3771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1001</v>
      </c>
      <c r="B3" s="233" t="s">
        <v>3772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3773</v>
      </c>
      <c r="C4" s="234" t="s">
        <v>3774</v>
      </c>
      <c r="D4" s="234" t="s">
        <v>3775</v>
      </c>
      <c r="E4" s="234" t="s">
        <v>3776</v>
      </c>
      <c r="F4" s="234" t="s">
        <v>25</v>
      </c>
      <c r="G4" s="234" t="s">
        <v>25</v>
      </c>
      <c r="H4" s="234" t="s">
        <v>3777</v>
      </c>
      <c r="I4" s="234" t="s">
        <v>25</v>
      </c>
      <c r="J4" s="234" t="s">
        <v>3778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29</v>
      </c>
      <c r="B5" s="234" t="s">
        <v>3779</v>
      </c>
      <c r="C5" s="234" t="s">
        <v>3780</v>
      </c>
      <c r="D5" s="234" t="s">
        <v>3781</v>
      </c>
      <c r="E5" s="234" t="s">
        <v>3782</v>
      </c>
      <c r="F5" s="234" t="s">
        <v>3783</v>
      </c>
      <c r="G5" s="234" t="s">
        <v>25</v>
      </c>
      <c r="H5" s="234" t="s">
        <v>3784</v>
      </c>
      <c r="I5" s="234" t="s">
        <v>25</v>
      </c>
      <c r="J5" s="234" t="s">
        <v>3785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1007</v>
      </c>
      <c r="B6" s="233" t="s">
        <v>3786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151</v>
      </c>
      <c r="B7" s="234" t="s">
        <v>3787</v>
      </c>
      <c r="C7" s="234" t="s">
        <v>3788</v>
      </c>
      <c r="D7" s="234" t="s">
        <v>3789</v>
      </c>
      <c r="E7" s="234" t="s">
        <v>3782</v>
      </c>
      <c r="F7" s="234" t="s">
        <v>3790</v>
      </c>
      <c r="G7" s="234" t="s">
        <v>25</v>
      </c>
      <c r="H7" s="234" t="s">
        <v>3791</v>
      </c>
      <c r="I7" s="234" t="s">
        <v>25</v>
      </c>
      <c r="J7" s="234" t="s">
        <v>3792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156</v>
      </c>
      <c r="B8" s="234" t="s">
        <v>3793</v>
      </c>
      <c r="C8" s="234" t="s">
        <v>3794</v>
      </c>
      <c r="D8" s="234" t="s">
        <v>3795</v>
      </c>
      <c r="E8" s="234" t="s">
        <v>25</v>
      </c>
      <c r="F8" s="234" t="s">
        <v>25</v>
      </c>
      <c r="G8" s="234" t="s">
        <v>25</v>
      </c>
      <c r="H8" s="234" t="s">
        <v>3796</v>
      </c>
      <c r="I8" s="234" t="s">
        <v>3797</v>
      </c>
      <c r="J8" s="234" t="s">
        <v>3798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162</v>
      </c>
      <c r="B9" s="234" t="s">
        <v>3799</v>
      </c>
      <c r="C9" s="234" t="s">
        <v>3800</v>
      </c>
      <c r="D9" s="234" t="s">
        <v>3801</v>
      </c>
      <c r="E9" s="234" t="s">
        <v>25</v>
      </c>
      <c r="F9" s="234" t="s">
        <v>25</v>
      </c>
      <c r="G9" s="234" t="s">
        <v>25</v>
      </c>
      <c r="H9" s="234" t="s">
        <v>3802</v>
      </c>
      <c r="I9" s="234" t="s">
        <v>3803</v>
      </c>
      <c r="J9" s="234" t="s">
        <v>3804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169</v>
      </c>
      <c r="B10" s="234" t="s">
        <v>3805</v>
      </c>
      <c r="C10" s="234" t="s">
        <v>3806</v>
      </c>
      <c r="D10" s="234" t="s">
        <v>3807</v>
      </c>
      <c r="E10" s="234" t="s">
        <v>25</v>
      </c>
      <c r="F10" s="234" t="s">
        <v>25</v>
      </c>
      <c r="G10" s="234" t="s">
        <v>25</v>
      </c>
      <c r="H10" s="234" t="s">
        <v>3808</v>
      </c>
      <c r="I10" s="234" t="s">
        <v>3809</v>
      </c>
      <c r="J10" s="234" t="s">
        <v>3810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176</v>
      </c>
      <c r="B11" s="234" t="s">
        <v>3811</v>
      </c>
      <c r="C11" s="234" t="s">
        <v>3812</v>
      </c>
      <c r="D11" s="234" t="s">
        <v>3813</v>
      </c>
      <c r="E11" s="234" t="s">
        <v>25</v>
      </c>
      <c r="F11" s="234" t="s">
        <v>25</v>
      </c>
      <c r="G11" s="234" t="s">
        <v>25</v>
      </c>
      <c r="H11" s="234" t="s">
        <v>3814</v>
      </c>
      <c r="I11" s="234" t="s">
        <v>25</v>
      </c>
      <c r="J11" s="234" t="s">
        <v>3815</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182</v>
      </c>
      <c r="B12" s="234" t="s">
        <v>3816</v>
      </c>
      <c r="C12" s="234" t="s">
        <v>3817</v>
      </c>
      <c r="D12" s="234" t="s">
        <v>3818</v>
      </c>
      <c r="E12" s="234" t="s">
        <v>25</v>
      </c>
      <c r="F12" s="234" t="s">
        <v>25</v>
      </c>
      <c r="G12" s="234" t="s">
        <v>3819</v>
      </c>
      <c r="H12" s="234" t="s">
        <v>3820</v>
      </c>
      <c r="I12" s="234" t="s">
        <v>25</v>
      </c>
      <c r="J12" s="234" t="s">
        <v>3821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187</v>
      </c>
      <c r="B13" s="234" t="s">
        <v>3822</v>
      </c>
      <c r="C13" s="234" t="s">
        <v>3823</v>
      </c>
      <c r="D13" s="234" t="s">
        <v>3824</v>
      </c>
      <c r="E13" s="234" t="s">
        <v>25</v>
      </c>
      <c r="F13" s="234" t="s">
        <v>25</v>
      </c>
      <c r="G13" s="234" t="s">
        <v>25</v>
      </c>
      <c r="H13" s="234" t="s">
        <v>3825</v>
      </c>
      <c r="I13" s="234" t="s">
        <v>25</v>
      </c>
      <c r="J13" s="234" t="s">
        <v>3826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3827</v>
      </c>
      <c r="B14" s="234" t="s">
        <v>3828</v>
      </c>
      <c r="C14" s="234" t="s">
        <v>3829</v>
      </c>
      <c r="D14" s="234" t="s">
        <v>3830</v>
      </c>
      <c r="E14" s="234" t="s">
        <v>25</v>
      </c>
      <c r="F14" s="234" t="s">
        <v>3831</v>
      </c>
      <c r="G14" s="234" t="s">
        <v>25</v>
      </c>
      <c r="H14" s="234" t="s">
        <v>3832</v>
      </c>
      <c r="I14" s="234" t="s">
        <v>3833</v>
      </c>
      <c r="J14" s="234" t="s">
        <v>3834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1012</v>
      </c>
      <c r="B15" s="233" t="s">
        <v>3835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194</v>
      </c>
      <c r="B16" s="234" t="s">
        <v>3836</v>
      </c>
      <c r="C16" s="234" t="s">
        <v>3837</v>
      </c>
      <c r="D16" s="234" t="s">
        <v>3830</v>
      </c>
      <c r="E16" s="234" t="s">
        <v>25</v>
      </c>
      <c r="F16" s="234" t="s">
        <v>3838</v>
      </c>
      <c r="G16" s="234" t="s">
        <v>25</v>
      </c>
      <c r="H16" s="234" t="s">
        <v>3839</v>
      </c>
      <c r="I16" s="234" t="s">
        <v>25</v>
      </c>
      <c r="J16" s="234" t="s">
        <v>3840</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199</v>
      </c>
      <c r="B17" s="234" t="s">
        <v>3841</v>
      </c>
      <c r="C17" s="234" t="s">
        <v>3842</v>
      </c>
      <c r="D17" s="234" t="s">
        <v>3843</v>
      </c>
      <c r="E17" s="234" t="s">
        <v>25</v>
      </c>
      <c r="F17" s="234" t="s">
        <v>3838</v>
      </c>
      <c r="G17" s="234" t="s">
        <v>25</v>
      </c>
      <c r="H17" s="234" t="s">
        <v>3844</v>
      </c>
      <c r="I17" s="234" t="s">
        <v>25</v>
      </c>
      <c r="J17" s="234" t="s">
        <v>3845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205</v>
      </c>
      <c r="B18" s="234" t="s">
        <v>3846</v>
      </c>
      <c r="C18" s="234" t="s">
        <v>3847</v>
      </c>
      <c r="D18" s="234" t="s">
        <v>25</v>
      </c>
      <c r="E18" s="234" t="s">
        <v>25</v>
      </c>
      <c r="F18" s="234" t="s">
        <v>25</v>
      </c>
      <c r="G18" s="234" t="s">
        <v>25</v>
      </c>
      <c r="H18" s="234" t="s">
        <v>3848</v>
      </c>
      <c r="I18" s="234" t="s">
        <v>25</v>
      </c>
      <c r="J18" s="234" t="s">
        <v>3849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1017</v>
      </c>
      <c r="B19" s="233" t="s">
        <v>3850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270</v>
      </c>
      <c r="B20" s="234" t="s">
        <v>3851</v>
      </c>
      <c r="C20" s="234" t="s">
        <v>3852</v>
      </c>
      <c r="D20" s="234" t="s">
        <v>3853</v>
      </c>
      <c r="E20" s="234" t="s">
        <v>25</v>
      </c>
      <c r="F20" s="234" t="s">
        <v>3854</v>
      </c>
      <c r="G20" s="234" t="s">
        <v>25</v>
      </c>
      <c r="H20" s="234" t="s">
        <v>3855</v>
      </c>
      <c r="I20" s="234" t="s">
        <v>25</v>
      </c>
      <c r="J20" s="234" t="s">
        <v>3856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277</v>
      </c>
      <c r="B21" s="234" t="s">
        <v>3857</v>
      </c>
      <c r="C21" s="234" t="s">
        <v>3858</v>
      </c>
      <c r="D21" s="234" t="s">
        <v>3859</v>
      </c>
      <c r="E21" s="234" t="s">
        <v>3860</v>
      </c>
      <c r="F21" s="234" t="s">
        <v>25</v>
      </c>
      <c r="G21" s="234" t="s">
        <v>25</v>
      </c>
      <c r="H21" s="234" t="s">
        <v>3861</v>
      </c>
      <c r="I21" s="234" t="s">
        <v>3862</v>
      </c>
      <c r="J21" s="234" t="s">
        <v>3863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282</v>
      </c>
      <c r="B22" s="234" t="s">
        <v>3864</v>
      </c>
      <c r="C22" s="234" t="s">
        <v>3865</v>
      </c>
      <c r="D22" s="234" t="s">
        <v>3866</v>
      </c>
      <c r="E22" s="234" t="s">
        <v>25</v>
      </c>
      <c r="F22" s="234" t="s">
        <v>3867</v>
      </c>
      <c r="G22" s="234" t="s">
        <v>25</v>
      </c>
      <c r="H22" s="234" t="s">
        <v>3868</v>
      </c>
      <c r="I22" s="234" t="s">
        <v>25</v>
      </c>
      <c r="J22" s="234" t="s">
        <v>3869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287</v>
      </c>
      <c r="B23" s="234" t="s">
        <v>3870</v>
      </c>
      <c r="C23" s="234" t="s">
        <v>3871</v>
      </c>
      <c r="D23" s="234" t="s">
        <v>3872</v>
      </c>
      <c r="E23" s="234" t="s">
        <v>25</v>
      </c>
      <c r="F23" s="234" t="s">
        <v>25</v>
      </c>
      <c r="G23" s="234" t="s">
        <v>25</v>
      </c>
      <c r="H23" s="234" t="s">
        <v>3873</v>
      </c>
      <c r="I23" s="234" t="s">
        <v>3874</v>
      </c>
      <c r="J23" s="234" t="s">
        <v>3875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3876</v>
      </c>
      <c r="B24" s="234" t="s">
        <v>3877</v>
      </c>
      <c r="C24" s="234" t="s">
        <v>3878</v>
      </c>
      <c r="D24" s="234" t="s">
        <v>3872</v>
      </c>
      <c r="E24" s="234" t="s">
        <v>25</v>
      </c>
      <c r="F24" s="234" t="s">
        <v>3879</v>
      </c>
      <c r="G24" s="234" t="s">
        <v>25</v>
      </c>
      <c r="H24" s="234" t="s">
        <v>3880</v>
      </c>
      <c r="I24" s="234" t="s">
        <v>25</v>
      </c>
      <c r="J24" s="234" t="s">
        <v>3881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1021</v>
      </c>
      <c r="B25" s="233" t="s">
        <v>3882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294</v>
      </c>
      <c r="B26" s="234" t="s">
        <v>3883</v>
      </c>
      <c r="C26" s="234" t="s">
        <v>3884</v>
      </c>
      <c r="D26" s="234" t="s">
        <v>3885</v>
      </c>
      <c r="E26" s="234" t="s">
        <v>25</v>
      </c>
      <c r="F26" s="234" t="s">
        <v>3886</v>
      </c>
      <c r="G26" s="234" t="s">
        <v>25</v>
      </c>
      <c r="H26" s="234" t="s">
        <v>3887</v>
      </c>
      <c r="I26" s="234" t="s">
        <v>25</v>
      </c>
      <c r="J26" s="234" t="s">
        <v>3888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3889</v>
      </c>
      <c r="B27" s="232" t="s">
        <v>3890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1027</v>
      </c>
      <c r="B28" s="233" t="s">
        <v>3891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335</v>
      </c>
      <c r="B29" s="234" t="s">
        <v>3892</v>
      </c>
      <c r="C29" s="234" t="s">
        <v>3893</v>
      </c>
      <c r="D29" s="234" t="s">
        <v>3894</v>
      </c>
      <c r="E29" s="234" t="s">
        <v>3895</v>
      </c>
      <c r="F29" s="234" t="s">
        <v>25</v>
      </c>
      <c r="G29" s="234" t="s">
        <v>25</v>
      </c>
      <c r="H29" s="234" t="s">
        <v>3896</v>
      </c>
      <c r="I29" s="234" t="s">
        <v>25</v>
      </c>
      <c r="J29" s="234" t="s">
        <v>3897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340</v>
      </c>
      <c r="B30" s="234" t="s">
        <v>3898</v>
      </c>
      <c r="C30" s="234" t="s">
        <v>3780</v>
      </c>
      <c r="D30" s="234" t="s">
        <v>3781</v>
      </c>
      <c r="E30" s="234" t="s">
        <v>25</v>
      </c>
      <c r="F30" s="234" t="s">
        <v>3783</v>
      </c>
      <c r="G30" s="234" t="s">
        <v>25</v>
      </c>
      <c r="H30" s="234" t="s">
        <v>3899</v>
      </c>
      <c r="I30" s="234" t="s">
        <v>25</v>
      </c>
      <c r="J30" s="234" t="s">
        <v>3900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1032</v>
      </c>
      <c r="B31" s="233" t="s">
        <v>3901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394</v>
      </c>
      <c r="B32" s="234" t="s">
        <v>3902</v>
      </c>
      <c r="C32" s="234" t="s">
        <v>3903</v>
      </c>
      <c r="D32" s="234" t="s">
        <v>3904</v>
      </c>
      <c r="E32" s="234" t="s">
        <v>25</v>
      </c>
      <c r="F32" s="234" t="s">
        <v>25</v>
      </c>
      <c r="G32" s="234" t="s">
        <v>3905</v>
      </c>
      <c r="H32" s="234" t="s">
        <v>3906</v>
      </c>
      <c r="I32" s="234" t="s">
        <v>25</v>
      </c>
      <c r="J32" s="234" t="s">
        <v>3907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400</v>
      </c>
      <c r="B33" s="234" t="s">
        <v>3908</v>
      </c>
      <c r="C33" s="234" t="s">
        <v>3909</v>
      </c>
      <c r="D33" s="234" t="s">
        <v>3910</v>
      </c>
      <c r="E33" s="234" t="s">
        <v>25</v>
      </c>
      <c r="F33" s="234" t="s">
        <v>3911</v>
      </c>
      <c r="G33" s="234" t="s">
        <v>25</v>
      </c>
      <c r="H33" s="234" t="s">
        <v>3912</v>
      </c>
      <c r="I33" s="234" t="s">
        <v>3913</v>
      </c>
      <c r="J33" s="234" t="s">
        <v>3914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405</v>
      </c>
      <c r="B34" s="234" t="s">
        <v>3915</v>
      </c>
      <c r="C34" s="234" t="s">
        <v>3916</v>
      </c>
      <c r="D34" s="234" t="s">
        <v>3917</v>
      </c>
      <c r="E34" s="234" t="s">
        <v>25</v>
      </c>
      <c r="F34" s="234" t="s">
        <v>25</v>
      </c>
      <c r="G34" s="234" t="s">
        <v>25</v>
      </c>
      <c r="H34" s="234" t="s">
        <v>3918</v>
      </c>
      <c r="I34" s="234" t="s">
        <v>25</v>
      </c>
      <c r="J34" s="234" t="s">
        <v>3919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410</v>
      </c>
      <c r="B35" s="234" t="s">
        <v>3920</v>
      </c>
      <c r="C35" s="234" t="s">
        <v>3921</v>
      </c>
      <c r="D35" s="234" t="s">
        <v>3922</v>
      </c>
      <c r="E35" s="234" t="s">
        <v>25</v>
      </c>
      <c r="F35" s="234" t="s">
        <v>3923</v>
      </c>
      <c r="G35" s="234" t="s">
        <v>25</v>
      </c>
      <c r="H35" s="234" t="s">
        <v>3924</v>
      </c>
      <c r="I35" s="234" t="s">
        <v>25</v>
      </c>
      <c r="J35" s="234" t="s">
        <v>3925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416</v>
      </c>
      <c r="B36" s="234" t="s">
        <v>3926</v>
      </c>
      <c r="C36" s="234" t="s">
        <v>3927</v>
      </c>
      <c r="D36" s="234" t="s">
        <v>3928</v>
      </c>
      <c r="E36" s="234" t="s">
        <v>25</v>
      </c>
      <c r="F36" s="234" t="s">
        <v>25</v>
      </c>
      <c r="G36" s="234" t="s">
        <v>3929</v>
      </c>
      <c r="H36" s="234" t="s">
        <v>3930</v>
      </c>
      <c r="I36" s="234" t="s">
        <v>25</v>
      </c>
      <c r="J36" s="234" t="s">
        <v>3931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421</v>
      </c>
      <c r="B37" s="234" t="s">
        <v>3932</v>
      </c>
      <c r="C37" s="234" t="s">
        <v>3933</v>
      </c>
      <c r="D37" s="234" t="s">
        <v>3934</v>
      </c>
      <c r="E37" s="234" t="s">
        <v>25</v>
      </c>
      <c r="F37" s="234" t="s">
        <v>3935</v>
      </c>
      <c r="G37" s="234" t="s">
        <v>3936</v>
      </c>
      <c r="H37" s="234" t="s">
        <v>3937</v>
      </c>
      <c r="I37" s="234" t="s">
        <v>25</v>
      </c>
      <c r="J37" s="234" t="s">
        <v>3938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426</v>
      </c>
      <c r="B38" s="234" t="s">
        <v>3939</v>
      </c>
      <c r="C38" s="234" t="s">
        <v>3940</v>
      </c>
      <c r="D38" s="234" t="s">
        <v>3941</v>
      </c>
      <c r="E38" s="234" t="s">
        <v>25</v>
      </c>
      <c r="F38" s="234" t="s">
        <v>3935</v>
      </c>
      <c r="G38" s="234" t="s">
        <v>3942</v>
      </c>
      <c r="H38" s="234" t="s">
        <v>3943</v>
      </c>
      <c r="I38" s="234" t="s">
        <v>3944</v>
      </c>
      <c r="J38" s="234" t="s">
        <v>3945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1036</v>
      </c>
      <c r="B39" s="233" t="s">
        <v>3946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438</v>
      </c>
      <c r="B40" s="234" t="s">
        <v>3947</v>
      </c>
      <c r="C40" s="234" t="s">
        <v>3948</v>
      </c>
      <c r="D40" s="234" t="s">
        <v>3949</v>
      </c>
      <c r="E40" s="234" t="s">
        <v>25</v>
      </c>
      <c r="F40" s="234" t="s">
        <v>25</v>
      </c>
      <c r="G40" s="234" t="s">
        <v>25</v>
      </c>
      <c r="H40" s="234" t="s">
        <v>3950</v>
      </c>
      <c r="I40" s="234" t="s">
        <v>3951</v>
      </c>
      <c r="J40" s="234" t="s">
        <v>3952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443</v>
      </c>
      <c r="B41" s="234" t="s">
        <v>3953</v>
      </c>
      <c r="C41" s="234" t="s">
        <v>3954</v>
      </c>
      <c r="D41" s="234" t="s">
        <v>25</v>
      </c>
      <c r="E41" s="234" t="s">
        <v>25</v>
      </c>
      <c r="F41" s="234" t="s">
        <v>25</v>
      </c>
      <c r="G41" s="234" t="s">
        <v>25</v>
      </c>
      <c r="H41" s="234" t="s">
        <v>3955</v>
      </c>
      <c r="I41" s="234" t="s">
        <v>25</v>
      </c>
      <c r="J41" s="234" t="s">
        <v>3956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3957</v>
      </c>
      <c r="B42" s="232" t="s">
        <v>3958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1059</v>
      </c>
      <c r="B43" s="233" t="s">
        <v>3959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510</v>
      </c>
      <c r="B44" s="234" t="s">
        <v>3960</v>
      </c>
      <c r="C44" s="234" t="s">
        <v>3961</v>
      </c>
      <c r="D44" s="234" t="s">
        <v>3962</v>
      </c>
      <c r="E44" s="234" t="s">
        <v>3776</v>
      </c>
      <c r="F44" s="234" t="s">
        <v>25</v>
      </c>
      <c r="G44" s="234" t="s">
        <v>25</v>
      </c>
      <c r="H44" s="234" t="s">
        <v>3963</v>
      </c>
      <c r="I44" s="234" t="s">
        <v>25</v>
      </c>
      <c r="J44" s="234" t="s">
        <v>3964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515</v>
      </c>
      <c r="B45" s="234" t="s">
        <v>3965</v>
      </c>
      <c r="C45" s="234" t="s">
        <v>3966</v>
      </c>
      <c r="D45" s="234" t="s">
        <v>3781</v>
      </c>
      <c r="E45" s="234" t="s">
        <v>25</v>
      </c>
      <c r="F45" s="234" t="s">
        <v>3783</v>
      </c>
      <c r="G45" s="234" t="s">
        <v>25</v>
      </c>
      <c r="H45" s="234" t="s">
        <v>3967</v>
      </c>
      <c r="I45" s="234" t="s">
        <v>25</v>
      </c>
      <c r="J45" s="234" t="s">
        <v>3968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1065</v>
      </c>
      <c r="B46" s="233" t="s">
        <v>3969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552</v>
      </c>
      <c r="B47" s="234" t="s">
        <v>3970</v>
      </c>
      <c r="C47" s="234" t="s">
        <v>3971</v>
      </c>
      <c r="D47" s="234" t="s">
        <v>3972</v>
      </c>
      <c r="E47" s="234" t="s">
        <v>25</v>
      </c>
      <c r="F47" s="234" t="s">
        <v>3973</v>
      </c>
      <c r="G47" s="234" t="s">
        <v>3974</v>
      </c>
      <c r="H47" s="234" t="s">
        <v>3975</v>
      </c>
      <c r="I47" s="234" t="s">
        <v>3976</v>
      </c>
      <c r="J47" s="234" t="s">
        <v>3977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1069</v>
      </c>
      <c r="B48" s="233" t="s">
        <v>3978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3979</v>
      </c>
      <c r="B49" s="234" t="s">
        <v>3980</v>
      </c>
      <c r="C49" s="234" t="s">
        <v>3981</v>
      </c>
      <c r="D49" s="234" t="s">
        <v>3982</v>
      </c>
      <c r="E49" s="234" t="s">
        <v>3983</v>
      </c>
      <c r="F49" s="234" t="s">
        <v>25</v>
      </c>
      <c r="G49" s="234" t="s">
        <v>25</v>
      </c>
      <c r="H49" s="234" t="s">
        <v>3984</v>
      </c>
      <c r="I49" s="234" t="s">
        <v>3985</v>
      </c>
      <c r="J49" s="234" t="s">
        <v>3986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3987</v>
      </c>
      <c r="B50" s="234" t="s">
        <v>3988</v>
      </c>
      <c r="C50" s="234" t="s">
        <v>3989</v>
      </c>
      <c r="D50" s="234" t="s">
        <v>25</v>
      </c>
      <c r="E50" s="234" t="s">
        <v>3990</v>
      </c>
      <c r="F50" s="234" t="s">
        <v>3991</v>
      </c>
      <c r="G50" s="234" t="s">
        <v>25</v>
      </c>
      <c r="H50" s="234" t="s">
        <v>3984</v>
      </c>
      <c r="I50" s="234" t="s">
        <v>3992</v>
      </c>
      <c r="J50" s="234" t="s">
        <v>3993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3994</v>
      </c>
      <c r="B51" s="234" t="s">
        <v>3995</v>
      </c>
      <c r="C51" s="234" t="s">
        <v>3996</v>
      </c>
      <c r="D51" s="234" t="s">
        <v>25</v>
      </c>
      <c r="E51" s="234" t="s">
        <v>25</v>
      </c>
      <c r="F51" s="234" t="s">
        <v>3997</v>
      </c>
      <c r="G51" s="234" t="s">
        <v>25</v>
      </c>
      <c r="H51" s="234" t="s">
        <v>3984</v>
      </c>
      <c r="I51" s="234" t="s">
        <v>3998</v>
      </c>
      <c r="J51" s="234" t="s">
        <v>3999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4000</v>
      </c>
      <c r="B52" s="234" t="s">
        <v>4001</v>
      </c>
      <c r="C52" s="234" t="s">
        <v>4002</v>
      </c>
      <c r="D52" s="234" t="s">
        <v>25</v>
      </c>
      <c r="E52" s="234" t="s">
        <v>25</v>
      </c>
      <c r="F52" s="234" t="s">
        <v>4003</v>
      </c>
      <c r="G52" s="234" t="s">
        <v>25</v>
      </c>
      <c r="H52" s="234" t="s">
        <v>3984</v>
      </c>
      <c r="I52" s="234" t="s">
        <v>4004</v>
      </c>
      <c r="J52" s="234" t="s">
        <v>4005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4006</v>
      </c>
      <c r="B53" s="234" t="s">
        <v>4007</v>
      </c>
      <c r="C53" s="234" t="s">
        <v>4008</v>
      </c>
      <c r="D53" s="234" t="s">
        <v>4009</v>
      </c>
      <c r="E53" s="234" t="s">
        <v>4010</v>
      </c>
      <c r="F53" s="234" t="s">
        <v>25</v>
      </c>
      <c r="G53" s="234" t="s">
        <v>25</v>
      </c>
      <c r="H53" s="234" t="s">
        <v>4011</v>
      </c>
      <c r="I53" s="234" t="s">
        <v>25</v>
      </c>
      <c r="J53" s="234" t="s">
        <v>4012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4013</v>
      </c>
      <c r="B54" s="234" t="s">
        <v>4014</v>
      </c>
      <c r="C54" s="234" t="s">
        <v>4008</v>
      </c>
      <c r="D54" s="234" t="s">
        <v>4009</v>
      </c>
      <c r="E54" s="234" t="s">
        <v>25</v>
      </c>
      <c r="F54" s="234" t="s">
        <v>25</v>
      </c>
      <c r="G54" s="234" t="s">
        <v>25</v>
      </c>
      <c r="H54" s="234" t="s">
        <v>4015</v>
      </c>
      <c r="I54" s="234" t="s">
        <v>4016</v>
      </c>
      <c r="J54" s="234" t="s">
        <v>4017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1073</v>
      </c>
      <c r="B55" s="233" t="s">
        <v>4018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4019</v>
      </c>
      <c r="B56" s="234" t="s">
        <v>4020</v>
      </c>
      <c r="C56" s="234" t="s">
        <v>4021</v>
      </c>
      <c r="D56" s="234" t="s">
        <v>4022</v>
      </c>
      <c r="E56" s="234" t="s">
        <v>4023</v>
      </c>
      <c r="F56" s="234" t="s">
        <v>25</v>
      </c>
      <c r="G56" s="234" t="s">
        <v>4024</v>
      </c>
      <c r="H56" s="234" t="s">
        <v>25</v>
      </c>
      <c r="I56" s="234" t="s">
        <v>25</v>
      </c>
      <c r="J56" s="234" t="s">
        <v>4025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4026</v>
      </c>
      <c r="B57" s="234" t="s">
        <v>4027</v>
      </c>
      <c r="C57" s="234" t="s">
        <v>4028</v>
      </c>
      <c r="D57" s="234" t="s">
        <v>4029</v>
      </c>
      <c r="E57" s="234" t="s">
        <v>4030</v>
      </c>
      <c r="F57" s="234" t="s">
        <v>25</v>
      </c>
      <c r="G57" s="234" t="s">
        <v>4031</v>
      </c>
      <c r="H57" s="234" t="s">
        <v>4032</v>
      </c>
      <c r="I57" s="234" t="s">
        <v>25</v>
      </c>
      <c r="J57" s="234" t="s">
        <v>4033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1077</v>
      </c>
      <c r="B58" s="233" t="s">
        <v>4034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4035</v>
      </c>
      <c r="B59" s="234" t="s">
        <v>4036</v>
      </c>
      <c r="C59" s="234" t="s">
        <v>4037</v>
      </c>
      <c r="D59" s="234" t="s">
        <v>4038</v>
      </c>
      <c r="E59" s="234" t="s">
        <v>25</v>
      </c>
      <c r="F59" s="234" t="s">
        <v>25</v>
      </c>
      <c r="G59" s="234" t="s">
        <v>4039</v>
      </c>
      <c r="H59" s="234" t="s">
        <v>4040</v>
      </c>
      <c r="I59" s="234" t="s">
        <v>4041</v>
      </c>
      <c r="J59" s="234" t="s">
        <v>4042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4043</v>
      </c>
      <c r="B60" s="234" t="s">
        <v>4044</v>
      </c>
      <c r="C60" s="234" t="s">
        <v>4045</v>
      </c>
      <c r="D60" s="234" t="s">
        <v>25</v>
      </c>
      <c r="E60" s="234" t="s">
        <v>4046</v>
      </c>
      <c r="F60" s="234" t="s">
        <v>4047</v>
      </c>
      <c r="G60" s="234" t="s">
        <v>25</v>
      </c>
      <c r="H60" s="234" t="s">
        <v>4048</v>
      </c>
      <c r="I60" s="234" t="s">
        <v>4049</v>
      </c>
      <c r="J60" s="234" t="s">
        <v>4050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4051</v>
      </c>
      <c r="B61" s="234" t="s">
        <v>4052</v>
      </c>
      <c r="C61" s="234" t="s">
        <v>4053</v>
      </c>
      <c r="D61" s="234" t="s">
        <v>25</v>
      </c>
      <c r="E61" s="234" t="s">
        <v>25</v>
      </c>
      <c r="F61" s="234" t="s">
        <v>25</v>
      </c>
      <c r="G61" s="234" t="s">
        <v>4054</v>
      </c>
      <c r="H61" s="234" t="s">
        <v>4055</v>
      </c>
      <c r="I61" s="234" t="s">
        <v>4056</v>
      </c>
      <c r="J61" s="234" t="s">
        <v>4057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4058</v>
      </c>
      <c r="B62" s="234" t="s">
        <v>4059</v>
      </c>
      <c r="C62" s="234" t="s">
        <v>4060</v>
      </c>
      <c r="D62" s="234" t="s">
        <v>4061</v>
      </c>
      <c r="E62" s="234" t="s">
        <v>25</v>
      </c>
      <c r="F62" s="234" t="s">
        <v>25</v>
      </c>
      <c r="G62" s="234" t="s">
        <v>25</v>
      </c>
      <c r="H62" s="234" t="s">
        <v>4062</v>
      </c>
      <c r="I62" s="234" t="s">
        <v>4063</v>
      </c>
      <c r="J62" s="234" t="s">
        <v>4064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1081</v>
      </c>
      <c r="B63" s="233" t="s">
        <v>4065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4066</v>
      </c>
      <c r="B64" s="234" t="s">
        <v>4067</v>
      </c>
      <c r="C64" s="234" t="s">
        <v>4068</v>
      </c>
      <c r="D64" s="234" t="s">
        <v>4069</v>
      </c>
      <c r="E64" s="234" t="s">
        <v>25</v>
      </c>
      <c r="F64" s="234" t="s">
        <v>25</v>
      </c>
      <c r="G64" s="234" t="s">
        <v>4070</v>
      </c>
      <c r="H64" s="234" t="s">
        <v>4071</v>
      </c>
      <c r="I64" s="234" t="s">
        <v>4072</v>
      </c>
      <c r="J64" s="234" t="s">
        <v>4073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4074</v>
      </c>
      <c r="B65" s="234" t="s">
        <v>4075</v>
      </c>
      <c r="C65" s="234" t="s">
        <v>4076</v>
      </c>
      <c r="D65" s="234" t="s">
        <v>4077</v>
      </c>
      <c r="E65" s="234" t="s">
        <v>25</v>
      </c>
      <c r="F65" s="234" t="s">
        <v>25</v>
      </c>
      <c r="G65" s="234" t="s">
        <v>25</v>
      </c>
      <c r="H65" s="234" t="s">
        <v>4078</v>
      </c>
      <c r="I65" s="234" t="s">
        <v>4079</v>
      </c>
      <c r="J65" s="234" t="s">
        <v>4080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4081</v>
      </c>
      <c r="B66" s="234" t="s">
        <v>4082</v>
      </c>
      <c r="C66" s="234" t="s">
        <v>4083</v>
      </c>
      <c r="D66" s="234" t="s">
        <v>4084</v>
      </c>
      <c r="E66" s="234" t="s">
        <v>25</v>
      </c>
      <c r="F66" s="234" t="s">
        <v>25</v>
      </c>
      <c r="G66" s="234" t="s">
        <v>25</v>
      </c>
      <c r="H66" s="234" t="s">
        <v>4085</v>
      </c>
      <c r="I66" s="234" t="s">
        <v>4086</v>
      </c>
      <c r="J66" s="234" t="s">
        <v>4087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4088</v>
      </c>
      <c r="B67" s="234" t="s">
        <v>4089</v>
      </c>
      <c r="C67" s="234" t="s">
        <v>4090</v>
      </c>
      <c r="D67" s="234" t="s">
        <v>4091</v>
      </c>
      <c r="E67" s="234" t="s">
        <v>25</v>
      </c>
      <c r="F67" s="234" t="s">
        <v>25</v>
      </c>
      <c r="G67" s="234" t="s">
        <v>25</v>
      </c>
      <c r="H67" s="234" t="s">
        <v>4092</v>
      </c>
      <c r="I67" s="234" t="s">
        <v>25</v>
      </c>
      <c r="J67" s="234" t="s">
        <v>4093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4094</v>
      </c>
      <c r="B68" s="234" t="s">
        <v>4095</v>
      </c>
      <c r="C68" s="234" t="s">
        <v>4096</v>
      </c>
      <c r="D68" s="234" t="s">
        <v>25</v>
      </c>
      <c r="E68" s="234" t="s">
        <v>25</v>
      </c>
      <c r="F68" s="234" t="s">
        <v>25</v>
      </c>
      <c r="G68" s="234" t="s">
        <v>25</v>
      </c>
      <c r="H68" s="234" t="s">
        <v>4097</v>
      </c>
      <c r="I68" s="234" t="s">
        <v>25</v>
      </c>
      <c r="J68" s="234" t="s">
        <v>4098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1085</v>
      </c>
      <c r="B69" s="233" t="s">
        <v>4099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4100</v>
      </c>
      <c r="B70" s="234" t="s">
        <v>4101</v>
      </c>
      <c r="C70" s="234" t="s">
        <v>4102</v>
      </c>
      <c r="D70" s="234" t="s">
        <v>25</v>
      </c>
      <c r="E70" s="234" t="s">
        <v>25</v>
      </c>
      <c r="F70" s="234" t="s">
        <v>25</v>
      </c>
      <c r="G70" s="234" t="s">
        <v>4103</v>
      </c>
      <c r="H70" s="234" t="s">
        <v>4104</v>
      </c>
      <c r="I70" s="234" t="s">
        <v>25</v>
      </c>
      <c r="J70" s="234" t="s">
        <v>4105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4106</v>
      </c>
      <c r="B71" s="234" t="s">
        <v>4107</v>
      </c>
      <c r="C71" s="234" t="s">
        <v>4108</v>
      </c>
      <c r="D71" s="234" t="s">
        <v>25</v>
      </c>
      <c r="E71" s="234" t="s">
        <v>25</v>
      </c>
      <c r="F71" s="234" t="s">
        <v>25</v>
      </c>
      <c r="G71" s="234" t="s">
        <v>25</v>
      </c>
      <c r="H71" s="234" t="s">
        <v>4109</v>
      </c>
      <c r="I71" s="234" t="s">
        <v>25</v>
      </c>
      <c r="J71" s="234" t="s">
        <v>4110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4111</v>
      </c>
      <c r="B72" s="234" t="s">
        <v>4112</v>
      </c>
      <c r="C72" s="234" t="s">
        <v>4113</v>
      </c>
      <c r="D72" s="234" t="s">
        <v>4114</v>
      </c>
      <c r="E72" s="234" t="s">
        <v>4115</v>
      </c>
      <c r="F72" s="234" t="s">
        <v>25</v>
      </c>
      <c r="G72" s="234" t="s">
        <v>25</v>
      </c>
      <c r="H72" s="234" t="s">
        <v>4116</v>
      </c>
      <c r="I72" s="234" t="s">
        <v>25</v>
      </c>
      <c r="J72" s="234" t="s">
        <v>4117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4118</v>
      </c>
      <c r="B73" s="234" t="s">
        <v>4119</v>
      </c>
      <c r="C73" s="234" t="s">
        <v>4120</v>
      </c>
      <c r="D73" s="234" t="s">
        <v>4121</v>
      </c>
      <c r="E73" s="234" t="s">
        <v>4115</v>
      </c>
      <c r="F73" s="234" t="s">
        <v>25</v>
      </c>
      <c r="G73" s="234" t="s">
        <v>4122</v>
      </c>
      <c r="H73" s="234" t="s">
        <v>4123</v>
      </c>
      <c r="I73" s="234" t="s">
        <v>25</v>
      </c>
      <c r="J73" s="234" t="s">
        <v>4124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4125</v>
      </c>
      <c r="B74" s="234" t="s">
        <v>4126</v>
      </c>
      <c r="C74" s="234" t="s">
        <v>4127</v>
      </c>
      <c r="D74" s="234" t="s">
        <v>4121</v>
      </c>
      <c r="E74" s="234" t="s">
        <v>4128</v>
      </c>
      <c r="F74" s="234" t="s">
        <v>25</v>
      </c>
      <c r="G74" s="234" t="s">
        <v>4129</v>
      </c>
      <c r="H74" s="234" t="s">
        <v>4130</v>
      </c>
      <c r="I74" s="234" t="s">
        <v>4131</v>
      </c>
      <c r="J74" s="234" t="s">
        <v>4132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4133</v>
      </c>
      <c r="B75" s="234" t="s">
        <v>4134</v>
      </c>
      <c r="C75" s="234" t="s">
        <v>4135</v>
      </c>
      <c r="D75" s="234" t="s">
        <v>4136</v>
      </c>
      <c r="E75" s="234" t="s">
        <v>4128</v>
      </c>
      <c r="F75" s="234" t="s">
        <v>4137</v>
      </c>
      <c r="G75" s="234" t="s">
        <v>4138</v>
      </c>
      <c r="H75" s="234" t="s">
        <v>4139</v>
      </c>
      <c r="I75" s="234" t="s">
        <v>4140</v>
      </c>
      <c r="J75" s="234" t="s">
        <v>4141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4142</v>
      </c>
      <c r="B76" s="234" t="s">
        <v>4143</v>
      </c>
      <c r="C76" s="234" t="s">
        <v>4144</v>
      </c>
      <c r="D76" s="234" t="s">
        <v>4145</v>
      </c>
      <c r="E76" s="234" t="s">
        <v>25</v>
      </c>
      <c r="F76" s="234" t="s">
        <v>25</v>
      </c>
      <c r="G76" s="234" t="s">
        <v>25</v>
      </c>
      <c r="H76" s="234" t="s">
        <v>4146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4147</v>
      </c>
      <c r="B77" s="234" t="s">
        <v>4148</v>
      </c>
      <c r="C77" s="234" t="s">
        <v>4149</v>
      </c>
      <c r="D77" s="234" t="s">
        <v>25</v>
      </c>
      <c r="E77" s="234" t="s">
        <v>25</v>
      </c>
      <c r="F77" s="234" t="s">
        <v>25</v>
      </c>
      <c r="G77" s="234" t="s">
        <v>4150</v>
      </c>
      <c r="H77" s="234" t="s">
        <v>4151</v>
      </c>
      <c r="I77" s="234" t="s">
        <v>25</v>
      </c>
      <c r="J77" s="234" t="s">
        <v>4152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4153</v>
      </c>
      <c r="B78" s="234" t="s">
        <v>4154</v>
      </c>
      <c r="C78" s="234" t="s">
        <v>4155</v>
      </c>
      <c r="D78" s="234" t="s">
        <v>25</v>
      </c>
      <c r="E78" s="234" t="s">
        <v>25</v>
      </c>
      <c r="F78" s="234" t="s">
        <v>25</v>
      </c>
      <c r="G78" s="234" t="s">
        <v>4156</v>
      </c>
      <c r="H78" s="234" t="s">
        <v>4157</v>
      </c>
      <c r="I78" s="234" t="s">
        <v>4158</v>
      </c>
      <c r="J78" s="234" t="s">
        <v>4159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4160</v>
      </c>
      <c r="B79" s="232" t="s">
        <v>4161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1119</v>
      </c>
      <c r="B80" s="233" t="s">
        <v>4162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573</v>
      </c>
      <c r="B81" s="234" t="s">
        <v>4163</v>
      </c>
      <c r="C81" s="234" t="s">
        <v>4164</v>
      </c>
      <c r="D81" s="234" t="s">
        <v>3962</v>
      </c>
      <c r="E81" s="234" t="s">
        <v>4165</v>
      </c>
      <c r="F81" s="234" t="s">
        <v>25</v>
      </c>
      <c r="G81" s="234" t="s">
        <v>25</v>
      </c>
      <c r="H81" s="234" t="s">
        <v>4166</v>
      </c>
      <c r="I81" s="234" t="s">
        <v>25</v>
      </c>
      <c r="J81" s="234" t="s">
        <v>4167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579</v>
      </c>
      <c r="B82" s="234" t="s">
        <v>4168</v>
      </c>
      <c r="C82" s="234" t="s">
        <v>3780</v>
      </c>
      <c r="D82" s="234" t="s">
        <v>3781</v>
      </c>
      <c r="E82" s="234" t="s">
        <v>25</v>
      </c>
      <c r="F82" s="234" t="s">
        <v>3783</v>
      </c>
      <c r="G82" s="234" t="s">
        <v>25</v>
      </c>
      <c r="H82" s="234" t="s">
        <v>4169</v>
      </c>
      <c r="I82" s="234" t="s">
        <v>25</v>
      </c>
      <c r="J82" s="234" t="s">
        <v>4170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1124</v>
      </c>
      <c r="B83" s="233" t="s">
        <v>4171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591</v>
      </c>
      <c r="B84" s="234" t="s">
        <v>4172</v>
      </c>
      <c r="C84" s="234" t="s">
        <v>4173</v>
      </c>
      <c r="D84" s="234" t="s">
        <v>4174</v>
      </c>
      <c r="E84" s="234" t="s">
        <v>25</v>
      </c>
      <c r="F84" s="234" t="s">
        <v>4175</v>
      </c>
      <c r="G84" s="234" t="s">
        <v>4176</v>
      </c>
      <c r="H84" s="234" t="s">
        <v>4177</v>
      </c>
      <c r="I84" s="234" t="s">
        <v>4178</v>
      </c>
      <c r="J84" s="234" t="s">
        <v>4179</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4180</v>
      </c>
      <c r="B85" s="234" t="s">
        <v>4181</v>
      </c>
      <c r="C85" s="234" t="s">
        <v>4182</v>
      </c>
      <c r="D85" s="234" t="s">
        <v>4183</v>
      </c>
      <c r="E85" s="234" t="s">
        <v>25</v>
      </c>
      <c r="F85" s="234" t="s">
        <v>25</v>
      </c>
      <c r="G85" s="234" t="s">
        <v>25</v>
      </c>
      <c r="H85" s="234" t="s">
        <v>4184</v>
      </c>
      <c r="I85" s="234" t="s">
        <v>4185</v>
      </c>
      <c r="J85" s="234" t="s">
        <v>4186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4187</v>
      </c>
      <c r="B86" s="234" t="s">
        <v>4188</v>
      </c>
      <c r="C86" s="234" t="s">
        <v>4189</v>
      </c>
      <c r="D86" s="234" t="s">
        <v>4190</v>
      </c>
      <c r="E86" s="234" t="s">
        <v>25</v>
      </c>
      <c r="F86" s="234" t="s">
        <v>25</v>
      </c>
      <c r="G86" s="234" t="s">
        <v>4191</v>
      </c>
      <c r="H86" s="234" t="s">
        <v>4192</v>
      </c>
      <c r="I86" s="234" t="s">
        <v>25</v>
      </c>
      <c r="J86" s="234" t="s">
        <v>4193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596</v>
      </c>
      <c r="B87" s="234" t="s">
        <v>4194</v>
      </c>
      <c r="C87" s="234" t="s">
        <v>4195</v>
      </c>
      <c r="D87" s="234" t="s">
        <v>4196</v>
      </c>
      <c r="E87" s="234" t="s">
        <v>25</v>
      </c>
      <c r="F87" s="234" t="s">
        <v>4197</v>
      </c>
      <c r="G87" s="234" t="s">
        <v>25</v>
      </c>
      <c r="H87" s="234" t="s">
        <v>4198</v>
      </c>
      <c r="I87" s="234" t="s">
        <v>4199</v>
      </c>
      <c r="J87" s="234" t="s">
        <v>4200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4201</v>
      </c>
      <c r="B88" s="232" t="s">
        <v>4202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1171</v>
      </c>
      <c r="B89" s="233" t="s">
        <v>4203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652</v>
      </c>
      <c r="B90" s="234" t="s">
        <v>4204</v>
      </c>
      <c r="C90" s="234" t="s">
        <v>4205</v>
      </c>
      <c r="D90" s="234" t="s">
        <v>3962</v>
      </c>
      <c r="E90" s="234" t="s">
        <v>3776</v>
      </c>
      <c r="F90" s="234" t="s">
        <v>25</v>
      </c>
      <c r="G90" s="234" t="s">
        <v>25</v>
      </c>
      <c r="H90" s="234" t="s">
        <v>4206</v>
      </c>
      <c r="I90" s="234" t="s">
        <v>25</v>
      </c>
      <c r="J90" s="234" t="s">
        <v>4207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657</v>
      </c>
      <c r="B91" s="234" t="s">
        <v>4208</v>
      </c>
      <c r="C91" s="234" t="s">
        <v>4209</v>
      </c>
      <c r="D91" s="234" t="s">
        <v>3781</v>
      </c>
      <c r="E91" s="234" t="s">
        <v>25</v>
      </c>
      <c r="F91" s="234" t="s">
        <v>3783</v>
      </c>
      <c r="G91" s="234" t="s">
        <v>25</v>
      </c>
      <c r="H91" s="234" t="s">
        <v>4210</v>
      </c>
      <c r="I91" s="234" t="s">
        <v>25</v>
      </c>
      <c r="J91" s="234" t="s">
        <v>4211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1175</v>
      </c>
      <c r="B92" s="233" t="s">
        <v>4212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689</v>
      </c>
      <c r="B93" s="234" t="s">
        <v>4213</v>
      </c>
      <c r="C93" s="234" t="s">
        <v>4214</v>
      </c>
      <c r="D93" s="234" t="s">
        <v>4215</v>
      </c>
      <c r="E93" s="234" t="s">
        <v>4216</v>
      </c>
      <c r="F93" s="234" t="s">
        <v>25</v>
      </c>
      <c r="G93" s="234" t="s">
        <v>25</v>
      </c>
      <c r="H93" s="234" t="s">
        <v>4217</v>
      </c>
      <c r="I93" s="234" t="s">
        <v>25</v>
      </c>
      <c r="J93" s="234" t="s">
        <v>4218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694</v>
      </c>
      <c r="B94" s="234" t="s">
        <v>4219</v>
      </c>
      <c r="C94" s="234" t="s">
        <v>4220</v>
      </c>
      <c r="D94" s="234" t="s">
        <v>4221</v>
      </c>
      <c r="E94" s="234" t="s">
        <v>25</v>
      </c>
      <c r="F94" s="234" t="s">
        <v>4222</v>
      </c>
      <c r="G94" s="234" t="s">
        <v>25</v>
      </c>
      <c r="H94" s="234" t="s">
        <v>4223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699</v>
      </c>
      <c r="B95" s="234" t="s">
        <v>4224</v>
      </c>
      <c r="C95" s="234" t="s">
        <v>4225</v>
      </c>
      <c r="D95" s="234" t="s">
        <v>4226</v>
      </c>
      <c r="E95" s="234" t="s">
        <v>25</v>
      </c>
      <c r="F95" s="234" t="s">
        <v>25</v>
      </c>
      <c r="G95" s="234" t="s">
        <v>25</v>
      </c>
      <c r="H95" s="234" t="s">
        <v>4227</v>
      </c>
      <c r="I95" s="234" t="s">
        <v>4228</v>
      </c>
      <c r="J95" s="234" t="s">
        <v>4229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4230</v>
      </c>
      <c r="B96" s="234" t="s">
        <v>4231</v>
      </c>
      <c r="C96" s="234" t="s">
        <v>4232</v>
      </c>
      <c r="D96" s="234" t="s">
        <v>25</v>
      </c>
      <c r="E96" s="234" t="s">
        <v>25</v>
      </c>
      <c r="F96" s="234" t="s">
        <v>25</v>
      </c>
      <c r="G96" s="234" t="s">
        <v>25</v>
      </c>
      <c r="H96" s="234" t="s">
        <v>4233</v>
      </c>
      <c r="I96" s="234" t="s">
        <v>4185</v>
      </c>
      <c r="J96" s="234" t="s">
        <v>4234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1179</v>
      </c>
      <c r="B97" s="233" t="s">
        <v>4235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4236</v>
      </c>
      <c r="B98" s="234" t="s">
        <v>4237</v>
      </c>
      <c r="C98" s="234" t="s">
        <v>4238</v>
      </c>
      <c r="D98" s="234" t="s">
        <v>4239</v>
      </c>
      <c r="E98" s="234" t="s">
        <v>25</v>
      </c>
      <c r="F98" s="234" t="s">
        <v>25</v>
      </c>
      <c r="G98" s="234" t="s">
        <v>25</v>
      </c>
      <c r="H98" s="234" t="s">
        <v>4240</v>
      </c>
      <c r="I98" s="234" t="s">
        <v>25</v>
      </c>
      <c r="J98" s="234" t="s">
        <v>4241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4242</v>
      </c>
      <c r="B99" s="234" t="s">
        <v>4243</v>
      </c>
      <c r="C99" s="234" t="s">
        <v>4244</v>
      </c>
      <c r="D99" s="234" t="s">
        <v>4245</v>
      </c>
      <c r="E99" s="234" t="s">
        <v>4246</v>
      </c>
      <c r="F99" s="234" t="s">
        <v>25</v>
      </c>
      <c r="G99" s="234" t="s">
        <v>25</v>
      </c>
      <c r="H99" s="234" t="s">
        <v>4247</v>
      </c>
      <c r="I99" s="234" t="s">
        <v>25</v>
      </c>
      <c r="J99" s="234" t="s">
        <v>4248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4249</v>
      </c>
      <c r="B100" s="234" t="s">
        <v>4250</v>
      </c>
      <c r="C100" s="234" t="s">
        <v>4251</v>
      </c>
      <c r="D100" s="234" t="s">
        <v>25</v>
      </c>
      <c r="E100" s="234" t="s">
        <v>25</v>
      </c>
      <c r="F100" s="234" t="s">
        <v>25</v>
      </c>
      <c r="G100" s="234" t="s">
        <v>25</v>
      </c>
      <c r="H100" s="234" t="s">
        <v>4252</v>
      </c>
      <c r="I100" s="234" t="s">
        <v>4253</v>
      </c>
      <c r="J100" s="234" t="s">
        <v>4254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4255</v>
      </c>
      <c r="B101" s="234" t="s">
        <v>4256</v>
      </c>
      <c r="C101" s="234" t="s">
        <v>4257</v>
      </c>
      <c r="D101" s="234" t="s">
        <v>25</v>
      </c>
      <c r="E101" s="234" t="s">
        <v>25</v>
      </c>
      <c r="F101" s="234" t="s">
        <v>25</v>
      </c>
      <c r="G101" s="234" t="s">
        <v>25</v>
      </c>
      <c r="H101" s="234" t="s">
        <v>4258</v>
      </c>
      <c r="I101" s="234" t="s">
        <v>4185</v>
      </c>
      <c r="J101" s="234" t="s">
        <v>4259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4260</v>
      </c>
      <c r="B102" s="234" t="s">
        <v>4261</v>
      </c>
      <c r="C102" s="234" t="s">
        <v>4262</v>
      </c>
      <c r="D102" s="234" t="s">
        <v>4263</v>
      </c>
      <c r="E102" s="234" t="s">
        <v>25</v>
      </c>
      <c r="F102" s="234" t="s">
        <v>25</v>
      </c>
      <c r="G102" s="234" t="s">
        <v>25</v>
      </c>
      <c r="H102" s="234" t="s">
        <v>4264</v>
      </c>
      <c r="I102" s="234" t="s">
        <v>25</v>
      </c>
      <c r="J102" s="234" t="s">
        <v>4265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4266</v>
      </c>
      <c r="B103" s="234" t="s">
        <v>4267</v>
      </c>
      <c r="C103" s="234" t="s">
        <v>4268</v>
      </c>
      <c r="D103" s="234" t="s">
        <v>4263</v>
      </c>
      <c r="E103" s="234" t="s">
        <v>25</v>
      </c>
      <c r="F103" s="234" t="s">
        <v>4269</v>
      </c>
      <c r="G103" s="234" t="s">
        <v>25</v>
      </c>
      <c r="H103" s="234" t="s">
        <v>4270</v>
      </c>
      <c r="I103" s="234" t="s">
        <v>4271</v>
      </c>
      <c r="J103" s="234" t="s">
        <v>4272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1183</v>
      </c>
      <c r="B104" s="233" t="s">
        <v>4273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4274</v>
      </c>
      <c r="B105" s="234" t="s">
        <v>4275</v>
      </c>
      <c r="C105" s="234" t="s">
        <v>4276</v>
      </c>
      <c r="D105" s="234" t="s">
        <v>4277</v>
      </c>
      <c r="E105" s="234" t="s">
        <v>4278</v>
      </c>
      <c r="F105" s="234" t="s">
        <v>25</v>
      </c>
      <c r="G105" s="234" t="s">
        <v>25</v>
      </c>
      <c r="H105" s="234" t="s">
        <v>4279</v>
      </c>
      <c r="I105" s="234" t="s">
        <v>4280</v>
      </c>
      <c r="J105" s="234" t="s">
        <v>4281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4282</v>
      </c>
      <c r="B106" s="232" t="s">
        <v>4283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1197</v>
      </c>
      <c r="B107" s="233" t="s">
        <v>4284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4285</v>
      </c>
      <c r="B108" s="234" t="s">
        <v>4286</v>
      </c>
      <c r="C108" s="234" t="s">
        <v>4287</v>
      </c>
      <c r="D108" s="234" t="s">
        <v>3962</v>
      </c>
      <c r="E108" s="234" t="s">
        <v>3776</v>
      </c>
      <c r="F108" s="234" t="s">
        <v>25</v>
      </c>
      <c r="G108" s="234" t="s">
        <v>25</v>
      </c>
      <c r="H108" s="234" t="s">
        <v>4288</v>
      </c>
      <c r="I108" s="234" t="s">
        <v>25</v>
      </c>
      <c r="J108" s="234" t="s">
        <v>4289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4290</v>
      </c>
      <c r="B109" s="234" t="s">
        <v>4291</v>
      </c>
      <c r="C109" s="234" t="s">
        <v>4292</v>
      </c>
      <c r="D109" s="234" t="s">
        <v>3781</v>
      </c>
      <c r="E109" s="234" t="s">
        <v>25</v>
      </c>
      <c r="F109" s="234" t="s">
        <v>3783</v>
      </c>
      <c r="G109" s="234" t="s">
        <v>25</v>
      </c>
      <c r="H109" s="234" t="s">
        <v>4293</v>
      </c>
      <c r="I109" s="234" t="s">
        <v>25</v>
      </c>
      <c r="J109" s="234" t="s">
        <v>4294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1201</v>
      </c>
      <c r="B110" s="233" t="s">
        <v>4295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4296</v>
      </c>
      <c r="B111" s="234" t="s">
        <v>4297</v>
      </c>
      <c r="C111" s="234" t="s">
        <v>4298</v>
      </c>
      <c r="D111" s="234" t="s">
        <v>4299</v>
      </c>
      <c r="E111" s="234" t="s">
        <v>25</v>
      </c>
      <c r="F111" s="234" t="s">
        <v>4300</v>
      </c>
      <c r="G111" s="234" t="s">
        <v>25</v>
      </c>
      <c r="H111" s="234" t="s">
        <v>4301</v>
      </c>
      <c r="I111" s="234" t="s">
        <v>4302</v>
      </c>
      <c r="J111" s="234" t="s">
        <v>4303</v>
      </c>
      <c r="K111" s="237">
        <f>IF(COUNTIF(L111:AY111,"&lt;&gt;")=0,"",SUMPRODUCT(((Recommendations[ImplStatus]="Implemented")+(Recommendations[ImplStatus]="Compensated"))*ISNUMBER(MATCH(Recommendations[Id],L111:AY111,0)))/COUNTIF(L111:AY111,"&lt;&gt;"))</f>
        <v>0</v>
      </c>
      <c r="L111" s="240" t="s">
        <v>18</v>
      </c>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4304</v>
      </c>
      <c r="B112" s="234" t="s">
        <v>4305</v>
      </c>
      <c r="C112" s="234" t="s">
        <v>4306</v>
      </c>
      <c r="D112" s="234" t="s">
        <v>4307</v>
      </c>
      <c r="E112" s="234" t="s">
        <v>25</v>
      </c>
      <c r="F112" s="234" t="s">
        <v>25</v>
      </c>
      <c r="G112" s="234" t="s">
        <v>25</v>
      </c>
      <c r="H112" s="234" t="s">
        <v>4308</v>
      </c>
      <c r="I112" s="234" t="s">
        <v>25</v>
      </c>
      <c r="J112" s="234" t="s">
        <v>4309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4310</v>
      </c>
      <c r="B113" s="234" t="s">
        <v>4311</v>
      </c>
      <c r="C113" s="234" t="s">
        <v>4312</v>
      </c>
      <c r="D113" s="234" t="s">
        <v>4313</v>
      </c>
      <c r="E113" s="234" t="s">
        <v>25</v>
      </c>
      <c r="F113" s="234" t="s">
        <v>25</v>
      </c>
      <c r="G113" s="234" t="s">
        <v>25</v>
      </c>
      <c r="H113" s="234" t="s">
        <v>4314</v>
      </c>
      <c r="I113" s="234" t="s">
        <v>4315</v>
      </c>
      <c r="J113" s="234" t="s">
        <v>4316</v>
      </c>
      <c r="K113" s="237">
        <f>IF(COUNTIF(L113:AY113,"&lt;&gt;")=0,"",SUMPRODUCT(((Recommendations[ImplStatus]="Implemented")+(Recommendations[ImplStatus]="Compensated"))*ISNUMBER(MATCH(Recommendations[Id],L113:AY113,0)))/COUNTIF(L113:AY113,"&lt;&gt;"))</f>
        <v>0</v>
      </c>
      <c r="L113" s="240" t="s">
        <v>42</v>
      </c>
      <c r="M113" s="240" t="s">
        <v>76</v>
      </c>
      <c r="N113" s="240" t="s">
        <v>135</v>
      </c>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4317</v>
      </c>
      <c r="B114" s="234" t="s">
        <v>4318</v>
      </c>
      <c r="C114" s="234" t="s">
        <v>4319</v>
      </c>
      <c r="D114" s="234" t="s">
        <v>4320</v>
      </c>
      <c r="E114" s="234" t="s">
        <v>25</v>
      </c>
      <c r="F114" s="234" t="s">
        <v>25</v>
      </c>
      <c r="G114" s="234" t="s">
        <v>4321</v>
      </c>
      <c r="H114" s="234" t="s">
        <v>4322</v>
      </c>
      <c r="I114" s="234" t="s">
        <v>4323</v>
      </c>
      <c r="J114" s="234" t="s">
        <v>4324</v>
      </c>
      <c r="K114" s="237">
        <f>IF(COUNTIF(L114:AY114,"&lt;&gt;")=0,"",SUMPRODUCT(((Recommendations[ImplStatus]="Implemented")+(Recommendations[ImplStatus]="Compensated"))*ISNUMBER(MATCH(Recommendations[Id],L114:AY114,0)))/COUNTIF(L114:AY114,"&lt;&gt;"))</f>
        <v>0</v>
      </c>
      <c r="L114" s="240" t="s">
        <v>34</v>
      </c>
      <c r="M114" s="240" t="s">
        <v>62</v>
      </c>
      <c r="N114" s="240" t="s">
        <v>90</v>
      </c>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4325</v>
      </c>
      <c r="B115" s="234" t="s">
        <v>4326</v>
      </c>
      <c r="C115" s="234" t="s">
        <v>4327</v>
      </c>
      <c r="D115" s="234" t="s">
        <v>4328</v>
      </c>
      <c r="E115" s="234" t="s">
        <v>25</v>
      </c>
      <c r="F115" s="234" t="s">
        <v>4329</v>
      </c>
      <c r="G115" s="234" t="s">
        <v>25</v>
      </c>
      <c r="H115" s="234" t="s">
        <v>4330</v>
      </c>
      <c r="I115" s="234" t="s">
        <v>4330</v>
      </c>
      <c r="J115" s="234" t="s">
        <v>4331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1205</v>
      </c>
      <c r="B116" s="233" t="s">
        <v>4332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4333</v>
      </c>
      <c r="B117" s="234" t="s">
        <v>4334</v>
      </c>
      <c r="C117" s="234" t="s">
        <v>4335</v>
      </c>
      <c r="D117" s="234" t="s">
        <v>4336</v>
      </c>
      <c r="E117" s="234" t="s">
        <v>25</v>
      </c>
      <c r="F117" s="234" t="s">
        <v>4337</v>
      </c>
      <c r="G117" s="234" t="s">
        <v>4338</v>
      </c>
      <c r="H117" s="234" t="s">
        <v>4339</v>
      </c>
      <c r="I117" s="234" t="s">
        <v>4340</v>
      </c>
      <c r="J117" s="234" t="s">
        <v>4341</v>
      </c>
      <c r="K117" s="237">
        <f>IF(COUNTIF(L117:AY117,"&lt;&gt;")=0,"",SUMPRODUCT(((Recommendations[ImplStatus]="Implemented")+(Recommendations[ImplStatus]="Compensated"))*ISNUMBER(MATCH(Recommendations[Id],L117:AY117,0)))/COUNTIF(L117:AY117,"&lt;&gt;"))</f>
        <v>0</v>
      </c>
      <c r="L117" s="240" t="s">
        <v>135</v>
      </c>
      <c r="M117" s="240" t="s">
        <v>299</v>
      </c>
      <c r="N117" s="240" t="s">
        <v>304</v>
      </c>
      <c r="O117" s="240" t="s">
        <v>309</v>
      </c>
      <c r="P117" s="240" t="s">
        <v>314</v>
      </c>
      <c r="Q117" s="240" t="s">
        <v>329</v>
      </c>
      <c r="R117" s="240" t="s">
        <v>373</v>
      </c>
      <c r="S117" s="240" t="s">
        <v>421</v>
      </c>
      <c r="T117" s="240" t="s">
        <v>463</v>
      </c>
      <c r="U117" s="240" t="s">
        <v>468</v>
      </c>
      <c r="V117" s="240" t="s">
        <v>525</v>
      </c>
      <c r="W117" s="240" t="s">
        <v>557</v>
      </c>
      <c r="X117" s="240" t="s">
        <v>673</v>
      </c>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4342</v>
      </c>
      <c r="B118" s="234" t="s">
        <v>4343</v>
      </c>
      <c r="C118" s="234" t="s">
        <v>4344</v>
      </c>
      <c r="D118" s="234" t="s">
        <v>4345</v>
      </c>
      <c r="E118" s="234" t="s">
        <v>25</v>
      </c>
      <c r="F118" s="234" t="s">
        <v>25</v>
      </c>
      <c r="G118" s="234" t="s">
        <v>25</v>
      </c>
      <c r="H118" s="234" t="s">
        <v>4346</v>
      </c>
      <c r="I118" s="234" t="s">
        <v>4185</v>
      </c>
      <c r="J118" s="234" t="s">
        <v>4347</v>
      </c>
      <c r="K118" s="237">
        <f>IF(COUNTIF(L118:AY118,"&lt;&gt;")=0,"",SUMPRODUCT(((Recommendations[ImplStatus]="Implemented")+(Recommendations[ImplStatus]="Compensated"))*ISNUMBER(MATCH(Recommendations[Id],L118:AY118,0)))/COUNTIF(L118:AY118,"&lt;&gt;"))</f>
        <v>0</v>
      </c>
      <c r="L118" s="240" t="s">
        <v>176</v>
      </c>
      <c r="M118" s="240" t="s">
        <v>314</v>
      </c>
      <c r="N118" s="240" t="s">
        <v>484</v>
      </c>
      <c r="O118" s="240" t="s">
        <v>489</v>
      </c>
      <c r="P118" s="240" t="s">
        <v>499</v>
      </c>
      <c r="Q118" s="240" t="s">
        <v>510</v>
      </c>
      <c r="R118" s="240" t="s">
        <v>515</v>
      </c>
      <c r="S118" s="240" t="s">
        <v>530</v>
      </c>
      <c r="T118" s="240" t="s">
        <v>540</v>
      </c>
      <c r="U118" s="240" t="s">
        <v>557</v>
      </c>
      <c r="V118" s="240" t="s">
        <v>646</v>
      </c>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4348</v>
      </c>
      <c r="B119" s="234" t="s">
        <v>4349</v>
      </c>
      <c r="C119" s="234" t="s">
        <v>4350</v>
      </c>
      <c r="D119" s="234" t="s">
        <v>4351</v>
      </c>
      <c r="E119" s="234" t="s">
        <v>25</v>
      </c>
      <c r="F119" s="234" t="s">
        <v>4352</v>
      </c>
      <c r="G119" s="234" t="s">
        <v>25</v>
      </c>
      <c r="H119" s="234" t="s">
        <v>4353</v>
      </c>
      <c r="I119" s="234" t="s">
        <v>4354</v>
      </c>
      <c r="J119" s="234" t="s">
        <v>4355</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1209</v>
      </c>
      <c r="B120" s="233" t="s">
        <v>4356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4357</v>
      </c>
      <c r="B121" s="234" t="s">
        <v>4358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4359</v>
      </c>
      <c r="B122" s="234" t="s">
        <v>4360</v>
      </c>
      <c r="C122" s="234" t="s">
        <v>4361</v>
      </c>
      <c r="D122" s="234" t="s">
        <v>4362</v>
      </c>
      <c r="E122" s="234" t="s">
        <v>25</v>
      </c>
      <c r="F122" s="234" t="s">
        <v>4363</v>
      </c>
      <c r="G122" s="234" t="s">
        <v>25</v>
      </c>
      <c r="H122" s="234" t="s">
        <v>4364</v>
      </c>
      <c r="I122" s="234" t="s">
        <v>4365</v>
      </c>
      <c r="J122" s="234" t="s">
        <v>4366</v>
      </c>
      <c r="K122" s="237">
        <f>IF(COUNTIF(L122:AY122,"&lt;&gt;")=0,"",SUMPRODUCT(((Recommendations[ImplStatus]="Implemented")+(Recommendations[ImplStatus]="Compensated"))*ISNUMBER(MATCH(Recommendations[Id],L122:AY122,0)))/COUNTIF(L122:AY122,"&lt;&gt;"))</f>
        <v>0</v>
      </c>
      <c r="L122" s="240" t="s">
        <v>324</v>
      </c>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4367</v>
      </c>
      <c r="B123" s="234" t="s">
        <v>4368</v>
      </c>
      <c r="C123" s="234" t="s">
        <v>4369</v>
      </c>
      <c r="D123" s="234" t="s">
        <v>4370</v>
      </c>
      <c r="E123" s="234" t="s">
        <v>25</v>
      </c>
      <c r="F123" s="234" t="s">
        <v>4371</v>
      </c>
      <c r="G123" s="234" t="s">
        <v>25</v>
      </c>
      <c r="H123" s="234" t="s">
        <v>4372</v>
      </c>
      <c r="I123" s="234" t="s">
        <v>25</v>
      </c>
      <c r="J123" s="234" t="s">
        <v>4373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1213</v>
      </c>
      <c r="B124" s="233" t="s">
        <v>4374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4375</v>
      </c>
      <c r="B125" s="234" t="s">
        <v>4376</v>
      </c>
      <c r="C125" s="234" t="s">
        <v>4377</v>
      </c>
      <c r="D125" s="234" t="s">
        <v>4378</v>
      </c>
      <c r="E125" s="234" t="s">
        <v>25</v>
      </c>
      <c r="F125" s="234" t="s">
        <v>25</v>
      </c>
      <c r="G125" s="234" t="s">
        <v>25</v>
      </c>
      <c r="H125" s="234" t="s">
        <v>4379</v>
      </c>
      <c r="I125" s="234" t="s">
        <v>25</v>
      </c>
      <c r="J125" s="234" t="s">
        <v>4380</v>
      </c>
      <c r="K125" s="237">
        <f>IF(COUNTIF(L125:AY125,"&lt;&gt;")=0,"",SUMPRODUCT(((Recommendations[ImplStatus]="Implemented")+(Recommendations[ImplStatus]="Compensated"))*ISNUMBER(MATCH(Recommendations[Id],L125:AY125,0)))/COUNTIF(L125:AY125,"&lt;&gt;"))</f>
        <v>0</v>
      </c>
      <c r="L125" s="240" t="s">
        <v>18</v>
      </c>
      <c r="M125" s="240" t="s">
        <v>29</v>
      </c>
      <c r="N125" s="240" t="s">
        <v>42</v>
      </c>
      <c r="O125" s="240" t="s">
        <v>83</v>
      </c>
      <c r="P125" s="240" t="s">
        <v>104</v>
      </c>
      <c r="Q125" s="240" t="s">
        <v>123</v>
      </c>
      <c r="R125" s="240" t="s">
        <v>145</v>
      </c>
      <c r="S125" s="240" t="s">
        <v>340</v>
      </c>
      <c r="T125" s="240" t="s">
        <v>438</v>
      </c>
      <c r="U125" s="240" t="s">
        <v>453</v>
      </c>
      <c r="V125" s="240" t="s">
        <v>657</v>
      </c>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4381</v>
      </c>
      <c r="B126" s="234" t="s">
        <v>4382</v>
      </c>
      <c r="C126" s="234" t="s">
        <v>4383</v>
      </c>
      <c r="D126" s="234" t="s">
        <v>4384</v>
      </c>
      <c r="E126" s="234" t="s">
        <v>25</v>
      </c>
      <c r="F126" s="234" t="s">
        <v>4385</v>
      </c>
      <c r="G126" s="234" t="s">
        <v>25</v>
      </c>
      <c r="H126" s="234" t="s">
        <v>4386</v>
      </c>
      <c r="I126" s="234" t="s">
        <v>4387</v>
      </c>
      <c r="J126" s="234" t="s">
        <v>4388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4389</v>
      </c>
      <c r="B127" s="234" t="s">
        <v>4390</v>
      </c>
      <c r="C127" s="234" t="s">
        <v>4391</v>
      </c>
      <c r="D127" s="234" t="s">
        <v>4392</v>
      </c>
      <c r="E127" s="234" t="s">
        <v>4393</v>
      </c>
      <c r="F127" s="234" t="s">
        <v>25</v>
      </c>
      <c r="G127" s="234" t="s">
        <v>25</v>
      </c>
      <c r="H127" s="234" t="s">
        <v>4394</v>
      </c>
      <c r="I127" s="234" t="s">
        <v>25</v>
      </c>
      <c r="J127" s="234" t="s">
        <v>4395</v>
      </c>
      <c r="K127" s="237">
        <f>IF(COUNTIF(L127:AY127,"&lt;&gt;")=0,"",SUMPRODUCT(((Recommendations[ImplStatus]="Implemented")+(Recommendations[ImplStatus]="Compensated"))*ISNUMBER(MATCH(Recommendations[Id],L127:AY127,0)))/COUNTIF(L127:AY127,"&lt;&gt;"))</f>
        <v>0</v>
      </c>
      <c r="L127" s="240" t="s">
        <v>394</v>
      </c>
      <c r="M127" s="240" t="s">
        <v>448</v>
      </c>
      <c r="N127" s="240" t="s">
        <v>652</v>
      </c>
      <c r="O127" s="240" t="s">
        <v>699</v>
      </c>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4396</v>
      </c>
      <c r="B128" s="234" t="s">
        <v>4397</v>
      </c>
      <c r="C128" s="234" t="s">
        <v>4398</v>
      </c>
      <c r="D128" s="234" t="s">
        <v>25</v>
      </c>
      <c r="E128" s="234" t="s">
        <v>25</v>
      </c>
      <c r="F128" s="234" t="s">
        <v>25</v>
      </c>
      <c r="G128" s="234" t="s">
        <v>25</v>
      </c>
      <c r="H128" s="234" t="s">
        <v>4399</v>
      </c>
      <c r="I128" s="234" t="s">
        <v>4400</v>
      </c>
      <c r="J128" s="234" t="s">
        <v>4401</v>
      </c>
      <c r="K128" s="237">
        <f>IF(COUNTIF(L128:AY128,"&lt;&gt;")=0,"",SUMPRODUCT(((Recommendations[ImplStatus]="Implemented")+(Recommendations[ImplStatus]="Compensated"))*ISNUMBER(MATCH(Recommendations[Id],L128:AY128,0)))/COUNTIF(L128:AY128,"&lt;&gt;"))</f>
        <v>0</v>
      </c>
      <c r="L128" s="240" t="s">
        <v>335</v>
      </c>
      <c r="M128" s="240" t="s">
        <v>405</v>
      </c>
      <c r="N128" s="240" t="s">
        <v>699</v>
      </c>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4402</v>
      </c>
      <c r="B129" s="234" t="s">
        <v>4403</v>
      </c>
      <c r="C129" s="234" t="s">
        <v>4404</v>
      </c>
      <c r="D129" s="234" t="s">
        <v>25</v>
      </c>
      <c r="E129" s="234" t="s">
        <v>4405</v>
      </c>
      <c r="F129" s="234" t="s">
        <v>25</v>
      </c>
      <c r="G129" s="234" t="s">
        <v>25</v>
      </c>
      <c r="H129" s="234" t="s">
        <v>4406</v>
      </c>
      <c r="I129" s="234" t="s">
        <v>25</v>
      </c>
      <c r="J129" s="234" t="s">
        <v>4407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4408</v>
      </c>
      <c r="B130" s="234" t="s">
        <v>4409</v>
      </c>
      <c r="C130" s="234" t="s">
        <v>4410</v>
      </c>
      <c r="D130" s="234" t="s">
        <v>25</v>
      </c>
      <c r="E130" s="234" t="s">
        <v>25</v>
      </c>
      <c r="F130" s="234" t="s">
        <v>25</v>
      </c>
      <c r="G130" s="234" t="s">
        <v>25</v>
      </c>
      <c r="H130" s="234" t="s">
        <v>4411</v>
      </c>
      <c r="I130" s="234" t="s">
        <v>25</v>
      </c>
      <c r="J130" s="234" t="s">
        <v>4412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4413</v>
      </c>
      <c r="B131" s="232" t="s">
        <v>4414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1231</v>
      </c>
      <c r="B132" s="233" t="s">
        <v>4415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4416</v>
      </c>
      <c r="B133" s="234" t="s">
        <v>4417</v>
      </c>
      <c r="C133" s="234" t="s">
        <v>4418</v>
      </c>
      <c r="D133" s="234" t="s">
        <v>3962</v>
      </c>
      <c r="E133" s="234" t="s">
        <v>3776</v>
      </c>
      <c r="F133" s="234" t="s">
        <v>25</v>
      </c>
      <c r="G133" s="234" t="s">
        <v>25</v>
      </c>
      <c r="H133" s="234" t="s">
        <v>4419</v>
      </c>
      <c r="I133" s="234" t="s">
        <v>25</v>
      </c>
      <c r="J133" s="234" t="s">
        <v>4420</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4421</v>
      </c>
      <c r="B134" s="234" t="s">
        <v>4422</v>
      </c>
      <c r="C134" s="234" t="s">
        <v>3966</v>
      </c>
      <c r="D134" s="234" t="s">
        <v>3781</v>
      </c>
      <c r="E134" s="234" t="s">
        <v>25</v>
      </c>
      <c r="F134" s="234" t="s">
        <v>3783</v>
      </c>
      <c r="G134" s="234" t="s">
        <v>25</v>
      </c>
      <c r="H134" s="234" t="s">
        <v>4423</v>
      </c>
      <c r="I134" s="234" t="s">
        <v>25</v>
      </c>
      <c r="J134" s="234" t="s">
        <v>4424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1235</v>
      </c>
      <c r="B135" s="233" t="s">
        <v>4425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4426</v>
      </c>
      <c r="B136" s="234" t="s">
        <v>4427</v>
      </c>
      <c r="C136" s="234" t="s">
        <v>4428</v>
      </c>
      <c r="D136" s="234" t="s">
        <v>4429</v>
      </c>
      <c r="E136" s="234" t="s">
        <v>4430</v>
      </c>
      <c r="F136" s="234" t="s">
        <v>4431</v>
      </c>
      <c r="G136" s="234" t="s">
        <v>25</v>
      </c>
      <c r="H136" s="234" t="s">
        <v>4432</v>
      </c>
      <c r="I136" s="234" t="s">
        <v>25</v>
      </c>
      <c r="J136" s="234" t="s">
        <v>4433</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4434</v>
      </c>
      <c r="B137" s="234" t="s">
        <v>4435</v>
      </c>
      <c r="C137" s="234" t="s">
        <v>4436</v>
      </c>
      <c r="D137" s="234" t="s">
        <v>4437</v>
      </c>
      <c r="E137" s="234" t="s">
        <v>25</v>
      </c>
      <c r="F137" s="234" t="s">
        <v>25</v>
      </c>
      <c r="G137" s="234" t="s">
        <v>25</v>
      </c>
      <c r="H137" s="234" t="s">
        <v>4438</v>
      </c>
      <c r="I137" s="234" t="s">
        <v>25</v>
      </c>
      <c r="J137" s="234" t="s">
        <v>4439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4440</v>
      </c>
      <c r="B138" s="234" t="s">
        <v>4441</v>
      </c>
      <c r="C138" s="234" t="s">
        <v>4442</v>
      </c>
      <c r="D138" s="234" t="s">
        <v>25</v>
      </c>
      <c r="E138" s="234" t="s">
        <v>25</v>
      </c>
      <c r="F138" s="234" t="s">
        <v>25</v>
      </c>
      <c r="G138" s="234" t="s">
        <v>25</v>
      </c>
      <c r="H138" s="234" t="s">
        <v>4443</v>
      </c>
      <c r="I138" s="234" t="s">
        <v>25</v>
      </c>
      <c r="J138" s="234" t="s">
        <v>4444</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4445</v>
      </c>
      <c r="B139" s="234" t="s">
        <v>4446</v>
      </c>
      <c r="C139" s="234" t="s">
        <v>4447</v>
      </c>
      <c r="D139" s="234" t="s">
        <v>4448</v>
      </c>
      <c r="E139" s="234" t="s">
        <v>25</v>
      </c>
      <c r="F139" s="234" t="s">
        <v>25</v>
      </c>
      <c r="G139" s="234" t="s">
        <v>25</v>
      </c>
      <c r="H139" s="234" t="s">
        <v>4449</v>
      </c>
      <c r="I139" s="234" t="s">
        <v>4450</v>
      </c>
      <c r="J139" s="234" t="s">
        <v>4451</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4452</v>
      </c>
      <c r="B140" s="234" t="s">
        <v>4453</v>
      </c>
      <c r="C140" s="234" t="s">
        <v>4454</v>
      </c>
      <c r="D140" s="234" t="s">
        <v>4455</v>
      </c>
      <c r="E140" s="234" t="s">
        <v>25</v>
      </c>
      <c r="F140" s="234" t="s">
        <v>25</v>
      </c>
      <c r="G140" s="234" t="s">
        <v>25</v>
      </c>
      <c r="H140" s="234" t="s">
        <v>4456</v>
      </c>
      <c r="I140" s="234" t="s">
        <v>4185</v>
      </c>
      <c r="J140" s="234" t="s">
        <v>4457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4458</v>
      </c>
      <c r="B141" s="234" t="s">
        <v>4459</v>
      </c>
      <c r="C141" s="234" t="s">
        <v>4460</v>
      </c>
      <c r="D141" s="234" t="s">
        <v>25</v>
      </c>
      <c r="E141" s="234" t="s">
        <v>4461</v>
      </c>
      <c r="F141" s="234" t="s">
        <v>25</v>
      </c>
      <c r="G141" s="234" t="s">
        <v>25</v>
      </c>
      <c r="H141" s="234" t="s">
        <v>4462</v>
      </c>
      <c r="I141" s="234" t="s">
        <v>4185</v>
      </c>
      <c r="J141" s="234" t="s">
        <v>4463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4464</v>
      </c>
      <c r="B142" s="234" t="s">
        <v>4465</v>
      </c>
      <c r="C142" s="234" t="s">
        <v>4466</v>
      </c>
      <c r="D142" s="234" t="s">
        <v>4467</v>
      </c>
      <c r="E142" s="234" t="s">
        <v>4461</v>
      </c>
      <c r="F142" s="234" t="s">
        <v>25</v>
      </c>
      <c r="G142" s="234" t="s">
        <v>25</v>
      </c>
      <c r="H142" s="234" t="s">
        <v>4468</v>
      </c>
      <c r="I142" s="234" t="s">
        <v>4469</v>
      </c>
      <c r="J142" s="234" t="s">
        <v>4470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1239</v>
      </c>
      <c r="B143" s="233" t="s">
        <v>4471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4472</v>
      </c>
      <c r="B144" s="234" t="s">
        <v>4473</v>
      </c>
      <c r="C144" s="234" t="s">
        <v>4474</v>
      </c>
      <c r="D144" s="234" t="s">
        <v>25</v>
      </c>
      <c r="E144" s="234" t="s">
        <v>25</v>
      </c>
      <c r="F144" s="234" t="s">
        <v>25</v>
      </c>
      <c r="G144" s="234" t="s">
        <v>25</v>
      </c>
      <c r="H144" s="234" t="s">
        <v>4475</v>
      </c>
      <c r="I144" s="234" t="s">
        <v>25</v>
      </c>
      <c r="J144" s="234" t="s">
        <v>4476</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4477</v>
      </c>
      <c r="B145" s="234" t="s">
        <v>4478</v>
      </c>
      <c r="C145" s="234" t="s">
        <v>4479</v>
      </c>
      <c r="D145" s="234" t="s">
        <v>25</v>
      </c>
      <c r="E145" s="234" t="s">
        <v>25</v>
      </c>
      <c r="F145" s="234" t="s">
        <v>25</v>
      </c>
      <c r="G145" s="234" t="s">
        <v>25</v>
      </c>
      <c r="H145" s="234" t="s">
        <v>4480</v>
      </c>
      <c r="I145" s="234" t="s">
        <v>25</v>
      </c>
      <c r="J145" s="234" t="s">
        <v>4481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4482</v>
      </c>
      <c r="B146" s="234" t="s">
        <v>4483</v>
      </c>
      <c r="C146" s="234" t="s">
        <v>4484</v>
      </c>
      <c r="D146" s="234" t="s">
        <v>4485</v>
      </c>
      <c r="E146" s="234" t="s">
        <v>25</v>
      </c>
      <c r="F146" s="234" t="s">
        <v>25</v>
      </c>
      <c r="G146" s="234" t="s">
        <v>25</v>
      </c>
      <c r="H146" s="234" t="s">
        <v>4486</v>
      </c>
      <c r="I146" s="234" t="s">
        <v>25</v>
      </c>
      <c r="J146" s="234" t="s">
        <v>4487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4488</v>
      </c>
      <c r="B147" s="232" t="s">
        <v>4489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1261</v>
      </c>
      <c r="B148" s="233" t="s">
        <v>4490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4491</v>
      </c>
      <c r="B149" s="234" t="s">
        <v>4492</v>
      </c>
      <c r="C149" s="234" t="s">
        <v>4493</v>
      </c>
      <c r="D149" s="234" t="s">
        <v>3962</v>
      </c>
      <c r="E149" s="234" t="s">
        <v>3776</v>
      </c>
      <c r="F149" s="234" t="s">
        <v>25</v>
      </c>
      <c r="G149" s="234" t="s">
        <v>25</v>
      </c>
      <c r="H149" s="234" t="s">
        <v>4494</v>
      </c>
      <c r="I149" s="234" t="s">
        <v>25</v>
      </c>
      <c r="J149" s="234" t="s">
        <v>4495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4496</v>
      </c>
      <c r="B150" s="234" t="s">
        <v>4497</v>
      </c>
      <c r="C150" s="234" t="s">
        <v>3780</v>
      </c>
      <c r="D150" s="234" t="s">
        <v>3781</v>
      </c>
      <c r="E150" s="234" t="s">
        <v>25</v>
      </c>
      <c r="F150" s="234" t="s">
        <v>3783</v>
      </c>
      <c r="G150" s="234" t="s">
        <v>25</v>
      </c>
      <c r="H150" s="234" t="s">
        <v>4498</v>
      </c>
      <c r="I150" s="234" t="s">
        <v>25</v>
      </c>
      <c r="J150" s="234" t="s">
        <v>4499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1265</v>
      </c>
      <c r="B151" s="233" t="s">
        <v>4500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4501</v>
      </c>
      <c r="B152" s="234" t="s">
        <v>4502</v>
      </c>
      <c r="C152" s="234" t="s">
        <v>4503</v>
      </c>
      <c r="D152" s="234" t="s">
        <v>25</v>
      </c>
      <c r="E152" s="234" t="s">
        <v>25</v>
      </c>
      <c r="F152" s="234" t="s">
        <v>25</v>
      </c>
      <c r="G152" s="234" t="s">
        <v>25</v>
      </c>
      <c r="H152" s="234" t="s">
        <v>4504</v>
      </c>
      <c r="I152" s="234" t="s">
        <v>4505</v>
      </c>
      <c r="J152" s="234" t="s">
        <v>4506</v>
      </c>
      <c r="K152" s="237">
        <f>IF(COUNTIF(L152:AY152,"&lt;&gt;")=0,"",SUMPRODUCT(((Recommendations[ImplStatus]="Implemented")+(Recommendations[ImplStatus]="Compensated"))*ISNUMBER(MATCH(Recommendations[Id],L152:AY152,0)))/COUNTIF(L152:AY152,"&lt;&gt;"))</f>
        <v>0</v>
      </c>
      <c r="L152" s="240" t="s">
        <v>222</v>
      </c>
      <c r="M152" s="240" t="s">
        <v>606</v>
      </c>
      <c r="N152" s="240" t="s">
        <v>611</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4507</v>
      </c>
      <c r="B153" s="234" t="s">
        <v>4508</v>
      </c>
      <c r="C153" s="234" t="s">
        <v>4509</v>
      </c>
      <c r="D153" s="234" t="s">
        <v>4510</v>
      </c>
      <c r="E153" s="234" t="s">
        <v>25</v>
      </c>
      <c r="F153" s="234" t="s">
        <v>4511</v>
      </c>
      <c r="G153" s="234" t="s">
        <v>25</v>
      </c>
      <c r="H153" s="234" t="s">
        <v>4512</v>
      </c>
      <c r="I153" s="234" t="s">
        <v>4513</v>
      </c>
      <c r="J153" s="234" t="s">
        <v>4514</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4515</v>
      </c>
      <c r="B154" s="234" t="s">
        <v>4516</v>
      </c>
      <c r="C154" s="234" t="s">
        <v>4517</v>
      </c>
      <c r="D154" s="234" t="s">
        <v>25</v>
      </c>
      <c r="E154" s="234" t="s">
        <v>25</v>
      </c>
      <c r="F154" s="234" t="s">
        <v>4518</v>
      </c>
      <c r="G154" s="234" t="s">
        <v>25</v>
      </c>
      <c r="H154" s="234" t="s">
        <v>4519</v>
      </c>
      <c r="I154" s="234" t="s">
        <v>25</v>
      </c>
      <c r="J154" s="234" t="s">
        <v>4520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4521</v>
      </c>
      <c r="B155" s="234" t="s">
        <v>4522</v>
      </c>
      <c r="C155" s="234" t="s">
        <v>4523</v>
      </c>
      <c r="D155" s="234" t="s">
        <v>25</v>
      </c>
      <c r="E155" s="234" t="s">
        <v>25</v>
      </c>
      <c r="F155" s="234" t="s">
        <v>25</v>
      </c>
      <c r="G155" s="234" t="s">
        <v>25</v>
      </c>
      <c r="H155" s="234" t="s">
        <v>4524</v>
      </c>
      <c r="I155" s="234" t="s">
        <v>4525</v>
      </c>
      <c r="J155" s="234" t="s">
        <v>4526</v>
      </c>
      <c r="K155" s="237">
        <f>IF(COUNTIF(L155:AY155,"&lt;&gt;")=0,"",SUMPRODUCT(((Recommendations[ImplStatus]="Implemented")+(Recommendations[ImplStatus]="Compensated"))*ISNUMBER(MATCH(Recommendations[Id],L155:AY155,0)))/COUNTIF(L155:AY155,"&lt;&gt;"))</f>
        <v>0</v>
      </c>
      <c r="L155" s="240" t="s">
        <v>156</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4527</v>
      </c>
      <c r="B156" s="234" t="s">
        <v>4528</v>
      </c>
      <c r="C156" s="234" t="s">
        <v>4529</v>
      </c>
      <c r="D156" s="234" t="s">
        <v>25</v>
      </c>
      <c r="E156" s="234" t="s">
        <v>25</v>
      </c>
      <c r="F156" s="234" t="s">
        <v>25</v>
      </c>
      <c r="G156" s="234" t="s">
        <v>25</v>
      </c>
      <c r="H156" s="234" t="s">
        <v>4530</v>
      </c>
      <c r="I156" s="234" t="s">
        <v>25</v>
      </c>
      <c r="J156" s="234" t="s">
        <v>4531</v>
      </c>
      <c r="K156" s="237">
        <f>IF(COUNTIF(L156:AY156,"&lt;&gt;")=0,"",SUMPRODUCT(((Recommendations[ImplStatus]="Implemented")+(Recommendations[ImplStatus]="Compensated"))*ISNUMBER(MATCH(Recommendations[Id],L156:AY156,0)))/COUNTIF(L156:AY156,"&lt;&gt;"))</f>
        <v>0</v>
      </c>
      <c r="L156" s="240" t="s">
        <v>194</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4532</v>
      </c>
      <c r="B157" s="234" t="s">
        <v>4533</v>
      </c>
      <c r="C157" s="234" t="s">
        <v>4534</v>
      </c>
      <c r="D157" s="234" t="s">
        <v>4535</v>
      </c>
      <c r="E157" s="234" t="s">
        <v>25</v>
      </c>
      <c r="F157" s="234" t="s">
        <v>25</v>
      </c>
      <c r="G157" s="234" t="s">
        <v>25</v>
      </c>
      <c r="H157" s="234" t="s">
        <v>4536</v>
      </c>
      <c r="I157" s="234" t="s">
        <v>25</v>
      </c>
      <c r="J157" s="234" t="s">
        <v>4537</v>
      </c>
      <c r="K157" s="237">
        <f>IF(COUNTIF(L157:AY157,"&lt;&gt;")=0,"",SUMPRODUCT(((Recommendations[ImplStatus]="Implemented")+(Recommendations[ImplStatus]="Compensated"))*ISNUMBER(MATCH(Recommendations[Id],L157:AY157,0)))/COUNTIF(L157:AY157,"&lt;&gt;"))</f>
        <v>0</v>
      </c>
      <c r="L157" s="240" t="s">
        <v>194</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4538</v>
      </c>
      <c r="B158" s="234" t="s">
        <v>4539</v>
      </c>
      <c r="C158" s="234" t="s">
        <v>4540</v>
      </c>
      <c r="D158" s="234" t="s">
        <v>4541</v>
      </c>
      <c r="E158" s="234" t="s">
        <v>25</v>
      </c>
      <c r="F158" s="234" t="s">
        <v>25</v>
      </c>
      <c r="G158" s="234" t="s">
        <v>25</v>
      </c>
      <c r="H158" s="234" t="s">
        <v>25</v>
      </c>
      <c r="I158" s="234" t="s">
        <v>25</v>
      </c>
      <c r="J158" s="234" t="s">
        <v>4542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4543</v>
      </c>
      <c r="B159" s="234" t="s">
        <v>4544</v>
      </c>
      <c r="C159" s="234" t="s">
        <v>4545</v>
      </c>
      <c r="D159" s="234" t="s">
        <v>4546</v>
      </c>
      <c r="E159" s="234" t="s">
        <v>25</v>
      </c>
      <c r="F159" s="234" t="s">
        <v>4547</v>
      </c>
      <c r="G159" s="234" t="s">
        <v>25</v>
      </c>
      <c r="H159" s="234" t="s">
        <v>4548</v>
      </c>
      <c r="I159" s="234" t="s">
        <v>4549</v>
      </c>
      <c r="J159" s="234" t="s">
        <v>4550</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1269</v>
      </c>
      <c r="B160" s="233" t="s">
        <v>4551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4552</v>
      </c>
      <c r="B161" s="234" t="s">
        <v>4553</v>
      </c>
      <c r="C161" s="234" t="s">
        <v>4554</v>
      </c>
      <c r="D161" s="234" t="s">
        <v>4555</v>
      </c>
      <c r="E161" s="234" t="s">
        <v>25</v>
      </c>
      <c r="F161" s="234" t="s">
        <v>25</v>
      </c>
      <c r="G161" s="234" t="s">
        <v>4556</v>
      </c>
      <c r="H161" s="234" t="s">
        <v>4557</v>
      </c>
      <c r="I161" s="234" t="s">
        <v>4558</v>
      </c>
      <c r="J161" s="234" t="s">
        <v>4559</v>
      </c>
      <c r="K161" s="237">
        <f>IF(COUNTIF(L161:AY161,"&lt;&gt;")=0,"",SUMPRODUCT(((Recommendations[ImplStatus]="Implemented")+(Recommendations[ImplStatus]="Compensated"))*ISNUMBER(MATCH(Recommendations[Id],L161:AY161,0)))/COUNTIF(L161:AY161,"&lt;&gt;"))</f>
        <v>0</v>
      </c>
      <c r="L161" s="240" t="s">
        <v>252</v>
      </c>
      <c r="M161" s="240" t="s">
        <v>361</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4560</v>
      </c>
      <c r="B162" s="234" t="s">
        <v>4561</v>
      </c>
      <c r="C162" s="234" t="s">
        <v>4562</v>
      </c>
      <c r="D162" s="234" t="s">
        <v>4563</v>
      </c>
      <c r="E162" s="234" t="s">
        <v>25</v>
      </c>
      <c r="F162" s="234" t="s">
        <v>25</v>
      </c>
      <c r="G162" s="234" t="s">
        <v>25</v>
      </c>
      <c r="H162" s="234" t="s">
        <v>4564</v>
      </c>
      <c r="I162" s="234" t="s">
        <v>25</v>
      </c>
      <c r="J162" s="234" t="s">
        <v>4565</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4566</v>
      </c>
      <c r="B163" s="234" t="s">
        <v>4567</v>
      </c>
      <c r="C163" s="234" t="s">
        <v>4568</v>
      </c>
      <c r="D163" s="234" t="s">
        <v>4563</v>
      </c>
      <c r="E163" s="234" t="s">
        <v>25</v>
      </c>
      <c r="F163" s="234" t="s">
        <v>4569</v>
      </c>
      <c r="G163" s="234" t="s">
        <v>25</v>
      </c>
      <c r="H163" s="234" t="s">
        <v>4570</v>
      </c>
      <c r="I163" s="234" t="s">
        <v>25</v>
      </c>
      <c r="J163" s="234" t="s">
        <v>4571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4572</v>
      </c>
      <c r="B164" s="234" t="s">
        <v>4573</v>
      </c>
      <c r="C164" s="234" t="s">
        <v>4574</v>
      </c>
      <c r="D164" s="234" t="s">
        <v>4575</v>
      </c>
      <c r="E164" s="234" t="s">
        <v>25</v>
      </c>
      <c r="F164" s="234" t="s">
        <v>25</v>
      </c>
      <c r="G164" s="234" t="s">
        <v>25</v>
      </c>
      <c r="H164" s="234" t="s">
        <v>4576</v>
      </c>
      <c r="I164" s="234" t="s">
        <v>4577</v>
      </c>
      <c r="J164" s="234" t="s">
        <v>4578</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4579</v>
      </c>
      <c r="B165" s="234" t="s">
        <v>4580</v>
      </c>
      <c r="C165" s="234" t="s">
        <v>4581</v>
      </c>
      <c r="D165" s="234" t="s">
        <v>25</v>
      </c>
      <c r="E165" s="234" t="s">
        <v>25</v>
      </c>
      <c r="F165" s="234" t="s">
        <v>25</v>
      </c>
      <c r="G165" s="234" t="s">
        <v>25</v>
      </c>
      <c r="H165" s="234" t="s">
        <v>4582</v>
      </c>
      <c r="I165" s="234" t="s">
        <v>25</v>
      </c>
      <c r="J165" s="234" t="s">
        <v>4583</v>
      </c>
      <c r="K165" s="237">
        <f>IF(COUNTIF(L165:AY165,"&lt;&gt;")=0,"",SUMPRODUCT(((Recommendations[ImplStatus]="Implemented")+(Recommendations[ImplStatus]="Compensated"))*ISNUMBER(MATCH(Recommendations[Id],L165:AY165,0)))/COUNTIF(L165:AY165,"&lt;&gt;"))</f>
        <v>0</v>
      </c>
      <c r="L165" s="240" t="s">
        <v>378</v>
      </c>
      <c r="M165" s="240" t="s">
        <v>705</v>
      </c>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4584</v>
      </c>
      <c r="B166" s="234" t="s">
        <v>4585</v>
      </c>
      <c r="C166" s="234" t="s">
        <v>4586</v>
      </c>
      <c r="D166" s="234" t="s">
        <v>4587</v>
      </c>
      <c r="E166" s="234" t="s">
        <v>25</v>
      </c>
      <c r="F166" s="234" t="s">
        <v>25</v>
      </c>
      <c r="G166" s="234" t="s">
        <v>25</v>
      </c>
      <c r="H166" s="234" t="s">
        <v>4588</v>
      </c>
      <c r="I166" s="234" t="s">
        <v>4589</v>
      </c>
      <c r="J166" s="234" t="s">
        <v>4590</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4591</v>
      </c>
      <c r="B167" s="234" t="s">
        <v>4592</v>
      </c>
      <c r="C167" s="234" t="s">
        <v>4593</v>
      </c>
      <c r="D167" s="234" t="s">
        <v>25</v>
      </c>
      <c r="E167" s="234" t="s">
        <v>25</v>
      </c>
      <c r="F167" s="234" t="s">
        <v>25</v>
      </c>
      <c r="G167" s="234" t="s">
        <v>25</v>
      </c>
      <c r="H167" s="234" t="s">
        <v>4594</v>
      </c>
      <c r="I167" s="234" t="s">
        <v>4595</v>
      </c>
      <c r="J167" s="234" t="s">
        <v>4596</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4597</v>
      </c>
      <c r="B168" s="234" t="s">
        <v>4598</v>
      </c>
      <c r="C168" s="234" t="s">
        <v>4599</v>
      </c>
      <c r="D168" s="234" t="s">
        <v>4600</v>
      </c>
      <c r="E168" s="234" t="s">
        <v>25</v>
      </c>
      <c r="F168" s="234" t="s">
        <v>25</v>
      </c>
      <c r="G168" s="234" t="s">
        <v>25</v>
      </c>
      <c r="H168" s="234" t="s">
        <v>4601</v>
      </c>
      <c r="I168" s="234" t="s">
        <v>25</v>
      </c>
      <c r="J168" s="234" t="s">
        <v>4602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4603</v>
      </c>
      <c r="B169" s="234" t="s">
        <v>4604</v>
      </c>
      <c r="C169" s="234" t="s">
        <v>4605</v>
      </c>
      <c r="D169" s="234" t="s">
        <v>4606</v>
      </c>
      <c r="E169" s="234" t="s">
        <v>25</v>
      </c>
      <c r="F169" s="234" t="s">
        <v>25</v>
      </c>
      <c r="G169" s="234" t="s">
        <v>4607</v>
      </c>
      <c r="H169" s="234" t="s">
        <v>4608</v>
      </c>
      <c r="I169" s="234" t="s">
        <v>4609</v>
      </c>
      <c r="J169" s="234" t="s">
        <v>4610</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4611</v>
      </c>
      <c r="B170" s="234" t="s">
        <v>4612</v>
      </c>
      <c r="C170" s="234" t="s">
        <v>4613</v>
      </c>
      <c r="D170" s="234" t="s">
        <v>4614</v>
      </c>
      <c r="E170" s="234" t="s">
        <v>25</v>
      </c>
      <c r="F170" s="234" t="s">
        <v>25</v>
      </c>
      <c r="G170" s="234" t="s">
        <v>25</v>
      </c>
      <c r="H170" s="234" t="s">
        <v>4615</v>
      </c>
      <c r="I170" s="234" t="s">
        <v>4616</v>
      </c>
      <c r="J170" s="234" t="s">
        <v>4617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4618</v>
      </c>
      <c r="B171" s="234" t="s">
        <v>4619</v>
      </c>
      <c r="C171" s="234" t="s">
        <v>4613</v>
      </c>
      <c r="D171" s="234" t="s">
        <v>4620</v>
      </c>
      <c r="E171" s="234" t="s">
        <v>25</v>
      </c>
      <c r="F171" s="234" t="s">
        <v>25</v>
      </c>
      <c r="G171" s="234" t="s">
        <v>4621</v>
      </c>
      <c r="H171" s="234" t="s">
        <v>4615</v>
      </c>
      <c r="I171" s="234" t="s">
        <v>4622</v>
      </c>
      <c r="J171" s="234" t="s">
        <v>4623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4624</v>
      </c>
      <c r="B172" s="234" t="s">
        <v>4625</v>
      </c>
      <c r="C172" s="234" t="s">
        <v>4626</v>
      </c>
      <c r="D172" s="234" t="s">
        <v>4627</v>
      </c>
      <c r="E172" s="234" t="s">
        <v>25</v>
      </c>
      <c r="F172" s="234" t="s">
        <v>25</v>
      </c>
      <c r="G172" s="234" t="s">
        <v>25</v>
      </c>
      <c r="H172" s="234" t="s">
        <v>4628</v>
      </c>
      <c r="I172" s="234" t="s">
        <v>25</v>
      </c>
      <c r="J172" s="234" t="s">
        <v>4629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1273</v>
      </c>
      <c r="B173" s="233" t="s">
        <v>4630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4631</v>
      </c>
      <c r="B174" s="234" t="s">
        <v>4632</v>
      </c>
      <c r="C174" s="234" t="s">
        <v>4633</v>
      </c>
      <c r="D174" s="234" t="s">
        <v>4634</v>
      </c>
      <c r="E174" s="234" t="s">
        <v>4635</v>
      </c>
      <c r="F174" s="234" t="s">
        <v>25</v>
      </c>
      <c r="G174" s="234" t="s">
        <v>25</v>
      </c>
      <c r="H174" s="234" t="s">
        <v>4636</v>
      </c>
      <c r="I174" s="234" t="s">
        <v>4637</v>
      </c>
      <c r="J174" s="234" t="s">
        <v>4638</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4639</v>
      </c>
      <c r="B175" s="234" t="s">
        <v>4640</v>
      </c>
      <c r="C175" s="234" t="s">
        <v>4641</v>
      </c>
      <c r="D175" s="234" t="s">
        <v>25</v>
      </c>
      <c r="E175" s="234" t="s">
        <v>4642</v>
      </c>
      <c r="F175" s="234" t="s">
        <v>25</v>
      </c>
      <c r="G175" s="234" t="s">
        <v>25</v>
      </c>
      <c r="H175" s="234" t="s">
        <v>4643</v>
      </c>
      <c r="I175" s="234" t="s">
        <v>25</v>
      </c>
      <c r="J175" s="234" t="s">
        <v>4644</v>
      </c>
      <c r="K175" s="237">
        <f>IF(COUNTIF(L175:AY175,"&lt;&gt;")=0,"",SUMPRODUCT(((Recommendations[ImplStatus]="Implemented")+(Recommendations[ImplStatus]="Compensated"))*ISNUMBER(MATCH(Recommendations[Id],L175:AY175,0)))/COUNTIF(L175:AY175,"&lt;&gt;"))</f>
        <v>0</v>
      </c>
      <c r="L175" s="240" t="s">
        <v>34</v>
      </c>
      <c r="M175" s="240" t="s">
        <v>210</v>
      </c>
      <c r="N175" s="240" t="s">
        <v>216</v>
      </c>
      <c r="O175" s="240" t="s">
        <v>361</v>
      </c>
      <c r="P175" s="240" t="s">
        <v>601</v>
      </c>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4645</v>
      </c>
      <c r="B176" s="234" t="s">
        <v>4646</v>
      </c>
      <c r="C176" s="234" t="s">
        <v>4647</v>
      </c>
      <c r="D176" s="234" t="s">
        <v>25</v>
      </c>
      <c r="E176" s="234" t="s">
        <v>4648</v>
      </c>
      <c r="F176" s="234" t="s">
        <v>25</v>
      </c>
      <c r="G176" s="234" t="s">
        <v>25</v>
      </c>
      <c r="H176" s="234" t="s">
        <v>4649</v>
      </c>
      <c r="I176" s="234" t="s">
        <v>4650</v>
      </c>
      <c r="J176" s="234" t="s">
        <v>4651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1278</v>
      </c>
      <c r="B177" s="233" t="s">
        <v>4652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4653</v>
      </c>
      <c r="B178" s="234" t="s">
        <v>4654</v>
      </c>
      <c r="C178" s="234" t="s">
        <v>4655</v>
      </c>
      <c r="D178" s="234" t="s">
        <v>4656</v>
      </c>
      <c r="E178" s="234" t="s">
        <v>4657</v>
      </c>
      <c r="F178" s="234" t="s">
        <v>4658</v>
      </c>
      <c r="G178" s="234" t="s">
        <v>25</v>
      </c>
      <c r="H178" s="234" t="s">
        <v>4659</v>
      </c>
      <c r="I178" s="234" t="s">
        <v>4660</v>
      </c>
      <c r="J178" s="234" t="s">
        <v>4661</v>
      </c>
      <c r="K178" s="237">
        <f>IF(COUNTIF(L178:AY178,"&lt;&gt;")=0,"",SUMPRODUCT(((Recommendations[ImplStatus]="Implemented")+(Recommendations[ImplStatus]="Compensated"))*ISNUMBER(MATCH(Recommendations[Id],L178:AY178,0)))/COUNTIF(L178:AY178,"&lt;&gt;"))</f>
        <v>0</v>
      </c>
      <c r="L178" s="240" t="s">
        <v>210</v>
      </c>
      <c r="M178" s="240" t="s">
        <v>216</v>
      </c>
      <c r="N178" s="240" t="s">
        <v>601</v>
      </c>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1282</v>
      </c>
      <c r="B179" s="233" t="s">
        <v>4662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4663</v>
      </c>
      <c r="B180" s="234" t="s">
        <v>4664</v>
      </c>
      <c r="C180" s="234" t="s">
        <v>4665</v>
      </c>
      <c r="D180" s="234" t="s">
        <v>4656</v>
      </c>
      <c r="E180" s="234" t="s">
        <v>4666</v>
      </c>
      <c r="F180" s="234" t="s">
        <v>25</v>
      </c>
      <c r="G180" s="234" t="s">
        <v>25</v>
      </c>
      <c r="H180" s="234" t="s">
        <v>4667</v>
      </c>
      <c r="I180" s="234" t="s">
        <v>4185</v>
      </c>
      <c r="J180" s="234" t="s">
        <v>4668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4669</v>
      </c>
      <c r="B181" s="234" t="s">
        <v>4670</v>
      </c>
      <c r="C181" s="234" t="s">
        <v>4671</v>
      </c>
      <c r="D181" s="234" t="s">
        <v>4672</v>
      </c>
      <c r="E181" s="234" t="s">
        <v>25</v>
      </c>
      <c r="F181" s="234" t="s">
        <v>25</v>
      </c>
      <c r="G181" s="234" t="s">
        <v>25</v>
      </c>
      <c r="H181" s="234" t="s">
        <v>4673</v>
      </c>
      <c r="I181" s="234" t="s">
        <v>4674</v>
      </c>
      <c r="J181" s="234" t="s">
        <v>4675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4676</v>
      </c>
      <c r="B182" s="234" t="s">
        <v>4677</v>
      </c>
      <c r="C182" s="234" t="s">
        <v>4678</v>
      </c>
      <c r="D182" s="234" t="s">
        <v>4679</v>
      </c>
      <c r="E182" s="234" t="s">
        <v>25</v>
      </c>
      <c r="F182" s="234" t="s">
        <v>25</v>
      </c>
      <c r="G182" s="234" t="s">
        <v>25</v>
      </c>
      <c r="H182" s="234" t="s">
        <v>4680</v>
      </c>
      <c r="I182" s="234" t="s">
        <v>4185</v>
      </c>
      <c r="J182" s="234" t="s">
        <v>4681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4682</v>
      </c>
      <c r="B183" s="232" t="s">
        <v>4683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1312</v>
      </c>
      <c r="B184" s="233" t="s">
        <v>4684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4685</v>
      </c>
      <c r="B185" s="234" t="s">
        <v>4686</v>
      </c>
      <c r="C185" s="234" t="s">
        <v>4687</v>
      </c>
      <c r="D185" s="234" t="s">
        <v>3962</v>
      </c>
      <c r="E185" s="234" t="s">
        <v>4688</v>
      </c>
      <c r="F185" s="234" t="s">
        <v>25</v>
      </c>
      <c r="G185" s="234" t="s">
        <v>25</v>
      </c>
      <c r="H185" s="234" t="s">
        <v>4689</v>
      </c>
      <c r="I185" s="234" t="s">
        <v>25</v>
      </c>
      <c r="J185" s="234" t="s">
        <v>4690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4691</v>
      </c>
      <c r="B186" s="234" t="s">
        <v>4692</v>
      </c>
      <c r="C186" s="234" t="s">
        <v>3966</v>
      </c>
      <c r="D186" s="234" t="s">
        <v>4693</v>
      </c>
      <c r="E186" s="234" t="s">
        <v>25</v>
      </c>
      <c r="F186" s="234" t="s">
        <v>25</v>
      </c>
      <c r="G186" s="234" t="s">
        <v>25</v>
      </c>
      <c r="H186" s="234" t="s">
        <v>4694</v>
      </c>
      <c r="I186" s="234" t="s">
        <v>25</v>
      </c>
      <c r="J186" s="234" t="s">
        <v>4695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1316</v>
      </c>
      <c r="B187" s="233" t="s">
        <v>4696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4697</v>
      </c>
      <c r="B188" s="234" t="s">
        <v>4698</v>
      </c>
      <c r="C188" s="234" t="s">
        <v>4699</v>
      </c>
      <c r="D188" s="234" t="s">
        <v>4700</v>
      </c>
      <c r="E188" s="234" t="s">
        <v>25</v>
      </c>
      <c r="F188" s="234" t="s">
        <v>4701</v>
      </c>
      <c r="G188" s="234" t="s">
        <v>25</v>
      </c>
      <c r="H188" s="234" t="s">
        <v>4702</v>
      </c>
      <c r="I188" s="234" t="s">
        <v>4703</v>
      </c>
      <c r="J188" s="234" t="s">
        <v>4704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4705</v>
      </c>
      <c r="B189" s="234" t="s">
        <v>4706</v>
      </c>
      <c r="C189" s="234" t="s">
        <v>4707</v>
      </c>
      <c r="D189" s="234" t="s">
        <v>4708</v>
      </c>
      <c r="E189" s="234" t="s">
        <v>25</v>
      </c>
      <c r="F189" s="234" t="s">
        <v>25</v>
      </c>
      <c r="G189" s="234" t="s">
        <v>25</v>
      </c>
      <c r="H189" s="234" t="s">
        <v>4709</v>
      </c>
      <c r="I189" s="234" t="s">
        <v>25</v>
      </c>
      <c r="J189" s="234" t="s">
        <v>4710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4711</v>
      </c>
      <c r="B190" s="234" t="s">
        <v>4712</v>
      </c>
      <c r="C190" s="234" t="s">
        <v>4713</v>
      </c>
      <c r="D190" s="234" t="s">
        <v>4714</v>
      </c>
      <c r="E190" s="234" t="s">
        <v>25</v>
      </c>
      <c r="F190" s="234" t="s">
        <v>4715</v>
      </c>
      <c r="G190" s="234" t="s">
        <v>25</v>
      </c>
      <c r="H190" s="234" t="s">
        <v>4716</v>
      </c>
      <c r="I190" s="234" t="s">
        <v>25</v>
      </c>
      <c r="J190" s="234" t="s">
        <v>4717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4718</v>
      </c>
      <c r="B191" s="234" t="s">
        <v>4719</v>
      </c>
      <c r="C191" s="234" t="s">
        <v>4720</v>
      </c>
      <c r="D191" s="234" t="s">
        <v>25</v>
      </c>
      <c r="E191" s="234" t="s">
        <v>25</v>
      </c>
      <c r="F191" s="234" t="s">
        <v>25</v>
      </c>
      <c r="G191" s="234" t="s">
        <v>25</v>
      </c>
      <c r="H191" s="234" t="s">
        <v>4721</v>
      </c>
      <c r="I191" s="234" t="s">
        <v>25</v>
      </c>
      <c r="J191" s="234" t="s">
        <v>4722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4723</v>
      </c>
      <c r="B192" s="234" t="s">
        <v>4724</v>
      </c>
      <c r="C192" s="234" t="s">
        <v>4725</v>
      </c>
      <c r="D192" s="234" t="s">
        <v>4726</v>
      </c>
      <c r="E192" s="234" t="s">
        <v>4727</v>
      </c>
      <c r="F192" s="234" t="s">
        <v>25</v>
      </c>
      <c r="G192" s="234" t="s">
        <v>25</v>
      </c>
      <c r="H192" s="234" t="s">
        <v>4728</v>
      </c>
      <c r="I192" s="234" t="s">
        <v>25</v>
      </c>
      <c r="J192" s="234" t="s">
        <v>4729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1320</v>
      </c>
      <c r="B193" s="233" t="s">
        <v>4730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4731</v>
      </c>
      <c r="B194" s="234" t="s">
        <v>4732</v>
      </c>
      <c r="C194" s="234" t="s">
        <v>4733</v>
      </c>
      <c r="D194" s="234" t="s">
        <v>4726</v>
      </c>
      <c r="E194" s="234" t="s">
        <v>4727</v>
      </c>
      <c r="F194" s="234" t="s">
        <v>4734</v>
      </c>
      <c r="G194" s="234" t="s">
        <v>25</v>
      </c>
      <c r="H194" s="234" t="s">
        <v>4735</v>
      </c>
      <c r="I194" s="234" t="s">
        <v>25</v>
      </c>
      <c r="J194" s="234" t="s">
        <v>4736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4737</v>
      </c>
      <c r="B195" s="234" t="s">
        <v>4738</v>
      </c>
      <c r="C195" s="234" t="s">
        <v>4739</v>
      </c>
      <c r="D195" s="234" t="s">
        <v>4740</v>
      </c>
      <c r="E195" s="234" t="s">
        <v>25</v>
      </c>
      <c r="F195" s="234" t="s">
        <v>25</v>
      </c>
      <c r="G195" s="234" t="s">
        <v>25</v>
      </c>
      <c r="H195" s="234" t="s">
        <v>4741</v>
      </c>
      <c r="I195" s="234" t="s">
        <v>25</v>
      </c>
      <c r="J195" s="234" t="s">
        <v>4742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4743</v>
      </c>
      <c r="B196" s="234" t="s">
        <v>4744</v>
      </c>
      <c r="C196" s="234" t="s">
        <v>4745</v>
      </c>
      <c r="D196" s="234" t="s">
        <v>25</v>
      </c>
      <c r="E196" s="234" t="s">
        <v>4746</v>
      </c>
      <c r="F196" s="234" t="s">
        <v>25</v>
      </c>
      <c r="G196" s="234" t="s">
        <v>25</v>
      </c>
      <c r="H196" s="234" t="s">
        <v>4747</v>
      </c>
      <c r="I196" s="234" t="s">
        <v>25</v>
      </c>
      <c r="J196" s="234" t="s">
        <v>4748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4749</v>
      </c>
      <c r="B197" s="234" t="s">
        <v>4750</v>
      </c>
      <c r="C197" s="234" t="s">
        <v>4751</v>
      </c>
      <c r="D197" s="234" t="s">
        <v>25</v>
      </c>
      <c r="E197" s="234" t="s">
        <v>25</v>
      </c>
      <c r="F197" s="234" t="s">
        <v>25</v>
      </c>
      <c r="G197" s="234" t="s">
        <v>25</v>
      </c>
      <c r="H197" s="234" t="s">
        <v>4752</v>
      </c>
      <c r="I197" s="234" t="s">
        <v>25</v>
      </c>
      <c r="J197" s="234" t="s">
        <v>4753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4754</v>
      </c>
      <c r="B198" s="234" t="s">
        <v>4755</v>
      </c>
      <c r="C198" s="234" t="s">
        <v>4756</v>
      </c>
      <c r="D198" s="234" t="s">
        <v>4757</v>
      </c>
      <c r="E198" s="234" t="s">
        <v>25</v>
      </c>
      <c r="F198" s="234" t="s">
        <v>25</v>
      </c>
      <c r="G198" s="234" t="s">
        <v>25</v>
      </c>
      <c r="H198" s="234" t="s">
        <v>4758</v>
      </c>
      <c r="I198" s="234" t="s">
        <v>25</v>
      </c>
      <c r="J198" s="234" t="s">
        <v>4759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1324</v>
      </c>
      <c r="B199" s="233" t="s">
        <v>4760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4761</v>
      </c>
      <c r="B200" s="234" t="s">
        <v>4762</v>
      </c>
      <c r="C200" s="234" t="s">
        <v>4763</v>
      </c>
      <c r="D200" s="234" t="s">
        <v>25</v>
      </c>
      <c r="E200" s="234" t="s">
        <v>25</v>
      </c>
      <c r="F200" s="234" t="s">
        <v>25</v>
      </c>
      <c r="G200" s="234" t="s">
        <v>25</v>
      </c>
      <c r="H200" s="234" t="s">
        <v>4764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4765</v>
      </c>
      <c r="B201" s="234" t="s">
        <v>4766</v>
      </c>
      <c r="C201" s="234" t="s">
        <v>4767</v>
      </c>
      <c r="D201" s="234" t="s">
        <v>4768</v>
      </c>
      <c r="E201" s="234" t="s">
        <v>25</v>
      </c>
      <c r="F201" s="234" t="s">
        <v>25</v>
      </c>
      <c r="G201" s="234" t="s">
        <v>25</v>
      </c>
      <c r="H201" s="234" t="s">
        <v>4769</v>
      </c>
      <c r="I201" s="234" t="s">
        <v>25</v>
      </c>
      <c r="J201" s="234" t="s">
        <v>4770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4771</v>
      </c>
      <c r="B202" s="234" t="s">
        <v>4772</v>
      </c>
      <c r="C202" s="234" t="s">
        <v>4773</v>
      </c>
      <c r="D202" s="234" t="s">
        <v>25</v>
      </c>
      <c r="E202" s="234" t="s">
        <v>25</v>
      </c>
      <c r="F202" s="234" t="s">
        <v>25</v>
      </c>
      <c r="G202" s="234" t="s">
        <v>25</v>
      </c>
      <c r="H202" s="234" t="s">
        <v>4774</v>
      </c>
      <c r="I202" s="234" t="s">
        <v>25</v>
      </c>
      <c r="J202" s="234" t="s">
        <v>4775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4776</v>
      </c>
      <c r="B203" s="234" t="s">
        <v>4777</v>
      </c>
      <c r="C203" s="234" t="s">
        <v>4778</v>
      </c>
      <c r="D203" s="234" t="s">
        <v>4779</v>
      </c>
      <c r="E203" s="234" t="s">
        <v>25</v>
      </c>
      <c r="F203" s="234" t="s">
        <v>25</v>
      </c>
      <c r="G203" s="234" t="s">
        <v>25</v>
      </c>
      <c r="H203" s="234" t="s">
        <v>4780</v>
      </c>
      <c r="I203" s="234" t="s">
        <v>25</v>
      </c>
      <c r="J203" s="234" t="s">
        <v>4781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4782</v>
      </c>
      <c r="B204" s="234" t="s">
        <v>4783</v>
      </c>
      <c r="C204" s="234" t="s">
        <v>4784</v>
      </c>
      <c r="D204" s="234" t="s">
        <v>25</v>
      </c>
      <c r="E204" s="234" t="s">
        <v>25</v>
      </c>
      <c r="F204" s="234" t="s">
        <v>25</v>
      </c>
      <c r="G204" s="234" t="s">
        <v>25</v>
      </c>
      <c r="H204" s="234" t="s">
        <v>4785</v>
      </c>
      <c r="I204" s="234" t="s">
        <v>25</v>
      </c>
      <c r="J204" s="234" t="s">
        <v>4786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4787</v>
      </c>
      <c r="B205" s="234" t="s">
        <v>4788</v>
      </c>
      <c r="C205" s="234" t="s">
        <v>4789</v>
      </c>
      <c r="D205" s="234" t="s">
        <v>25</v>
      </c>
      <c r="E205" s="234" t="s">
        <v>25</v>
      </c>
      <c r="F205" s="234" t="s">
        <v>25</v>
      </c>
      <c r="G205" s="234" t="s">
        <v>25</v>
      </c>
      <c r="H205" s="234" t="s">
        <v>4790</v>
      </c>
      <c r="I205" s="234" t="s">
        <v>4791</v>
      </c>
      <c r="J205" s="234" t="s">
        <v>4792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4793</v>
      </c>
      <c r="B206" s="234" t="s">
        <v>4794</v>
      </c>
      <c r="C206" s="234" t="s">
        <v>4795</v>
      </c>
      <c r="D206" s="234" t="s">
        <v>25</v>
      </c>
      <c r="E206" s="234" t="s">
        <v>25</v>
      </c>
      <c r="F206" s="234" t="s">
        <v>25</v>
      </c>
      <c r="G206" s="234" t="s">
        <v>25</v>
      </c>
      <c r="H206" s="234" t="s">
        <v>4796</v>
      </c>
      <c r="I206" s="234" t="s">
        <v>25</v>
      </c>
      <c r="J206" s="234" t="s">
        <v>4797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4798</v>
      </c>
      <c r="B207" s="234" t="s">
        <v>4799</v>
      </c>
      <c r="C207" s="234" t="s">
        <v>4795</v>
      </c>
      <c r="D207" s="234" t="s">
        <v>4800</v>
      </c>
      <c r="E207" s="234" t="s">
        <v>25</v>
      </c>
      <c r="F207" s="234" t="s">
        <v>25</v>
      </c>
      <c r="G207" s="234" t="s">
        <v>25</v>
      </c>
      <c r="H207" s="234" t="s">
        <v>4801</v>
      </c>
      <c r="I207" s="234" t="s">
        <v>25</v>
      </c>
      <c r="J207" s="234" t="s">
        <v>4802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4803</v>
      </c>
      <c r="B208" s="234" t="s">
        <v>4804</v>
      </c>
      <c r="C208" s="234" t="s">
        <v>4805</v>
      </c>
      <c r="D208" s="234" t="s">
        <v>4800</v>
      </c>
      <c r="E208" s="234" t="s">
        <v>25</v>
      </c>
      <c r="F208" s="234" t="s">
        <v>4806</v>
      </c>
      <c r="G208" s="234" t="s">
        <v>4807</v>
      </c>
      <c r="H208" s="234" t="s">
        <v>4808</v>
      </c>
      <c r="I208" s="234" t="s">
        <v>4809</v>
      </c>
      <c r="J208" s="234" t="s">
        <v>4810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4811</v>
      </c>
      <c r="B209" s="234" t="s">
        <v>4812</v>
      </c>
      <c r="C209" s="234" t="s">
        <v>4813</v>
      </c>
      <c r="D209" s="234" t="s">
        <v>4814</v>
      </c>
      <c r="E209" s="234" t="s">
        <v>25</v>
      </c>
      <c r="F209" s="234" t="s">
        <v>4806</v>
      </c>
      <c r="G209" s="234" t="s">
        <v>4815</v>
      </c>
      <c r="H209" s="234" t="s">
        <v>4816</v>
      </c>
      <c r="I209" s="234" t="s">
        <v>4809</v>
      </c>
      <c r="J209" s="234" t="s">
        <v>4817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1328</v>
      </c>
      <c r="B210" s="233" t="s">
        <v>4818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4819</v>
      </c>
      <c r="B211" s="234" t="s">
        <v>4820</v>
      </c>
      <c r="C211" s="234" t="s">
        <v>4821</v>
      </c>
      <c r="D211" s="234" t="s">
        <v>4822</v>
      </c>
      <c r="E211" s="234" t="s">
        <v>25</v>
      </c>
      <c r="F211" s="234" t="s">
        <v>25</v>
      </c>
      <c r="G211" s="234" t="s">
        <v>4823</v>
      </c>
      <c r="H211" s="234" t="s">
        <v>4824</v>
      </c>
      <c r="I211" s="234" t="s">
        <v>4825</v>
      </c>
      <c r="J211" s="234" t="s">
        <v>4826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4827</v>
      </c>
      <c r="B212" s="234" t="s">
        <v>4828</v>
      </c>
      <c r="C212" s="234" t="s">
        <v>4829</v>
      </c>
      <c r="D212" s="234" t="s">
        <v>4830</v>
      </c>
      <c r="E212" s="234" t="s">
        <v>25</v>
      </c>
      <c r="F212" s="234" t="s">
        <v>4831</v>
      </c>
      <c r="G212" s="234" t="s">
        <v>25</v>
      </c>
      <c r="H212" s="234" t="s">
        <v>25</v>
      </c>
      <c r="I212" s="234" t="s">
        <v>25</v>
      </c>
      <c r="J212" s="234" t="s">
        <v>4832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4833</v>
      </c>
      <c r="B213" s="234" t="s">
        <v>4834</v>
      </c>
      <c r="C213" s="234" t="s">
        <v>4835</v>
      </c>
      <c r="D213" s="234" t="s">
        <v>4836</v>
      </c>
      <c r="E213" s="234" t="s">
        <v>25</v>
      </c>
      <c r="F213" s="234" t="s">
        <v>4837</v>
      </c>
      <c r="G213" s="234" t="s">
        <v>25</v>
      </c>
      <c r="H213" s="234" t="s">
        <v>4838</v>
      </c>
      <c r="I213" s="234" t="s">
        <v>25</v>
      </c>
      <c r="J213" s="234" t="s">
        <v>4839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4840</v>
      </c>
      <c r="B214" s="234" t="s">
        <v>4841</v>
      </c>
      <c r="C214" s="234" t="s">
        <v>4842</v>
      </c>
      <c r="D214" s="234" t="s">
        <v>4843</v>
      </c>
      <c r="E214" s="234" t="s">
        <v>25</v>
      </c>
      <c r="F214" s="234" t="s">
        <v>25</v>
      </c>
      <c r="G214" s="234" t="s">
        <v>25</v>
      </c>
      <c r="H214" s="234" t="s">
        <v>4844</v>
      </c>
      <c r="I214" s="234" t="s">
        <v>4185</v>
      </c>
      <c r="J214" s="234" t="s">
        <v>4845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4846</v>
      </c>
      <c r="B215" s="234" t="s">
        <v>4847</v>
      </c>
      <c r="C215" s="234" t="s">
        <v>4848</v>
      </c>
      <c r="D215" s="234" t="s">
        <v>4849</v>
      </c>
      <c r="E215" s="234" t="s">
        <v>25</v>
      </c>
      <c r="F215" s="234" t="s">
        <v>25</v>
      </c>
      <c r="G215" s="234" t="s">
        <v>25</v>
      </c>
      <c r="H215" s="234" t="s">
        <v>4850</v>
      </c>
      <c r="I215" s="234" t="s">
        <v>25</v>
      </c>
      <c r="J215" s="234" t="s">
        <v>4851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4852</v>
      </c>
      <c r="B216" s="232" t="s">
        <v>4853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1342</v>
      </c>
      <c r="B217" s="233" t="s">
        <v>4854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4855</v>
      </c>
      <c r="B218" s="234" t="s">
        <v>4856</v>
      </c>
      <c r="C218" s="234" t="s">
        <v>4857</v>
      </c>
      <c r="D218" s="234" t="s">
        <v>3962</v>
      </c>
      <c r="E218" s="234" t="s">
        <v>3776</v>
      </c>
      <c r="F218" s="234" t="s">
        <v>25</v>
      </c>
      <c r="G218" s="234" t="s">
        <v>25</v>
      </c>
      <c r="H218" s="234" t="s">
        <v>4858</v>
      </c>
      <c r="I218" s="234" t="s">
        <v>25</v>
      </c>
      <c r="J218" s="234" t="s">
        <v>4859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4860</v>
      </c>
      <c r="B219" s="234" t="s">
        <v>4861</v>
      </c>
      <c r="C219" s="234" t="s">
        <v>3780</v>
      </c>
      <c r="D219" s="234" t="s">
        <v>3781</v>
      </c>
      <c r="E219" s="234" t="s">
        <v>25</v>
      </c>
      <c r="F219" s="234" t="s">
        <v>3783</v>
      </c>
      <c r="G219" s="234" t="s">
        <v>25</v>
      </c>
      <c r="H219" s="234" t="s">
        <v>4862</v>
      </c>
      <c r="I219" s="234" t="s">
        <v>25</v>
      </c>
      <c r="J219" s="234" t="s">
        <v>4863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1346</v>
      </c>
      <c r="B220" s="233" t="s">
        <v>4864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4865</v>
      </c>
      <c r="B221" s="234" t="s">
        <v>4866</v>
      </c>
      <c r="C221" s="234" t="s">
        <v>4867</v>
      </c>
      <c r="D221" s="234" t="s">
        <v>4868</v>
      </c>
      <c r="E221" s="234" t="s">
        <v>25</v>
      </c>
      <c r="F221" s="234" t="s">
        <v>25</v>
      </c>
      <c r="G221" s="234" t="s">
        <v>25</v>
      </c>
      <c r="H221" s="234" t="s">
        <v>4869</v>
      </c>
      <c r="I221" s="234" t="s">
        <v>25</v>
      </c>
      <c r="J221" s="234" t="s">
        <v>4870</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4871</v>
      </c>
      <c r="B222" s="234" t="s">
        <v>4872</v>
      </c>
      <c r="C222" s="234" t="s">
        <v>4873</v>
      </c>
      <c r="D222" s="234" t="s">
        <v>4874</v>
      </c>
      <c r="E222" s="234" t="s">
        <v>25</v>
      </c>
      <c r="F222" s="234" t="s">
        <v>25</v>
      </c>
      <c r="G222" s="234" t="s">
        <v>25</v>
      </c>
      <c r="H222" s="234" t="s">
        <v>4875</v>
      </c>
      <c r="I222" s="234" t="s">
        <v>25</v>
      </c>
      <c r="J222" s="234" t="s">
        <v>4876</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4877</v>
      </c>
      <c r="B223" s="234" t="s">
        <v>4878</v>
      </c>
      <c r="C223" s="234" t="s">
        <v>4879</v>
      </c>
      <c r="D223" s="234" t="s">
        <v>25</v>
      </c>
      <c r="E223" s="234" t="s">
        <v>4880</v>
      </c>
      <c r="F223" s="234" t="s">
        <v>25</v>
      </c>
      <c r="G223" s="234" t="s">
        <v>25</v>
      </c>
      <c r="H223" s="234" t="s">
        <v>4881</v>
      </c>
      <c r="I223" s="234" t="s">
        <v>25</v>
      </c>
      <c r="J223" s="234" t="s">
        <v>4882</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4883</v>
      </c>
      <c r="B224" s="234" t="s">
        <v>4884</v>
      </c>
      <c r="C224" s="234" t="s">
        <v>4885</v>
      </c>
      <c r="D224" s="234" t="s">
        <v>25</v>
      </c>
      <c r="E224" s="234" t="s">
        <v>25</v>
      </c>
      <c r="F224" s="234" t="s">
        <v>25</v>
      </c>
      <c r="G224" s="234" t="s">
        <v>25</v>
      </c>
      <c r="H224" s="234" t="s">
        <v>4886</v>
      </c>
      <c r="I224" s="234" t="s">
        <v>25</v>
      </c>
      <c r="J224" s="234" t="s">
        <v>4887</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4888</v>
      </c>
      <c r="B225" s="234" t="s">
        <v>4889</v>
      </c>
      <c r="C225" s="234" t="s">
        <v>4890</v>
      </c>
      <c r="D225" s="234" t="s">
        <v>25</v>
      </c>
      <c r="E225" s="234" t="s">
        <v>25</v>
      </c>
      <c r="F225" s="234" t="s">
        <v>25</v>
      </c>
      <c r="G225" s="234" t="s">
        <v>25</v>
      </c>
      <c r="H225" s="234" t="s">
        <v>4891</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4892</v>
      </c>
      <c r="B226" s="234" t="s">
        <v>4893</v>
      </c>
      <c r="C226" s="234" t="s">
        <v>4894</v>
      </c>
      <c r="D226" s="234" t="s">
        <v>25</v>
      </c>
      <c r="E226" s="234" t="s">
        <v>25</v>
      </c>
      <c r="F226" s="234" t="s">
        <v>25</v>
      </c>
      <c r="G226" s="234" t="s">
        <v>25</v>
      </c>
      <c r="H226" s="234" t="s">
        <v>4895</v>
      </c>
      <c r="I226" s="234" t="s">
        <v>25</v>
      </c>
      <c r="J226" s="234" t="s">
        <v>4896</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4897</v>
      </c>
      <c r="B227" s="234" t="s">
        <v>4898</v>
      </c>
      <c r="C227" s="234" t="s">
        <v>4899</v>
      </c>
      <c r="D227" s="234" t="s">
        <v>25</v>
      </c>
      <c r="E227" s="234" t="s">
        <v>25</v>
      </c>
      <c r="F227" s="234" t="s">
        <v>25</v>
      </c>
      <c r="G227" s="234" t="s">
        <v>25</v>
      </c>
      <c r="H227" s="234" t="s">
        <v>4900</v>
      </c>
      <c r="I227" s="234" t="s">
        <v>25</v>
      </c>
      <c r="J227" s="234" t="s">
        <v>4901</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4902</v>
      </c>
      <c r="B228" s="234" t="s">
        <v>4903</v>
      </c>
      <c r="C228" s="234" t="s">
        <v>4904</v>
      </c>
      <c r="D228" s="234" t="s">
        <v>25</v>
      </c>
      <c r="E228" s="234" t="s">
        <v>25</v>
      </c>
      <c r="F228" s="234" t="s">
        <v>25</v>
      </c>
      <c r="G228" s="234" t="s">
        <v>25</v>
      </c>
      <c r="H228" s="234" t="s">
        <v>4905</v>
      </c>
      <c r="I228" s="234" t="s">
        <v>25</v>
      </c>
      <c r="J228" s="234" t="s">
        <v>4906</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4907</v>
      </c>
      <c r="B229" s="234" t="s">
        <v>4908</v>
      </c>
      <c r="C229" s="234" t="s">
        <v>4909</v>
      </c>
      <c r="D229" s="234" t="s">
        <v>25</v>
      </c>
      <c r="E229" s="234" t="s">
        <v>25</v>
      </c>
      <c r="F229" s="234" t="s">
        <v>25</v>
      </c>
      <c r="G229" s="234" t="s">
        <v>25</v>
      </c>
      <c r="H229" s="234" t="s">
        <v>4910</v>
      </c>
      <c r="I229" s="234" t="s">
        <v>25</v>
      </c>
      <c r="J229" s="234" t="s">
        <v>4911</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1350</v>
      </c>
      <c r="B230" s="233" t="s">
        <v>4912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4913</v>
      </c>
      <c r="B231" s="234" t="s">
        <v>4914</v>
      </c>
      <c r="C231" s="234" t="s">
        <v>4915</v>
      </c>
      <c r="D231" s="234" t="s">
        <v>4916</v>
      </c>
      <c r="E231" s="234" t="s">
        <v>25</v>
      </c>
      <c r="F231" s="234" t="s">
        <v>25</v>
      </c>
      <c r="G231" s="234" t="s">
        <v>25</v>
      </c>
      <c r="H231" s="234" t="s">
        <v>4917</v>
      </c>
      <c r="I231" s="234" t="s">
        <v>25</v>
      </c>
      <c r="J231" s="234" t="s">
        <v>4918</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4919</v>
      </c>
      <c r="B232" s="234" t="s">
        <v>4920</v>
      </c>
      <c r="C232" s="234" t="s">
        <v>4921</v>
      </c>
      <c r="D232" s="234" t="s">
        <v>4922</v>
      </c>
      <c r="E232" s="234" t="s">
        <v>25</v>
      </c>
      <c r="F232" s="234" t="s">
        <v>25</v>
      </c>
      <c r="G232" s="234" t="s">
        <v>25</v>
      </c>
      <c r="H232" s="234" t="s">
        <v>4923</v>
      </c>
      <c r="I232" s="234" t="s">
        <v>25</v>
      </c>
      <c r="J232" s="234" t="s">
        <v>4924</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4925</v>
      </c>
      <c r="B233" s="234" t="s">
        <v>4926</v>
      </c>
      <c r="C233" s="234" t="s">
        <v>4927</v>
      </c>
      <c r="D233" s="234" t="s">
        <v>4928</v>
      </c>
      <c r="E233" s="234" t="s">
        <v>25</v>
      </c>
      <c r="F233" s="234" t="s">
        <v>25</v>
      </c>
      <c r="G233" s="234" t="s">
        <v>25</v>
      </c>
      <c r="H233" s="234" t="s">
        <v>4929</v>
      </c>
      <c r="I233" s="234" t="s">
        <v>25</v>
      </c>
      <c r="J233" s="234" t="s">
        <v>4930</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4931</v>
      </c>
      <c r="B234" s="234" t="s">
        <v>4932</v>
      </c>
      <c r="C234" s="234" t="s">
        <v>4933</v>
      </c>
      <c r="D234" s="234" t="s">
        <v>4934</v>
      </c>
      <c r="E234" s="234" t="s">
        <v>25</v>
      </c>
      <c r="F234" s="234" t="s">
        <v>25</v>
      </c>
      <c r="G234" s="234" t="s">
        <v>25</v>
      </c>
      <c r="H234" s="234" t="s">
        <v>4935</v>
      </c>
      <c r="I234" s="234" t="s">
        <v>25</v>
      </c>
      <c r="J234" s="234" t="s">
        <v>4936</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1354</v>
      </c>
      <c r="B235" s="233" t="s">
        <v>4937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4938</v>
      </c>
      <c r="B236" s="234" t="s">
        <v>4939</v>
      </c>
      <c r="C236" s="234" t="s">
        <v>4940</v>
      </c>
      <c r="D236" s="234" t="s">
        <v>4941</v>
      </c>
      <c r="E236" s="234" t="s">
        <v>25</v>
      </c>
      <c r="F236" s="234" t="s">
        <v>25</v>
      </c>
      <c r="G236" s="234" t="s">
        <v>25</v>
      </c>
      <c r="H236" s="234" t="s">
        <v>4942</v>
      </c>
      <c r="I236" s="234" t="s">
        <v>25</v>
      </c>
      <c r="J236" s="234" t="s">
        <v>4943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4944</v>
      </c>
      <c r="B237" s="234" t="s">
        <v>4945</v>
      </c>
      <c r="C237" s="234" t="s">
        <v>4946</v>
      </c>
      <c r="D237" s="234" t="s">
        <v>4947</v>
      </c>
      <c r="E237" s="234" t="s">
        <v>25</v>
      </c>
      <c r="F237" s="234" t="s">
        <v>25</v>
      </c>
      <c r="G237" s="234" t="s">
        <v>4948</v>
      </c>
      <c r="H237" s="234" t="s">
        <v>4949</v>
      </c>
      <c r="I237" s="234" t="s">
        <v>4185</v>
      </c>
      <c r="J237" s="234" t="s">
        <v>4950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4951</v>
      </c>
      <c r="B238" s="234" t="s">
        <v>4952</v>
      </c>
      <c r="C238" s="234" t="s">
        <v>4953</v>
      </c>
      <c r="D238" s="234" t="s">
        <v>25</v>
      </c>
      <c r="E238" s="234" t="s">
        <v>25</v>
      </c>
      <c r="F238" s="234" t="s">
        <v>25</v>
      </c>
      <c r="G238" s="234" t="s">
        <v>25</v>
      </c>
      <c r="H238" s="234" t="s">
        <v>4954</v>
      </c>
      <c r="I238" s="234" t="s">
        <v>4955</v>
      </c>
      <c r="J238" s="234" t="s">
        <v>4956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4957</v>
      </c>
      <c r="B239" s="234" t="s">
        <v>4958</v>
      </c>
      <c r="C239" s="234" t="s">
        <v>4959</v>
      </c>
      <c r="D239" s="234" t="s">
        <v>25</v>
      </c>
      <c r="E239" s="234" t="s">
        <v>25</v>
      </c>
      <c r="F239" s="234" t="s">
        <v>25</v>
      </c>
      <c r="G239" s="234" t="s">
        <v>25</v>
      </c>
      <c r="H239" s="234" t="s">
        <v>4960</v>
      </c>
      <c r="I239" s="234" t="s">
        <v>4185</v>
      </c>
      <c r="J239" s="234" t="s">
        <v>4961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4962</v>
      </c>
      <c r="B240" s="234" t="s">
        <v>4963</v>
      </c>
      <c r="C240" s="234" t="s">
        <v>4964</v>
      </c>
      <c r="D240" s="234" t="s">
        <v>4965</v>
      </c>
      <c r="E240" s="234" t="s">
        <v>25</v>
      </c>
      <c r="F240" s="234" t="s">
        <v>25</v>
      </c>
      <c r="G240" s="234" t="s">
        <v>25</v>
      </c>
      <c r="H240" s="234" t="s">
        <v>4966</v>
      </c>
      <c r="I240" s="234" t="s">
        <v>25</v>
      </c>
      <c r="J240" s="234" t="s">
        <v>4967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1358</v>
      </c>
      <c r="B241" s="233" t="s">
        <v>4968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4969</v>
      </c>
      <c r="B242" s="234" t="s">
        <v>4970</v>
      </c>
      <c r="C242" s="234" t="s">
        <v>4971</v>
      </c>
      <c r="D242" s="234" t="s">
        <v>25</v>
      </c>
      <c r="E242" s="234" t="s">
        <v>25</v>
      </c>
      <c r="F242" s="234" t="s">
        <v>4972</v>
      </c>
      <c r="G242" s="234" t="s">
        <v>25</v>
      </c>
      <c r="H242" s="234" t="s">
        <v>4973</v>
      </c>
      <c r="I242" s="234" t="s">
        <v>25</v>
      </c>
      <c r="J242" s="234" t="s">
        <v>4974</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1362</v>
      </c>
      <c r="B243" s="233" t="s">
        <v>4975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4976</v>
      </c>
      <c r="B244" s="234" t="s">
        <v>4977</v>
      </c>
      <c r="C244" s="234" t="s">
        <v>4978</v>
      </c>
      <c r="D244" s="234" t="s">
        <v>25</v>
      </c>
      <c r="E244" s="234" t="s">
        <v>25</v>
      </c>
      <c r="F244" s="234" t="s">
        <v>4979</v>
      </c>
      <c r="G244" s="234" t="s">
        <v>25</v>
      </c>
      <c r="H244" s="234" t="s">
        <v>4980</v>
      </c>
      <c r="I244" s="234" t="s">
        <v>4981</v>
      </c>
      <c r="J244" s="234" t="s">
        <v>4982</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4983</v>
      </c>
      <c r="B245" s="234" t="s">
        <v>4984</v>
      </c>
      <c r="C245" s="234" t="s">
        <v>4985</v>
      </c>
      <c r="D245" s="234" t="s">
        <v>4986</v>
      </c>
      <c r="E245" s="234" t="s">
        <v>25</v>
      </c>
      <c r="F245" s="234" t="s">
        <v>25</v>
      </c>
      <c r="G245" s="234" t="s">
        <v>25</v>
      </c>
      <c r="H245" s="234" t="s">
        <v>4987</v>
      </c>
      <c r="I245" s="234" t="s">
        <v>25</v>
      </c>
      <c r="J245" s="234" t="s">
        <v>4988</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4989</v>
      </c>
      <c r="B246" s="234" t="s">
        <v>4990</v>
      </c>
      <c r="C246" s="234" t="s">
        <v>4991</v>
      </c>
      <c r="D246" s="234" t="s">
        <v>25</v>
      </c>
      <c r="E246" s="234" t="s">
        <v>25</v>
      </c>
      <c r="F246" s="234" t="s">
        <v>25</v>
      </c>
      <c r="G246" s="234" t="s">
        <v>25</v>
      </c>
      <c r="H246" s="234" t="s">
        <v>4992</v>
      </c>
      <c r="I246" s="234" t="s">
        <v>25</v>
      </c>
      <c r="J246" s="234" t="s">
        <v>4993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1366</v>
      </c>
      <c r="B247" s="233" t="s">
        <v>4994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4995</v>
      </c>
      <c r="B248" s="234" t="s">
        <v>4996</v>
      </c>
      <c r="C248" s="234" t="s">
        <v>4997</v>
      </c>
      <c r="D248" s="234" t="s">
        <v>4998</v>
      </c>
      <c r="E248" s="234" t="s">
        <v>25</v>
      </c>
      <c r="F248" s="234" t="s">
        <v>25</v>
      </c>
      <c r="G248" s="234" t="s">
        <v>25</v>
      </c>
      <c r="H248" s="234" t="s">
        <v>4999</v>
      </c>
      <c r="I248" s="234" t="s">
        <v>5000</v>
      </c>
      <c r="J248" s="234" t="s">
        <v>5001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5002</v>
      </c>
      <c r="B249" s="234" t="s">
        <v>5003</v>
      </c>
      <c r="C249" s="234" t="s">
        <v>4997</v>
      </c>
      <c r="D249" s="234" t="s">
        <v>5004</v>
      </c>
      <c r="E249" s="234" t="s">
        <v>25</v>
      </c>
      <c r="F249" s="234" t="s">
        <v>25</v>
      </c>
      <c r="G249" s="234" t="s">
        <v>25</v>
      </c>
      <c r="H249" s="234" t="s">
        <v>4999</v>
      </c>
      <c r="I249" s="234" t="s">
        <v>5005</v>
      </c>
      <c r="J249" s="234" t="s">
        <v>5006</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5007</v>
      </c>
      <c r="B250" s="234" t="s">
        <v>5008</v>
      </c>
      <c r="C250" s="234" t="s">
        <v>5009</v>
      </c>
      <c r="D250" s="234" t="s">
        <v>5010</v>
      </c>
      <c r="E250" s="234" t="s">
        <v>25</v>
      </c>
      <c r="F250" s="234" t="s">
        <v>25</v>
      </c>
      <c r="G250" s="234" t="s">
        <v>25</v>
      </c>
      <c r="H250" s="234" t="s">
        <v>5011</v>
      </c>
      <c r="I250" s="234" t="s">
        <v>25</v>
      </c>
      <c r="J250" s="234" t="s">
        <v>5012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5013</v>
      </c>
      <c r="B251" s="232" t="s">
        <v>5014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1372</v>
      </c>
      <c r="B252" s="233" t="s">
        <v>5015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5016</v>
      </c>
      <c r="B253" s="234" t="s">
        <v>5017</v>
      </c>
      <c r="C253" s="234" t="s">
        <v>5018</v>
      </c>
      <c r="D253" s="234" t="s">
        <v>3962</v>
      </c>
      <c r="E253" s="234" t="s">
        <v>3776</v>
      </c>
      <c r="F253" s="234" t="s">
        <v>25</v>
      </c>
      <c r="G253" s="234" t="s">
        <v>25</v>
      </c>
      <c r="H253" s="234" t="s">
        <v>5019</v>
      </c>
      <c r="I253" s="234" t="s">
        <v>25</v>
      </c>
      <c r="J253" s="234" t="s">
        <v>5020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5021</v>
      </c>
      <c r="B254" s="234" t="s">
        <v>5022</v>
      </c>
      <c r="C254" s="234" t="s">
        <v>3780</v>
      </c>
      <c r="D254" s="234" t="s">
        <v>3781</v>
      </c>
      <c r="E254" s="234" t="s">
        <v>25</v>
      </c>
      <c r="F254" s="234" t="s">
        <v>3783</v>
      </c>
      <c r="G254" s="234" t="s">
        <v>25</v>
      </c>
      <c r="H254" s="234" t="s">
        <v>5023</v>
      </c>
      <c r="I254" s="234" t="s">
        <v>25</v>
      </c>
      <c r="J254" s="234" t="s">
        <v>5024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1376</v>
      </c>
      <c r="B255" s="233" t="s">
        <v>5025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5026</v>
      </c>
      <c r="B256" s="234" t="s">
        <v>5027</v>
      </c>
      <c r="C256" s="234" t="s">
        <v>5028</v>
      </c>
      <c r="D256" s="234" t="s">
        <v>5029</v>
      </c>
      <c r="E256" s="234" t="s">
        <v>5030</v>
      </c>
      <c r="F256" s="234" t="s">
        <v>5031</v>
      </c>
      <c r="G256" s="234" t="s">
        <v>25</v>
      </c>
      <c r="H256" s="234" t="s">
        <v>5032</v>
      </c>
      <c r="I256" s="234" t="s">
        <v>25</v>
      </c>
      <c r="J256" s="234" t="s">
        <v>5033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5034</v>
      </c>
      <c r="B257" s="234" t="s">
        <v>5035</v>
      </c>
      <c r="C257" s="234" t="s">
        <v>5036</v>
      </c>
      <c r="D257" s="234" t="s">
        <v>5037</v>
      </c>
      <c r="E257" s="234" t="s">
        <v>25</v>
      </c>
      <c r="F257" s="234" t="s">
        <v>25</v>
      </c>
      <c r="G257" s="234" t="s">
        <v>25</v>
      </c>
      <c r="H257" s="234" t="s">
        <v>5038</v>
      </c>
      <c r="I257" s="234" t="s">
        <v>25</v>
      </c>
      <c r="J257" s="234" t="s">
        <v>5039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1381</v>
      </c>
      <c r="B258" s="233" t="s">
        <v>5040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5041</v>
      </c>
      <c r="B259" s="234" t="s">
        <v>5042</v>
      </c>
      <c r="C259" s="234" t="s">
        <v>5043</v>
      </c>
      <c r="D259" s="234" t="s">
        <v>5044</v>
      </c>
      <c r="E259" s="234" t="s">
        <v>5045</v>
      </c>
      <c r="F259" s="234" t="s">
        <v>25</v>
      </c>
      <c r="G259" s="234" t="s">
        <v>25</v>
      </c>
      <c r="H259" s="234" t="s">
        <v>5046</v>
      </c>
      <c r="I259" s="234" t="s">
        <v>25</v>
      </c>
      <c r="J259" s="234" t="s">
        <v>5047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5048</v>
      </c>
      <c r="B260" s="234" t="s">
        <v>5049</v>
      </c>
      <c r="C260" s="234" t="s">
        <v>5050</v>
      </c>
      <c r="D260" s="234" t="s">
        <v>25</v>
      </c>
      <c r="E260" s="234" t="s">
        <v>25</v>
      </c>
      <c r="F260" s="234" t="s">
        <v>25</v>
      </c>
      <c r="G260" s="234" t="s">
        <v>25</v>
      </c>
      <c r="H260" s="234" t="s">
        <v>5051</v>
      </c>
      <c r="I260" s="234" t="s">
        <v>5052</v>
      </c>
      <c r="J260" s="234" t="s">
        <v>5053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5054</v>
      </c>
      <c r="B261" s="234" t="s">
        <v>5055</v>
      </c>
      <c r="C261" s="234" t="s">
        <v>5056</v>
      </c>
      <c r="D261" s="234" t="s">
        <v>5057</v>
      </c>
      <c r="E261" s="234" t="s">
        <v>25</v>
      </c>
      <c r="F261" s="234" t="s">
        <v>25</v>
      </c>
      <c r="G261" s="234" t="s">
        <v>25</v>
      </c>
      <c r="H261" s="234" t="s">
        <v>5058</v>
      </c>
      <c r="I261" s="234" t="s">
        <v>5059</v>
      </c>
      <c r="J261" s="234" t="s">
        <v>5060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5061</v>
      </c>
      <c r="B262" s="234" t="s">
        <v>5062</v>
      </c>
      <c r="C262" s="234" t="s">
        <v>5063</v>
      </c>
      <c r="D262" s="234" t="s">
        <v>5064</v>
      </c>
      <c r="E262" s="234" t="s">
        <v>25</v>
      </c>
      <c r="F262" s="234" t="s">
        <v>25</v>
      </c>
      <c r="G262" s="234" t="s">
        <v>25</v>
      </c>
      <c r="H262" s="234" t="s">
        <v>5065</v>
      </c>
      <c r="I262" s="234" t="s">
        <v>5066</v>
      </c>
      <c r="J262" s="234" t="s">
        <v>5067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5068</v>
      </c>
      <c r="B263" s="234" t="s">
        <v>5069</v>
      </c>
      <c r="C263" s="234" t="s">
        <v>5070</v>
      </c>
      <c r="D263" s="234" t="s">
        <v>5071</v>
      </c>
      <c r="E263" s="234" t="s">
        <v>25</v>
      </c>
      <c r="F263" s="234" t="s">
        <v>25</v>
      </c>
      <c r="G263" s="234" t="s">
        <v>5072</v>
      </c>
      <c r="H263" s="234" t="s">
        <v>3984</v>
      </c>
      <c r="I263" s="234" t="s">
        <v>5073</v>
      </c>
      <c r="J263" s="234" t="s">
        <v>5074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5075</v>
      </c>
      <c r="B264" s="234" t="s">
        <v>5076</v>
      </c>
      <c r="C264" s="234" t="s">
        <v>5063</v>
      </c>
      <c r="D264" s="234" t="s">
        <v>5077</v>
      </c>
      <c r="E264" s="234" t="s">
        <v>25</v>
      </c>
      <c r="F264" s="234" t="s">
        <v>25</v>
      </c>
      <c r="G264" s="234" t="s">
        <v>25</v>
      </c>
      <c r="H264" s="234" t="s">
        <v>5078</v>
      </c>
      <c r="I264" s="234" t="s">
        <v>25</v>
      </c>
      <c r="J264" s="234" t="s">
        <v>5079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1385</v>
      </c>
      <c r="B265" s="233" t="s">
        <v>5080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5081</v>
      </c>
      <c r="B266" s="234" t="s">
        <v>5082</v>
      </c>
      <c r="C266" s="234" t="s">
        <v>5083</v>
      </c>
      <c r="D266" s="234" t="s">
        <v>5084</v>
      </c>
      <c r="E266" s="234" t="s">
        <v>5085</v>
      </c>
      <c r="F266" s="234" t="s">
        <v>25</v>
      </c>
      <c r="G266" s="234" t="s">
        <v>5086</v>
      </c>
      <c r="H266" s="234" t="s">
        <v>5087</v>
      </c>
      <c r="I266" s="234" t="s">
        <v>5088</v>
      </c>
      <c r="J266" s="234" t="s">
        <v>5089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5090</v>
      </c>
      <c r="B267" s="234" t="s">
        <v>5091</v>
      </c>
      <c r="C267" s="234" t="s">
        <v>5092</v>
      </c>
      <c r="D267" s="234" t="s">
        <v>5093</v>
      </c>
      <c r="E267" s="234" t="s">
        <v>25</v>
      </c>
      <c r="F267" s="234" t="s">
        <v>25</v>
      </c>
      <c r="G267" s="234" t="s">
        <v>25</v>
      </c>
      <c r="H267" s="234" t="s">
        <v>5094</v>
      </c>
      <c r="I267" s="234" t="s">
        <v>25</v>
      </c>
      <c r="J267" s="234" t="s">
        <v>5095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5096</v>
      </c>
      <c r="B268" s="234" t="s">
        <v>5097</v>
      </c>
      <c r="C268" s="234" t="s">
        <v>5098</v>
      </c>
      <c r="D268" s="234" t="s">
        <v>5093</v>
      </c>
      <c r="E268" s="234" t="s">
        <v>25</v>
      </c>
      <c r="F268" s="234" t="s">
        <v>25</v>
      </c>
      <c r="G268" s="234" t="s">
        <v>5099</v>
      </c>
      <c r="H268" s="234" t="s">
        <v>5100</v>
      </c>
      <c r="I268" s="234" t="s">
        <v>25</v>
      </c>
      <c r="J268" s="234" t="s">
        <v>5101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5102</v>
      </c>
      <c r="B269" s="234" t="s">
        <v>5103</v>
      </c>
      <c r="C269" s="234" t="s">
        <v>5098</v>
      </c>
      <c r="D269" s="234" t="s">
        <v>5104</v>
      </c>
      <c r="E269" s="234" t="s">
        <v>25</v>
      </c>
      <c r="F269" s="234" t="s">
        <v>25</v>
      </c>
      <c r="G269" s="234" t="s">
        <v>25</v>
      </c>
      <c r="H269" s="234" t="s">
        <v>5105</v>
      </c>
      <c r="I269" s="234" t="s">
        <v>25</v>
      </c>
      <c r="J269" s="234" t="s">
        <v>5106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5107</v>
      </c>
      <c r="B270" s="234" t="s">
        <v>5108</v>
      </c>
      <c r="C270" s="234" t="s">
        <v>5109</v>
      </c>
      <c r="D270" s="234" t="s">
        <v>5110</v>
      </c>
      <c r="E270" s="234" t="s">
        <v>25</v>
      </c>
      <c r="F270" s="234" t="s">
        <v>25</v>
      </c>
      <c r="G270" s="234" t="s">
        <v>25</v>
      </c>
      <c r="H270" s="234" t="s">
        <v>5111</v>
      </c>
      <c r="I270" s="234" t="s">
        <v>25</v>
      </c>
      <c r="J270" s="234" t="s">
        <v>5112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5113</v>
      </c>
      <c r="B271" s="234" t="s">
        <v>5114</v>
      </c>
      <c r="C271" s="234" t="s">
        <v>5115</v>
      </c>
      <c r="D271" s="234" t="s">
        <v>5116</v>
      </c>
      <c r="E271" s="234" t="s">
        <v>25</v>
      </c>
      <c r="F271" s="234" t="s">
        <v>25</v>
      </c>
      <c r="G271" s="234" t="s">
        <v>25</v>
      </c>
      <c r="H271" s="234" t="s">
        <v>5117</v>
      </c>
      <c r="I271" s="234" t="s">
        <v>5118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5119</v>
      </c>
      <c r="B272" s="234" t="s">
        <v>5120</v>
      </c>
      <c r="C272" s="234" t="s">
        <v>5121</v>
      </c>
      <c r="D272" s="234" t="s">
        <v>5122</v>
      </c>
      <c r="E272" s="234" t="s">
        <v>25</v>
      </c>
      <c r="F272" s="234" t="s">
        <v>25</v>
      </c>
      <c r="G272" s="234" t="s">
        <v>25</v>
      </c>
      <c r="H272" s="234" t="s">
        <v>5123</v>
      </c>
      <c r="I272" s="234" t="s">
        <v>5124</v>
      </c>
      <c r="J272" s="234" t="s">
        <v>5125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1389</v>
      </c>
      <c r="B273" s="233" t="s">
        <v>5126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5127</v>
      </c>
      <c r="B274" s="234" t="s">
        <v>5128</v>
      </c>
      <c r="C274" s="234" t="s">
        <v>5129</v>
      </c>
      <c r="D274" s="234" t="s">
        <v>5122</v>
      </c>
      <c r="E274" s="234" t="s">
        <v>5130</v>
      </c>
      <c r="F274" s="234" t="s">
        <v>25</v>
      </c>
      <c r="G274" s="234" t="s">
        <v>25</v>
      </c>
      <c r="H274" s="234" t="s">
        <v>5131</v>
      </c>
      <c r="I274" s="234" t="s">
        <v>25</v>
      </c>
      <c r="J274" s="234" t="s">
        <v>5132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5133</v>
      </c>
      <c r="B275" s="234" t="s">
        <v>5134</v>
      </c>
      <c r="C275" s="234" t="s">
        <v>5135</v>
      </c>
      <c r="D275" s="234" t="s">
        <v>5136</v>
      </c>
      <c r="E275" s="234" t="s">
        <v>25</v>
      </c>
      <c r="F275" s="234" t="s">
        <v>25</v>
      </c>
      <c r="G275" s="234" t="s">
        <v>25</v>
      </c>
      <c r="H275" s="234" t="s">
        <v>5137</v>
      </c>
      <c r="I275" s="234" t="s">
        <v>25</v>
      </c>
      <c r="J275" s="234" t="s">
        <v>5138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5139</v>
      </c>
      <c r="B276" s="234" t="s">
        <v>5140</v>
      </c>
      <c r="C276" s="234" t="s">
        <v>5141</v>
      </c>
      <c r="D276" s="234" t="s">
        <v>5142</v>
      </c>
      <c r="E276" s="234" t="s">
        <v>25</v>
      </c>
      <c r="F276" s="234" t="s">
        <v>5143</v>
      </c>
      <c r="G276" s="234" t="s">
        <v>25</v>
      </c>
      <c r="H276" s="234" t="s">
        <v>5144</v>
      </c>
      <c r="I276" s="234" t="s">
        <v>5145</v>
      </c>
      <c r="J276" s="234" t="s">
        <v>5146</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5147</v>
      </c>
      <c r="B277" s="233" t="s">
        <v>5148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5149</v>
      </c>
      <c r="B278" s="234" t="s">
        <v>5150</v>
      </c>
      <c r="C278" s="234" t="s">
        <v>5151</v>
      </c>
      <c r="D278" s="234" t="s">
        <v>5152</v>
      </c>
      <c r="E278" s="234" t="s">
        <v>25</v>
      </c>
      <c r="F278" s="234" t="s">
        <v>5153</v>
      </c>
      <c r="G278" s="234" t="s">
        <v>25</v>
      </c>
      <c r="H278" s="234" t="s">
        <v>5154</v>
      </c>
      <c r="I278" s="234" t="s">
        <v>25</v>
      </c>
      <c r="J278" s="234" t="s">
        <v>5155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5156</v>
      </c>
      <c r="B279" s="232" t="s">
        <v>5157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1395</v>
      </c>
      <c r="B280" s="233" t="s">
        <v>5158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5159</v>
      </c>
      <c r="B281" s="234" t="s">
        <v>5160</v>
      </c>
      <c r="C281" s="234" t="s">
        <v>5161</v>
      </c>
      <c r="D281" s="234" t="s">
        <v>5162</v>
      </c>
      <c r="E281" s="234" t="s">
        <v>5163</v>
      </c>
      <c r="F281" s="234" t="s">
        <v>25</v>
      </c>
      <c r="G281" s="234" t="s">
        <v>25</v>
      </c>
      <c r="H281" s="234" t="s">
        <v>5164</v>
      </c>
      <c r="I281" s="234" t="s">
        <v>25</v>
      </c>
      <c r="J281" s="234" t="s">
        <v>5165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5166</v>
      </c>
      <c r="B282" s="234" t="s">
        <v>5167</v>
      </c>
      <c r="C282" s="234" t="s">
        <v>5168</v>
      </c>
      <c r="D282" s="234" t="s">
        <v>25</v>
      </c>
      <c r="E282" s="234" t="s">
        <v>25</v>
      </c>
      <c r="F282" s="234" t="s">
        <v>25</v>
      </c>
      <c r="G282" s="234" t="s">
        <v>25</v>
      </c>
      <c r="H282" s="234" t="s">
        <v>5169</v>
      </c>
      <c r="I282" s="234" t="s">
        <v>25</v>
      </c>
      <c r="J282" s="234" t="s">
        <v>5170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5171</v>
      </c>
      <c r="B283" s="234" t="s">
        <v>5172</v>
      </c>
      <c r="C283" s="234" t="s">
        <v>5173</v>
      </c>
      <c r="D283" s="234" t="s">
        <v>25</v>
      </c>
      <c r="E283" s="234" t="s">
        <v>25</v>
      </c>
      <c r="F283" s="234" t="s">
        <v>25</v>
      </c>
      <c r="G283" s="234" t="s">
        <v>25</v>
      </c>
      <c r="H283" s="234" t="s">
        <v>5174</v>
      </c>
      <c r="I283" s="234" t="s">
        <v>25</v>
      </c>
      <c r="J283" s="234" t="s">
        <v>5175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5176</v>
      </c>
      <c r="B284" s="234" t="s">
        <v>5177</v>
      </c>
      <c r="C284" s="234" t="s">
        <v>5178</v>
      </c>
      <c r="D284" s="234" t="s">
        <v>5179</v>
      </c>
      <c r="E284" s="234" t="s">
        <v>25</v>
      </c>
      <c r="F284" s="234" t="s">
        <v>25</v>
      </c>
      <c r="G284" s="234" t="s">
        <v>25</v>
      </c>
      <c r="H284" s="234" t="s">
        <v>5180</v>
      </c>
      <c r="I284" s="234" t="s">
        <v>25</v>
      </c>
      <c r="J284" s="234" t="s">
        <v>5181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1399</v>
      </c>
      <c r="B285" s="233" t="s">
        <v>5182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5183</v>
      </c>
      <c r="B286" s="234" t="s">
        <v>5184</v>
      </c>
      <c r="C286" s="234" t="s">
        <v>5185</v>
      </c>
      <c r="D286" s="234" t="s">
        <v>5186</v>
      </c>
      <c r="E286" s="234" t="s">
        <v>25</v>
      </c>
      <c r="F286" s="234" t="s">
        <v>25</v>
      </c>
      <c r="G286" s="234" t="s">
        <v>25</v>
      </c>
      <c r="H286" s="234" t="s">
        <v>5187</v>
      </c>
      <c r="I286" s="234" t="s">
        <v>5188</v>
      </c>
      <c r="J286" s="234" t="s">
        <v>5189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1403</v>
      </c>
      <c r="B287" s="233" t="s">
        <v>5190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5191</v>
      </c>
      <c r="B288" s="234" t="s">
        <v>5192</v>
      </c>
      <c r="C288" s="234" t="s">
        <v>5193</v>
      </c>
      <c r="D288" s="234" t="s">
        <v>5194</v>
      </c>
      <c r="E288" s="234" t="s">
        <v>5195</v>
      </c>
      <c r="F288" s="234" t="s">
        <v>5196</v>
      </c>
      <c r="G288" s="234" t="s">
        <v>5197</v>
      </c>
      <c r="H288" s="234" t="s">
        <v>5198</v>
      </c>
      <c r="I288" s="234" t="s">
        <v>4185</v>
      </c>
      <c r="J288" s="234" t="s">
        <v>5199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5200</v>
      </c>
      <c r="B289" s="234" t="s">
        <v>5201</v>
      </c>
      <c r="C289" s="234" t="s">
        <v>5202</v>
      </c>
      <c r="D289" s="234" t="s">
        <v>25</v>
      </c>
      <c r="E289" s="234" t="s">
        <v>5195</v>
      </c>
      <c r="F289" s="234" t="s">
        <v>25</v>
      </c>
      <c r="G289" s="234" t="s">
        <v>5203</v>
      </c>
      <c r="H289" s="234" t="s">
        <v>5204</v>
      </c>
      <c r="I289" s="234" t="s">
        <v>5205</v>
      </c>
      <c r="J289" s="234" t="s">
        <v>5206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5207</v>
      </c>
      <c r="B290" s="234" t="s">
        <v>5208</v>
      </c>
      <c r="C290" s="234" t="s">
        <v>5209</v>
      </c>
      <c r="D290" s="234" t="s">
        <v>25</v>
      </c>
      <c r="E290" s="234" t="s">
        <v>5210</v>
      </c>
      <c r="F290" s="234" t="s">
        <v>25</v>
      </c>
      <c r="G290" s="234" t="s">
        <v>5211</v>
      </c>
      <c r="H290" s="234" t="s">
        <v>5212</v>
      </c>
      <c r="I290" s="234" t="s">
        <v>5213</v>
      </c>
      <c r="J290" s="234" t="s">
        <v>5214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5215</v>
      </c>
      <c r="B291" s="234" t="s">
        <v>5216</v>
      </c>
      <c r="C291" s="234" t="s">
        <v>5217</v>
      </c>
      <c r="D291" s="234" t="s">
        <v>25</v>
      </c>
      <c r="E291" s="234" t="s">
        <v>25</v>
      </c>
      <c r="F291" s="234" t="s">
        <v>25</v>
      </c>
      <c r="G291" s="234" t="s">
        <v>25</v>
      </c>
      <c r="H291" s="234" t="s">
        <v>5218</v>
      </c>
      <c r="I291" s="234" t="s">
        <v>4185</v>
      </c>
      <c r="J291" s="234" t="s">
        <v>5219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1407</v>
      </c>
      <c r="B292" s="233" t="s">
        <v>5220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5221</v>
      </c>
      <c r="B293" s="234" t="s">
        <v>5222</v>
      </c>
      <c r="C293" s="234" t="s">
        <v>5223</v>
      </c>
      <c r="D293" s="234" t="s">
        <v>5224</v>
      </c>
      <c r="E293" s="234" t="s">
        <v>25</v>
      </c>
      <c r="F293" s="234" t="s">
        <v>25</v>
      </c>
      <c r="G293" s="234" t="s">
        <v>25</v>
      </c>
      <c r="H293" s="234" t="s">
        <v>5225</v>
      </c>
      <c r="I293" s="234" t="s">
        <v>5226</v>
      </c>
      <c r="J293" s="234" t="s">
        <v>5227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5228</v>
      </c>
      <c r="B294" s="234" t="s">
        <v>5229</v>
      </c>
      <c r="C294" s="234" t="s">
        <v>5230</v>
      </c>
      <c r="D294" s="234" t="s">
        <v>5224</v>
      </c>
      <c r="E294" s="234" t="s">
        <v>25</v>
      </c>
      <c r="F294" s="234" t="s">
        <v>5231</v>
      </c>
      <c r="G294" s="234" t="s">
        <v>25</v>
      </c>
      <c r="H294" s="234" t="s">
        <v>5232</v>
      </c>
      <c r="I294" s="234" t="s">
        <v>4158</v>
      </c>
      <c r="J294" s="234" t="s">
        <v>5233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5234</v>
      </c>
      <c r="B295" s="234" t="s">
        <v>5235</v>
      </c>
      <c r="C295" s="234" t="s">
        <v>5236</v>
      </c>
      <c r="D295" s="234" t="s">
        <v>5237</v>
      </c>
      <c r="E295" s="234" t="s">
        <v>25</v>
      </c>
      <c r="F295" s="234" t="s">
        <v>25</v>
      </c>
      <c r="G295" s="234" t="s">
        <v>25</v>
      </c>
      <c r="H295" s="234" t="s">
        <v>5238</v>
      </c>
      <c r="I295" s="234" t="s">
        <v>4158</v>
      </c>
      <c r="J295" s="234" t="s">
        <v>5239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1411</v>
      </c>
      <c r="B296" s="233" t="s">
        <v>5240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5241</v>
      </c>
      <c r="B297" s="234" t="s">
        <v>5242</v>
      </c>
      <c r="C297" s="234" t="s">
        <v>5243</v>
      </c>
      <c r="D297" s="234" t="s">
        <v>5237</v>
      </c>
      <c r="E297" s="234" t="s">
        <v>25</v>
      </c>
      <c r="F297" s="234" t="s">
        <v>5244</v>
      </c>
      <c r="G297" s="234" t="s">
        <v>25</v>
      </c>
      <c r="H297" s="234" t="s">
        <v>5245</v>
      </c>
      <c r="I297" s="234" t="s">
        <v>25</v>
      </c>
      <c r="J297" s="234" t="s">
        <v>5246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5247</v>
      </c>
      <c r="B298" s="234" t="s">
        <v>5248</v>
      </c>
      <c r="C298" s="234" t="s">
        <v>5249</v>
      </c>
      <c r="D298" s="234" t="s">
        <v>5250</v>
      </c>
      <c r="E298" s="234" t="s">
        <v>25</v>
      </c>
      <c r="F298" s="234" t="s">
        <v>25</v>
      </c>
      <c r="G298" s="234" t="s">
        <v>5251</v>
      </c>
      <c r="H298" s="234" t="s">
        <v>5252</v>
      </c>
      <c r="I298" s="234" t="s">
        <v>5252</v>
      </c>
      <c r="J298" s="234" t="s">
        <v>5253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5254</v>
      </c>
      <c r="B299" s="234" t="s">
        <v>5255</v>
      </c>
      <c r="C299" s="234" t="s">
        <v>5256</v>
      </c>
      <c r="D299" s="234" t="s">
        <v>25</v>
      </c>
      <c r="E299" s="234" t="s">
        <v>25</v>
      </c>
      <c r="F299" s="234" t="s">
        <v>25</v>
      </c>
      <c r="G299" s="234" t="s">
        <v>25</v>
      </c>
      <c r="H299" s="234" t="s">
        <v>5257</v>
      </c>
      <c r="I299" s="234" t="s">
        <v>5258</v>
      </c>
      <c r="J299" s="234" t="s">
        <v>5259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5260</v>
      </c>
      <c r="B300" s="234" t="s">
        <v>5261</v>
      </c>
      <c r="C300" s="234" t="s">
        <v>5262</v>
      </c>
      <c r="D300" s="234" t="s">
        <v>25</v>
      </c>
      <c r="E300" s="234" t="s">
        <v>25</v>
      </c>
      <c r="F300" s="234" t="s">
        <v>5263</v>
      </c>
      <c r="G300" s="234" t="s">
        <v>25</v>
      </c>
      <c r="H300" s="234" t="s">
        <v>5264</v>
      </c>
      <c r="I300" s="234" t="s">
        <v>5258</v>
      </c>
      <c r="J300" s="234" t="s">
        <v>5265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1415</v>
      </c>
      <c r="B301" s="233" t="s">
        <v>5266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5267</v>
      </c>
      <c r="B302" s="234" t="s">
        <v>5268</v>
      </c>
      <c r="C302" s="234" t="s">
        <v>5269</v>
      </c>
      <c r="D302" s="234" t="s">
        <v>25</v>
      </c>
      <c r="E302" s="234" t="s">
        <v>25</v>
      </c>
      <c r="F302" s="234" t="s">
        <v>25</v>
      </c>
      <c r="G302" s="234" t="s">
        <v>25</v>
      </c>
      <c r="H302" s="234" t="s">
        <v>5270</v>
      </c>
      <c r="I302" s="234" t="s">
        <v>25</v>
      </c>
      <c r="J302" s="234" t="s">
        <v>5271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5272</v>
      </c>
      <c r="B303" s="234" t="s">
        <v>5273</v>
      </c>
      <c r="C303" s="234" t="s">
        <v>5274</v>
      </c>
      <c r="D303" s="234" t="s">
        <v>5275</v>
      </c>
      <c r="E303" s="234" t="s">
        <v>25</v>
      </c>
      <c r="F303" s="234" t="s">
        <v>25</v>
      </c>
      <c r="G303" s="234" t="s">
        <v>25</v>
      </c>
      <c r="H303" s="234" t="s">
        <v>5276</v>
      </c>
      <c r="I303" s="234" t="s">
        <v>4185</v>
      </c>
      <c r="J303" s="234" t="s">
        <v>5277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5278</v>
      </c>
      <c r="B304" s="234" t="s">
        <v>5279</v>
      </c>
      <c r="C304" s="234" t="s">
        <v>5280</v>
      </c>
      <c r="D304" s="234" t="s">
        <v>5275</v>
      </c>
      <c r="E304" s="234" t="s">
        <v>25</v>
      </c>
      <c r="F304" s="234" t="s">
        <v>5281</v>
      </c>
      <c r="G304" s="234" t="s">
        <v>25</v>
      </c>
      <c r="H304" s="234" t="s">
        <v>5282</v>
      </c>
      <c r="I304" s="234" t="s">
        <v>25</v>
      </c>
      <c r="J304" s="234" t="s">
        <v>5283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5284</v>
      </c>
      <c r="B305" s="234" t="s">
        <v>5285</v>
      </c>
      <c r="C305" s="234" t="s">
        <v>5286</v>
      </c>
      <c r="D305" s="234" t="s">
        <v>5287</v>
      </c>
      <c r="E305" s="234" t="s">
        <v>25</v>
      </c>
      <c r="F305" s="234" t="s">
        <v>25</v>
      </c>
      <c r="G305" s="234" t="s">
        <v>25</v>
      </c>
      <c r="H305" s="234" t="s">
        <v>5288</v>
      </c>
      <c r="I305" s="234" t="s">
        <v>5289</v>
      </c>
      <c r="J305" s="234" t="s">
        <v>5290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5291</v>
      </c>
      <c r="B306" s="234" t="s">
        <v>5292</v>
      </c>
      <c r="C306" s="234" t="s">
        <v>5293</v>
      </c>
      <c r="D306" s="234" t="s">
        <v>5294</v>
      </c>
      <c r="E306" s="234" t="s">
        <v>25</v>
      </c>
      <c r="F306" s="234" t="s">
        <v>25</v>
      </c>
      <c r="G306" s="234" t="s">
        <v>25</v>
      </c>
      <c r="H306" s="234" t="s">
        <v>5295</v>
      </c>
      <c r="I306" s="234" t="s">
        <v>4185</v>
      </c>
      <c r="J306" s="234" t="s">
        <v>5296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1419</v>
      </c>
      <c r="B307" s="233" t="s">
        <v>5297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5298</v>
      </c>
      <c r="B308" s="234" t="s">
        <v>5299</v>
      </c>
      <c r="C308" s="234" t="s">
        <v>5300</v>
      </c>
      <c r="D308" s="234" t="s">
        <v>5294</v>
      </c>
      <c r="E308" s="234" t="s">
        <v>25</v>
      </c>
      <c r="F308" s="234" t="s">
        <v>5301</v>
      </c>
      <c r="G308" s="234" t="s">
        <v>25</v>
      </c>
      <c r="H308" s="234" t="s">
        <v>5302</v>
      </c>
      <c r="I308" s="234" t="s">
        <v>5303</v>
      </c>
      <c r="J308" s="234" t="s">
        <v>5304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1423</v>
      </c>
      <c r="B309" s="233" t="s">
        <v>5305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5306</v>
      </c>
      <c r="B310" s="234" t="s">
        <v>5307</v>
      </c>
      <c r="C310" s="234" t="s">
        <v>5308</v>
      </c>
      <c r="D310" s="234" t="s">
        <v>25</v>
      </c>
      <c r="E310" s="234" t="s">
        <v>25</v>
      </c>
      <c r="F310" s="234" t="s">
        <v>5309</v>
      </c>
      <c r="G310" s="234" t="s">
        <v>25</v>
      </c>
      <c r="H310" s="234" t="s">
        <v>5310</v>
      </c>
      <c r="I310" s="234" t="s">
        <v>5311</v>
      </c>
      <c r="J310" s="234" t="s">
        <v>5312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5313</v>
      </c>
      <c r="B311" s="234" t="s">
        <v>5314</v>
      </c>
      <c r="C311" s="234" t="s">
        <v>5315</v>
      </c>
      <c r="D311" s="234" t="s">
        <v>5316</v>
      </c>
      <c r="E311" s="234" t="s">
        <v>25</v>
      </c>
      <c r="F311" s="234" t="s">
        <v>25</v>
      </c>
      <c r="G311" s="234" t="s">
        <v>5317</v>
      </c>
      <c r="H311" s="234" t="s">
        <v>5318</v>
      </c>
      <c r="I311" s="234" t="s">
        <v>25</v>
      </c>
      <c r="J311" s="234" t="s">
        <v>5319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5320</v>
      </c>
      <c r="B312" s="234" t="s">
        <v>5321</v>
      </c>
      <c r="C312" s="234" t="s">
        <v>5322</v>
      </c>
      <c r="D312" s="234" t="s">
        <v>5323</v>
      </c>
      <c r="E312" s="234" t="s">
        <v>25</v>
      </c>
      <c r="F312" s="234" t="s">
        <v>25</v>
      </c>
      <c r="G312" s="234" t="s">
        <v>25</v>
      </c>
      <c r="H312" s="234" t="s">
        <v>5324</v>
      </c>
      <c r="I312" s="234" t="s">
        <v>25</v>
      </c>
      <c r="J312" s="234" t="s">
        <v>5325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5326</v>
      </c>
      <c r="B313" s="234" t="s">
        <v>5327</v>
      </c>
      <c r="C313" s="234" t="s">
        <v>5328</v>
      </c>
      <c r="D313" s="234" t="s">
        <v>5329</v>
      </c>
      <c r="E313" s="234" t="s">
        <v>25</v>
      </c>
      <c r="F313" s="234" t="s">
        <v>25</v>
      </c>
      <c r="G313" s="234" t="s">
        <v>5330</v>
      </c>
      <c r="H313" s="234" t="s">
        <v>5331</v>
      </c>
      <c r="I313" s="234" t="s">
        <v>5332</v>
      </c>
      <c r="J313" s="234" t="s">
        <v>5333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5334</v>
      </c>
      <c r="B314" s="234" t="s">
        <v>5335</v>
      </c>
      <c r="C314" s="234" t="s">
        <v>5336</v>
      </c>
      <c r="D314" s="234" t="s">
        <v>5337</v>
      </c>
      <c r="E314" s="234" t="s">
        <v>25</v>
      </c>
      <c r="F314" s="234" t="s">
        <v>25</v>
      </c>
      <c r="G314" s="234" t="s">
        <v>5338</v>
      </c>
      <c r="H314" s="234" t="s">
        <v>5339</v>
      </c>
      <c r="I314" s="234" t="s">
        <v>5340</v>
      </c>
      <c r="J314" s="234" t="s">
        <v>5341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5342</v>
      </c>
      <c r="B315" s="233" t="s">
        <v>5343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5344</v>
      </c>
      <c r="B316" s="234" t="s">
        <v>5345</v>
      </c>
      <c r="C316" s="234" t="s">
        <v>5346</v>
      </c>
      <c r="D316" s="234" t="s">
        <v>25</v>
      </c>
      <c r="E316" s="234" t="s">
        <v>25</v>
      </c>
      <c r="F316" s="234" t="s">
        <v>25</v>
      </c>
      <c r="G316" s="234" t="s">
        <v>25</v>
      </c>
      <c r="H316" s="234" t="s">
        <v>5347</v>
      </c>
      <c r="I316" s="234" t="s">
        <v>5348</v>
      </c>
      <c r="J316" s="234" t="s">
        <v>5349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5350</v>
      </c>
      <c r="B317" s="234" t="s">
        <v>5351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5352</v>
      </c>
      <c r="B318" s="233" t="s">
        <v>5353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5354</v>
      </c>
      <c r="B319" s="234" t="s">
        <v>5355</v>
      </c>
      <c r="C319" s="234" t="s">
        <v>5356</v>
      </c>
      <c r="D319" s="234" t="s">
        <v>5357</v>
      </c>
      <c r="E319" s="234" t="s">
        <v>25</v>
      </c>
      <c r="F319" s="234" t="s">
        <v>5358</v>
      </c>
      <c r="G319" s="234" t="s">
        <v>5359</v>
      </c>
      <c r="H319" s="234" t="s">
        <v>5360</v>
      </c>
      <c r="I319" s="234" t="s">
        <v>25</v>
      </c>
      <c r="J319" s="234" t="s">
        <v>5361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5362</v>
      </c>
      <c r="B320" s="234" t="s">
        <v>5363</v>
      </c>
      <c r="C320" s="234" t="s">
        <v>5364</v>
      </c>
      <c r="D320" s="234" t="s">
        <v>5365</v>
      </c>
      <c r="E320" s="234" t="s">
        <v>25</v>
      </c>
      <c r="F320" s="234" t="s">
        <v>25</v>
      </c>
      <c r="G320" s="234" t="s">
        <v>25</v>
      </c>
      <c r="H320" s="234" t="s">
        <v>5366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5367</v>
      </c>
      <c r="B321" s="234" t="s">
        <v>5368</v>
      </c>
      <c r="C321" s="234" t="s">
        <v>5369</v>
      </c>
      <c r="D321" s="234" t="s">
        <v>5370</v>
      </c>
      <c r="E321" s="234" t="s">
        <v>25</v>
      </c>
      <c r="F321" s="234" t="s">
        <v>25</v>
      </c>
      <c r="G321" s="234" t="s">
        <v>25</v>
      </c>
      <c r="H321" s="234" t="s">
        <v>5371</v>
      </c>
      <c r="I321" s="234" t="s">
        <v>25</v>
      </c>
      <c r="J321" s="234" t="s">
        <v>5372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5373</v>
      </c>
      <c r="B322" s="234" t="s">
        <v>5374</v>
      </c>
      <c r="C322" s="234" t="s">
        <v>5375</v>
      </c>
      <c r="D322" s="234" t="s">
        <v>5376</v>
      </c>
      <c r="E322" s="234" t="s">
        <v>25</v>
      </c>
      <c r="F322" s="234" t="s">
        <v>25</v>
      </c>
      <c r="G322" s="234" t="s">
        <v>25</v>
      </c>
      <c r="H322" s="234" t="s">
        <v>5377</v>
      </c>
      <c r="I322" s="234" t="s">
        <v>25</v>
      </c>
      <c r="J322" s="234" t="s">
        <v>5378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5379</v>
      </c>
      <c r="B323" s="234" t="s">
        <v>5380</v>
      </c>
      <c r="C323" s="234" t="s">
        <v>5381</v>
      </c>
      <c r="D323" s="234" t="s">
        <v>25</v>
      </c>
      <c r="E323" s="234" t="s">
        <v>25</v>
      </c>
      <c r="F323" s="234" t="s">
        <v>25</v>
      </c>
      <c r="G323" s="234" t="s">
        <v>25</v>
      </c>
      <c r="H323" s="234" t="s">
        <v>5382</v>
      </c>
      <c r="I323" s="234" t="s">
        <v>4185</v>
      </c>
      <c r="J323" s="234" t="s">
        <v>5383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5384</v>
      </c>
      <c r="B324" s="234" t="s">
        <v>5385</v>
      </c>
      <c r="C324" s="234" t="s">
        <v>5386</v>
      </c>
      <c r="D324" s="234" t="s">
        <v>25</v>
      </c>
      <c r="E324" s="234" t="s">
        <v>25</v>
      </c>
      <c r="F324" s="234" t="s">
        <v>25</v>
      </c>
      <c r="G324" s="234" t="s">
        <v>25</v>
      </c>
      <c r="H324" s="234" t="s">
        <v>5387</v>
      </c>
      <c r="I324" s="234" t="s">
        <v>5388</v>
      </c>
      <c r="J324" s="234" t="s">
        <v>5389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5390</v>
      </c>
      <c r="B325" s="234" t="s">
        <v>5391</v>
      </c>
      <c r="C325" s="234" t="s">
        <v>5392</v>
      </c>
      <c r="D325" s="234" t="s">
        <v>5393</v>
      </c>
      <c r="E325" s="234" t="s">
        <v>25</v>
      </c>
      <c r="F325" s="234" t="s">
        <v>25</v>
      </c>
      <c r="G325" s="234" t="s">
        <v>25</v>
      </c>
      <c r="H325" s="234" t="s">
        <v>5394</v>
      </c>
      <c r="I325" s="234" t="s">
        <v>25</v>
      </c>
      <c r="J325" s="234" t="s">
        <v>5395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5396</v>
      </c>
      <c r="B326" s="241" t="s">
        <v>5397</v>
      </c>
      <c r="C326" s="241" t="s">
        <v>5398</v>
      </c>
      <c r="D326" s="241" t="s">
        <v>5399</v>
      </c>
      <c r="E326" s="241" t="s">
        <v>25</v>
      </c>
      <c r="F326" s="241" t="s">
        <v>25</v>
      </c>
      <c r="G326" s="241" t="s">
        <v>25</v>
      </c>
      <c r="H326" s="241" t="s">
        <v>5400</v>
      </c>
      <c r="I326" s="241" t="s">
        <v>4185</v>
      </c>
      <c r="J326" s="241" t="s">
        <v>5401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708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IFERROR(INDEX('Recommendations'!$I$2:$I$123, MATCH(L2,'Recommendations'!$B$2:$B$123,0))="Implemented", FALSE))</xm:f>
            <x14:dxf>
              <font>
                <color rgb="FF000000"/>
              </font>
              <fill>
                <patternFill>
                  <bgColor rgb="FF3C7D22"/>
                </patternFill>
              </fill>
            </x14:dxf>
          </x14:cfRule>
          <x14:cfRule type="expression" priority="2" id="{00000000-000E-0000-0A00-000002000000}">
            <xm:f>AND(L2&lt;&gt;"", IFERROR(INDEX('Recommendations'!$I$2:$I$123, MATCH(L2,'Recommendations'!$B$2:$B$123,0))="Compensated", FALSE))</xm:f>
            <x14:dxf>
              <font>
                <color rgb="FF000000"/>
              </font>
              <fill>
                <patternFill>
                  <bgColor rgb="FFC6E0B4"/>
                </patternFill>
              </fill>
            </x14:dxf>
          </x14:cfRule>
          <x14:cfRule type="expression" priority="3" id="{00000000-000E-0000-0A00-000003000000}">
            <xm:f>AND(L2&lt;&gt;"", IFERROR(INDEX('Recommendations'!$I$2:$I$123, MATCH(L2,'Recommendations'!$B$2:$B$123,0))="Testing", FALSE))</xm:f>
            <x14:dxf>
              <font>
                <color rgb="FF000000"/>
              </font>
              <fill>
                <patternFill>
                  <bgColor rgb="FFFFC000"/>
                </patternFill>
              </fill>
            </x14:dxf>
          </x14:cfRule>
          <x14:cfRule type="expression" priority="4" id="{00000000-000E-0000-0A00-000004000000}">
            <xm:f>AND(L2&lt;&gt;"", IFERROR(INDEX('Recommendations'!$I$2:$I$123, MATCH(L2,'Recommendations'!$B$2:$B$123,0))="Failed", FALSE))</xm:f>
            <x14:dxf>
              <font>
                <color rgb="FF000000"/>
              </font>
              <fill>
                <patternFill>
                  <bgColor rgb="FFD82891"/>
                </patternFill>
              </fill>
            </x14:dxf>
          </x14:cfRule>
          <x14:cfRule type="expression" priority="5" id="{00000000-000E-0000-0A00-000005000000}">
            <xm:f>AND(L2&lt;&gt;"", IFERROR(INDEX('Recommendations'!$I$2:$I$123, MATCH(L2,'Recommendations'!$B$2:$B$123,0))="Risk Accepted", FALSE))</xm:f>
            <x14:dxf>
              <font>
                <color rgb="FF000000"/>
              </font>
              <fill>
                <patternFill>
                  <bgColor rgb="FFD9D9D9"/>
                </patternFill>
              </fill>
            </x14:dxf>
          </x14:cfRule>
          <x14:cfRule type="expression" priority="6" id="{00000000-000E-0000-0A00-000006000000}">
            <xm:f>AND(L2&lt;&gt;"", IFERROR(INDEX('Recommendations'!$I$2:$I$123, MATCH(L2,'Recommendations'!$B$2:$B$123,0))="N/A",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2590</v>
      </c>
      <c r="B1" s="286" t="s">
        <v>3475</v>
      </c>
      <c r="C1" s="286" t="s">
        <v>1</v>
      </c>
      <c r="D1" s="286" t="s">
        <v>953</v>
      </c>
      <c r="E1" s="286" t="s">
        <v>5402</v>
      </c>
      <c r="F1" s="286" t="s">
        <v>5403</v>
      </c>
      <c r="G1" s="286" t="s">
        <v>958</v>
      </c>
      <c r="H1" s="286" t="s">
        <v>959</v>
      </c>
      <c r="I1" s="286" t="s">
        <v>960</v>
      </c>
      <c r="J1" s="286" t="s">
        <v>961</v>
      </c>
      <c r="K1" s="286" t="s">
        <v>962</v>
      </c>
      <c r="L1" s="286" t="s">
        <v>963</v>
      </c>
      <c r="M1" s="286" t="s">
        <v>964</v>
      </c>
      <c r="N1" s="286" t="s">
        <v>965</v>
      </c>
      <c r="O1" s="286" t="s">
        <v>966</v>
      </c>
      <c r="P1" s="286" t="s">
        <v>967</v>
      </c>
      <c r="Q1" s="286" t="s">
        <v>968</v>
      </c>
      <c r="R1" s="286" t="s">
        <v>969</v>
      </c>
      <c r="S1" s="286" t="s">
        <v>970</v>
      </c>
      <c r="T1" s="286" t="s">
        <v>971</v>
      </c>
      <c r="U1" s="286" t="s">
        <v>972</v>
      </c>
      <c r="V1" s="286" t="s">
        <v>973</v>
      </c>
      <c r="W1" s="286" t="s">
        <v>974</v>
      </c>
      <c r="X1" s="286" t="s">
        <v>975</v>
      </c>
      <c r="Y1" s="286" t="s">
        <v>976</v>
      </c>
      <c r="Z1" s="286" t="s">
        <v>977</v>
      </c>
      <c r="AA1" s="286" t="s">
        <v>978</v>
      </c>
      <c r="AB1" s="286" t="s">
        <v>979</v>
      </c>
      <c r="AC1" s="286" t="s">
        <v>980</v>
      </c>
      <c r="AD1" s="286" t="s">
        <v>981</v>
      </c>
      <c r="AE1" s="286" t="s">
        <v>982</v>
      </c>
      <c r="AF1" s="286" t="s">
        <v>983</v>
      </c>
      <c r="AG1" s="286" t="s">
        <v>984</v>
      </c>
      <c r="AH1" s="286" t="s">
        <v>985</v>
      </c>
      <c r="AI1" s="286" t="s">
        <v>986</v>
      </c>
      <c r="AJ1" s="286" t="s">
        <v>987</v>
      </c>
      <c r="AK1" s="286" t="s">
        <v>988</v>
      </c>
      <c r="AL1" s="286" t="s">
        <v>989</v>
      </c>
      <c r="AM1" s="286" t="s">
        <v>990</v>
      </c>
      <c r="AN1" s="286" t="s">
        <v>991</v>
      </c>
      <c r="AO1" s="286" t="s">
        <v>992</v>
      </c>
      <c r="AP1" s="286" t="s">
        <v>993</v>
      </c>
      <c r="AQ1" s="286" t="s">
        <v>994</v>
      </c>
      <c r="AR1" s="286" t="s">
        <v>995</v>
      </c>
      <c r="AS1" s="286" t="s">
        <v>996</v>
      </c>
      <c r="AT1" s="286" t="s">
        <v>997</v>
      </c>
      <c r="AU1" s="287" t="s">
        <v>998</v>
      </c>
    </row>
    <row r="2" spans="1:47" ht="60" customHeight="1" outlineLevel="1" x14ac:dyDescent="0.35">
      <c r="A2" s="277" t="s">
        <v>5404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5404</v>
      </c>
      <c r="B3" s="256" t="s">
        <v>5405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5404</v>
      </c>
      <c r="B4" s="257" t="s">
        <v>5405</v>
      </c>
      <c r="C4" s="258" t="s">
        <v>5406</v>
      </c>
      <c r="D4" s="261" t="s">
        <v>5407</v>
      </c>
      <c r="E4" s="262" t="s">
        <v>5408</v>
      </c>
      <c r="F4" s="265" t="s">
        <v>5409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5404</v>
      </c>
      <c r="B5" s="257" t="s">
        <v>5405</v>
      </c>
      <c r="C5" s="258" t="s">
        <v>5410</v>
      </c>
      <c r="D5" s="261" t="s">
        <v>5411</v>
      </c>
      <c r="E5" s="262" t="s">
        <v>5408</v>
      </c>
      <c r="F5" s="265" t="s">
        <v>5409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5404</v>
      </c>
      <c r="B6" s="257" t="s">
        <v>5405</v>
      </c>
      <c r="C6" s="258" t="s">
        <v>5412</v>
      </c>
      <c r="D6" s="261" t="s">
        <v>5413</v>
      </c>
      <c r="E6" s="262" t="s">
        <v>5408</v>
      </c>
      <c r="F6" s="265" t="s">
        <v>5409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5404</v>
      </c>
      <c r="B7" s="257" t="s">
        <v>5405</v>
      </c>
      <c r="C7" s="258" t="s">
        <v>5414</v>
      </c>
      <c r="D7" s="261" t="s">
        <v>5415</v>
      </c>
      <c r="E7" s="262" t="s">
        <v>5408</v>
      </c>
      <c r="F7" s="265" t="s">
        <v>5409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5404</v>
      </c>
      <c r="B8" s="257" t="s">
        <v>5405</v>
      </c>
      <c r="C8" s="258" t="s">
        <v>5416</v>
      </c>
      <c r="D8" s="261" t="s">
        <v>5417</v>
      </c>
      <c r="E8" s="262" t="s">
        <v>5408</v>
      </c>
      <c r="F8" s="265" t="s">
        <v>5409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5404</v>
      </c>
      <c r="B9" s="257" t="s">
        <v>5405</v>
      </c>
      <c r="C9" s="258" t="s">
        <v>5418</v>
      </c>
      <c r="D9" s="261" t="s">
        <v>5419</v>
      </c>
      <c r="E9" s="262" t="s">
        <v>5408</v>
      </c>
      <c r="F9" s="265" t="s">
        <v>5409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5404</v>
      </c>
      <c r="B10" s="257" t="s">
        <v>5405</v>
      </c>
      <c r="C10" s="258" t="s">
        <v>5420</v>
      </c>
      <c r="D10" s="261" t="s">
        <v>5421</v>
      </c>
      <c r="E10" s="262" t="s">
        <v>5408</v>
      </c>
      <c r="F10" s="265" t="s">
        <v>5409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5404</v>
      </c>
      <c r="B11" s="257" t="s">
        <v>5405</v>
      </c>
      <c r="C11" s="258" t="s">
        <v>5422</v>
      </c>
      <c r="D11" s="261" t="s">
        <v>5423</v>
      </c>
      <c r="E11" s="262" t="s">
        <v>5408</v>
      </c>
      <c r="F11" s="265" t="s">
        <v>5409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5404</v>
      </c>
      <c r="B12" s="257" t="s">
        <v>5405</v>
      </c>
      <c r="C12" s="258" t="s">
        <v>5424</v>
      </c>
      <c r="D12" s="261" t="s">
        <v>5425</v>
      </c>
      <c r="E12" s="262" t="s">
        <v>5408</v>
      </c>
      <c r="F12" s="265" t="s">
        <v>5409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5404</v>
      </c>
      <c r="B13" s="257" t="s">
        <v>5405</v>
      </c>
      <c r="C13" s="258" t="s">
        <v>5426</v>
      </c>
      <c r="D13" s="261" t="s">
        <v>5427</v>
      </c>
      <c r="E13" s="262" t="s">
        <v>5408</v>
      </c>
      <c r="F13" s="265" t="s">
        <v>5409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5404</v>
      </c>
      <c r="B14" s="257" t="s">
        <v>5405</v>
      </c>
      <c r="C14" s="258" t="s">
        <v>5428</v>
      </c>
      <c r="D14" s="261" t="s">
        <v>5429</v>
      </c>
      <c r="E14" s="262" t="s">
        <v>5408</v>
      </c>
      <c r="F14" s="265" t="s">
        <v>5409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5404</v>
      </c>
      <c r="B15" s="257" t="s">
        <v>5405</v>
      </c>
      <c r="C15" s="258" t="s">
        <v>5430</v>
      </c>
      <c r="D15" s="261" t="s">
        <v>5431</v>
      </c>
      <c r="E15" s="262" t="s">
        <v>5408</v>
      </c>
      <c r="F15" s="265" t="s">
        <v>5409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5404</v>
      </c>
      <c r="B16" s="257" t="s">
        <v>5405</v>
      </c>
      <c r="C16" s="258" t="s">
        <v>5432</v>
      </c>
      <c r="D16" s="261" t="s">
        <v>5433</v>
      </c>
      <c r="E16" s="262" t="s">
        <v>5408</v>
      </c>
      <c r="F16" s="265" t="s">
        <v>5409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5404</v>
      </c>
      <c r="B17" s="256" t="s">
        <v>5434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5404</v>
      </c>
      <c r="B18" s="257" t="s">
        <v>5434</v>
      </c>
      <c r="C18" s="258" t="s">
        <v>5435</v>
      </c>
      <c r="D18" s="261" t="s">
        <v>5436</v>
      </c>
      <c r="E18" s="262" t="s">
        <v>5437</v>
      </c>
      <c r="F18" s="265" t="s">
        <v>5438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5404</v>
      </c>
      <c r="B19" s="257" t="s">
        <v>5434</v>
      </c>
      <c r="C19" s="258" t="s">
        <v>5439</v>
      </c>
      <c r="D19" s="261" t="s">
        <v>5440</v>
      </c>
      <c r="E19" s="262" t="s">
        <v>5437</v>
      </c>
      <c r="F19" s="265" t="s">
        <v>5438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5404</v>
      </c>
      <c r="B20" s="257" t="s">
        <v>5434</v>
      </c>
      <c r="C20" s="258" t="s">
        <v>5441</v>
      </c>
      <c r="D20" s="261" t="s">
        <v>5442</v>
      </c>
      <c r="E20" s="262" t="s">
        <v>5437</v>
      </c>
      <c r="F20" s="265" t="s">
        <v>5438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5404</v>
      </c>
      <c r="B21" s="257" t="s">
        <v>5434</v>
      </c>
      <c r="C21" s="258" t="s">
        <v>5443</v>
      </c>
      <c r="D21" s="261" t="s">
        <v>5444</v>
      </c>
      <c r="E21" s="262" t="s">
        <v>5437</v>
      </c>
      <c r="F21" s="265" t="s">
        <v>5438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5404</v>
      </c>
      <c r="B22" s="257" t="s">
        <v>5434</v>
      </c>
      <c r="C22" s="258" t="s">
        <v>5445</v>
      </c>
      <c r="D22" s="261" t="s">
        <v>5446</v>
      </c>
      <c r="E22" s="262" t="s">
        <v>5437</v>
      </c>
      <c r="F22" s="265" t="s">
        <v>5438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5404</v>
      </c>
      <c r="B23" s="257" t="s">
        <v>5434</v>
      </c>
      <c r="C23" s="258" t="s">
        <v>5447</v>
      </c>
      <c r="D23" s="261" t="s">
        <v>5448</v>
      </c>
      <c r="E23" s="262" t="s">
        <v>5408</v>
      </c>
      <c r="F23" s="265" t="s">
        <v>5409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5404</v>
      </c>
      <c r="B24" s="257" t="s">
        <v>5434</v>
      </c>
      <c r="C24" s="258" t="s">
        <v>5449</v>
      </c>
      <c r="D24" s="261" t="s">
        <v>5450</v>
      </c>
      <c r="E24" s="262" t="s">
        <v>5408</v>
      </c>
      <c r="F24" s="265" t="s">
        <v>5409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5404</v>
      </c>
      <c r="B25" s="257" t="s">
        <v>5434</v>
      </c>
      <c r="C25" s="258" t="s">
        <v>5451</v>
      </c>
      <c r="D25" s="261" t="s">
        <v>5452</v>
      </c>
      <c r="E25" s="262" t="s">
        <v>5408</v>
      </c>
      <c r="F25" s="265" t="s">
        <v>5453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5404</v>
      </c>
      <c r="B26" s="257" t="s">
        <v>5434</v>
      </c>
      <c r="C26" s="258" t="s">
        <v>5454</v>
      </c>
      <c r="D26" s="261" t="s">
        <v>5455</v>
      </c>
      <c r="E26" s="262" t="s">
        <v>5408</v>
      </c>
      <c r="F26" s="265" t="s">
        <v>5453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5404</v>
      </c>
      <c r="B27" s="257" t="s">
        <v>5434</v>
      </c>
      <c r="C27" s="258" t="s">
        <v>5456</v>
      </c>
      <c r="D27" s="261" t="s">
        <v>5457</v>
      </c>
      <c r="E27" s="262" t="s">
        <v>5408</v>
      </c>
      <c r="F27" s="265" t="s">
        <v>5453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5404</v>
      </c>
      <c r="B28" s="257" t="s">
        <v>5434</v>
      </c>
      <c r="C28" s="258" t="s">
        <v>5458</v>
      </c>
      <c r="D28" s="261" t="s">
        <v>5459</v>
      </c>
      <c r="E28" s="262" t="s">
        <v>5408</v>
      </c>
      <c r="F28" s="265" t="s">
        <v>5453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5404</v>
      </c>
      <c r="B29" s="257" t="s">
        <v>5434</v>
      </c>
      <c r="C29" s="258" t="s">
        <v>5460</v>
      </c>
      <c r="D29" s="261" t="s">
        <v>5461</v>
      </c>
      <c r="E29" s="262" t="s">
        <v>5408</v>
      </c>
      <c r="F29" s="265" t="s">
        <v>5453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5404</v>
      </c>
      <c r="B30" s="257" t="s">
        <v>5434</v>
      </c>
      <c r="C30" s="258" t="s">
        <v>5462</v>
      </c>
      <c r="D30" s="261" t="s">
        <v>5463</v>
      </c>
      <c r="E30" s="262" t="s">
        <v>5408</v>
      </c>
      <c r="F30" s="265" t="s">
        <v>5453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5404</v>
      </c>
      <c r="B31" s="257" t="s">
        <v>5434</v>
      </c>
      <c r="C31" s="258" t="s">
        <v>5464</v>
      </c>
      <c r="D31" s="261" t="s">
        <v>5465</v>
      </c>
      <c r="E31" s="262" t="s">
        <v>5408</v>
      </c>
      <c r="F31" s="265" t="s">
        <v>5453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5404</v>
      </c>
      <c r="B32" s="257" t="s">
        <v>5434</v>
      </c>
      <c r="C32" s="258" t="s">
        <v>5466</v>
      </c>
      <c r="D32" s="261" t="s">
        <v>5467</v>
      </c>
      <c r="E32" s="262" t="s">
        <v>5408</v>
      </c>
      <c r="F32" s="265" t="s">
        <v>5453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5404</v>
      </c>
      <c r="B33" s="257" t="s">
        <v>5434</v>
      </c>
      <c r="C33" s="258" t="s">
        <v>5468</v>
      </c>
      <c r="D33" s="261" t="s">
        <v>5469</v>
      </c>
      <c r="E33" s="262" t="s">
        <v>5437</v>
      </c>
      <c r="F33" s="265" t="s">
        <v>5438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5404</v>
      </c>
      <c r="B34" s="257" t="s">
        <v>5434</v>
      </c>
      <c r="C34" s="258" t="s">
        <v>5470</v>
      </c>
      <c r="D34" s="261" t="s">
        <v>5471</v>
      </c>
      <c r="E34" s="262" t="s">
        <v>5408</v>
      </c>
      <c r="F34" s="265" t="s">
        <v>5453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5404</v>
      </c>
      <c r="B35" s="256" t="s">
        <v>5472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5404</v>
      </c>
      <c r="B36" s="257" t="s">
        <v>5472</v>
      </c>
      <c r="C36" s="258" t="s">
        <v>5473</v>
      </c>
      <c r="D36" s="261" t="s">
        <v>5474</v>
      </c>
      <c r="E36" s="262" t="s">
        <v>5408</v>
      </c>
      <c r="F36" s="265" t="s">
        <v>5453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5404</v>
      </c>
      <c r="B37" s="257" t="s">
        <v>5472</v>
      </c>
      <c r="C37" s="258" t="s">
        <v>5475</v>
      </c>
      <c r="D37" s="261" t="s">
        <v>5476</v>
      </c>
      <c r="E37" s="262" t="s">
        <v>5408</v>
      </c>
      <c r="F37" s="265" t="s">
        <v>5477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5404</v>
      </c>
      <c r="B38" s="257" t="s">
        <v>5472</v>
      </c>
      <c r="C38" s="258" t="s">
        <v>5478</v>
      </c>
      <c r="D38" s="261" t="s">
        <v>5479</v>
      </c>
      <c r="E38" s="262" t="s">
        <v>5408</v>
      </c>
      <c r="F38" s="265" t="s">
        <v>5477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5404</v>
      </c>
      <c r="B39" s="257" t="s">
        <v>5472</v>
      </c>
      <c r="C39" s="258" t="s">
        <v>5480</v>
      </c>
      <c r="D39" s="261" t="s">
        <v>5481</v>
      </c>
      <c r="E39" s="262" t="s">
        <v>5408</v>
      </c>
      <c r="F39" s="265" t="s">
        <v>5477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5404</v>
      </c>
      <c r="B40" s="257" t="s">
        <v>5472</v>
      </c>
      <c r="C40" s="258" t="s">
        <v>5482</v>
      </c>
      <c r="D40" s="261" t="s">
        <v>5483</v>
      </c>
      <c r="E40" s="262" t="s">
        <v>5408</v>
      </c>
      <c r="F40" s="265" t="s">
        <v>5477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5404</v>
      </c>
      <c r="B41" s="257" t="s">
        <v>5472</v>
      </c>
      <c r="C41" s="258" t="s">
        <v>5484</v>
      </c>
      <c r="D41" s="261" t="s">
        <v>5485</v>
      </c>
      <c r="E41" s="262" t="s">
        <v>5408</v>
      </c>
      <c r="F41" s="265" t="s">
        <v>5477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5404</v>
      </c>
      <c r="B42" s="257" t="s">
        <v>5472</v>
      </c>
      <c r="C42" s="258" t="s">
        <v>5486</v>
      </c>
      <c r="D42" s="261" t="s">
        <v>5487</v>
      </c>
      <c r="E42" s="262" t="s">
        <v>5408</v>
      </c>
      <c r="F42" s="265" t="s">
        <v>5477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5404</v>
      </c>
      <c r="B43" s="257" t="s">
        <v>5472</v>
      </c>
      <c r="C43" s="258" t="s">
        <v>5488</v>
      </c>
      <c r="D43" s="261" t="s">
        <v>5489</v>
      </c>
      <c r="E43" s="262" t="s">
        <v>5408</v>
      </c>
      <c r="F43" s="265" t="s">
        <v>5477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5404</v>
      </c>
      <c r="B44" s="257" t="s">
        <v>5472</v>
      </c>
      <c r="C44" s="258" t="s">
        <v>5490</v>
      </c>
      <c r="D44" s="261" t="s">
        <v>5491</v>
      </c>
      <c r="E44" s="262" t="s">
        <v>5408</v>
      </c>
      <c r="F44" s="265" t="s">
        <v>5477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5404</v>
      </c>
      <c r="B45" s="257" t="s">
        <v>5472</v>
      </c>
      <c r="C45" s="258" t="s">
        <v>5492</v>
      </c>
      <c r="D45" s="261" t="s">
        <v>5493</v>
      </c>
      <c r="E45" s="262" t="s">
        <v>5408</v>
      </c>
      <c r="F45" s="265" t="s">
        <v>5477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5404</v>
      </c>
      <c r="B46" s="257" t="s">
        <v>5472</v>
      </c>
      <c r="C46" s="258" t="s">
        <v>5494</v>
      </c>
      <c r="D46" s="261" t="s">
        <v>5495</v>
      </c>
      <c r="E46" s="262" t="s">
        <v>5408</v>
      </c>
      <c r="F46" s="265" t="s">
        <v>5477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5404</v>
      </c>
      <c r="B47" s="257" t="s">
        <v>5472</v>
      </c>
      <c r="C47" s="258" t="s">
        <v>5496</v>
      </c>
      <c r="D47" s="261" t="s">
        <v>5497</v>
      </c>
      <c r="E47" s="262" t="s">
        <v>5408</v>
      </c>
      <c r="F47" s="265" t="s">
        <v>5477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5404</v>
      </c>
      <c r="B48" s="257" t="s">
        <v>5472</v>
      </c>
      <c r="C48" s="258" t="s">
        <v>5498</v>
      </c>
      <c r="D48" s="261" t="s">
        <v>5499</v>
      </c>
      <c r="E48" s="262" t="s">
        <v>5408</v>
      </c>
      <c r="F48" s="265" t="s">
        <v>5477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5404</v>
      </c>
      <c r="B49" s="257" t="s">
        <v>5472</v>
      </c>
      <c r="C49" s="258" t="s">
        <v>5500</v>
      </c>
      <c r="D49" s="261" t="s">
        <v>5501</v>
      </c>
      <c r="E49" s="262" t="s">
        <v>5408</v>
      </c>
      <c r="F49" s="265" t="s">
        <v>5477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5404</v>
      </c>
      <c r="B50" s="256" t="s">
        <v>2714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5404</v>
      </c>
      <c r="B51" s="257" t="s">
        <v>2714</v>
      </c>
      <c r="C51" s="258" t="s">
        <v>5502</v>
      </c>
      <c r="D51" s="261" t="s">
        <v>5503</v>
      </c>
      <c r="E51" s="262" t="s">
        <v>5504</v>
      </c>
      <c r="F51" s="265" t="s">
        <v>5505</v>
      </c>
      <c r="G51" s="268">
        <f>IF(COUNTIF(H51:AU51,"&lt;&gt;")=0,"",SUMPRODUCT(((Recommendations[ImplStatus]="Implemented")+(Recommendations[ImplStatus]="Compensated"))*ISNUMBER(MATCH(Recommendations[Id],H51:AU51,0)))/COUNTIF(H51:AU51,"&lt;&gt;"))</f>
        <v>0</v>
      </c>
      <c r="H51" s="269" t="s">
        <v>176</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5404</v>
      </c>
      <c r="B52" s="257" t="s">
        <v>2714</v>
      </c>
      <c r="C52" s="258" t="s">
        <v>5506</v>
      </c>
      <c r="D52" s="261" t="s">
        <v>5507</v>
      </c>
      <c r="E52" s="262" t="s">
        <v>5504</v>
      </c>
      <c r="F52" s="265" t="s">
        <v>5505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5404</v>
      </c>
      <c r="B53" s="257" t="s">
        <v>2714</v>
      </c>
      <c r="C53" s="258" t="s">
        <v>5508</v>
      </c>
      <c r="D53" s="261" t="s">
        <v>5509</v>
      </c>
      <c r="E53" s="262" t="s">
        <v>5504</v>
      </c>
      <c r="F53" s="265" t="s">
        <v>5505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5404</v>
      </c>
      <c r="B54" s="257" t="s">
        <v>2714</v>
      </c>
      <c r="C54" s="258" t="s">
        <v>5510</v>
      </c>
      <c r="D54" s="261" t="s">
        <v>5511</v>
      </c>
      <c r="E54" s="262" t="s">
        <v>5504</v>
      </c>
      <c r="F54" s="265" t="s">
        <v>5505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5404</v>
      </c>
      <c r="B55" s="257" t="s">
        <v>2714</v>
      </c>
      <c r="C55" s="258" t="s">
        <v>5512</v>
      </c>
      <c r="D55" s="261" t="s">
        <v>5513</v>
      </c>
      <c r="E55" s="262" t="s">
        <v>5504</v>
      </c>
      <c r="F55" s="265" t="s">
        <v>5505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5404</v>
      </c>
      <c r="B56" s="257" t="s">
        <v>2714</v>
      </c>
      <c r="C56" s="258" t="s">
        <v>5514</v>
      </c>
      <c r="D56" s="261" t="s">
        <v>5515</v>
      </c>
      <c r="E56" s="262" t="s">
        <v>5504</v>
      </c>
      <c r="F56" s="265" t="s">
        <v>5505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5404</v>
      </c>
      <c r="B57" s="257" t="s">
        <v>2714</v>
      </c>
      <c r="C57" s="258" t="s">
        <v>5516</v>
      </c>
      <c r="D57" s="261" t="s">
        <v>5517</v>
      </c>
      <c r="E57" s="262" t="s">
        <v>5504</v>
      </c>
      <c r="F57" s="265" t="s">
        <v>5505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5404</v>
      </c>
      <c r="B58" s="257" t="s">
        <v>2714</v>
      </c>
      <c r="C58" s="258" t="s">
        <v>5518</v>
      </c>
      <c r="D58" s="261" t="s">
        <v>5519</v>
      </c>
      <c r="E58" s="262" t="s">
        <v>5408</v>
      </c>
      <c r="F58" s="265" t="s">
        <v>5505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5404</v>
      </c>
      <c r="B59" s="257" t="s">
        <v>2714</v>
      </c>
      <c r="C59" s="258" t="s">
        <v>5520</v>
      </c>
      <c r="D59" s="261" t="s">
        <v>5521</v>
      </c>
      <c r="E59" s="262" t="s">
        <v>5408</v>
      </c>
      <c r="F59" s="265" t="s">
        <v>5505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5404</v>
      </c>
      <c r="B60" s="256" t="s">
        <v>5522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5404</v>
      </c>
      <c r="B61" s="257" t="s">
        <v>5522</v>
      </c>
      <c r="C61" s="258" t="s">
        <v>5523</v>
      </c>
      <c r="D61" s="261" t="s">
        <v>5524</v>
      </c>
      <c r="E61" s="262" t="s">
        <v>5408</v>
      </c>
      <c r="F61" s="265" t="s">
        <v>5525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5404</v>
      </c>
      <c r="B62" s="257" t="s">
        <v>5522</v>
      </c>
      <c r="C62" s="258" t="s">
        <v>5526</v>
      </c>
      <c r="D62" s="261" t="s">
        <v>5527</v>
      </c>
      <c r="E62" s="262" t="s">
        <v>5408</v>
      </c>
      <c r="F62" s="265" t="s">
        <v>5525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5404</v>
      </c>
      <c r="B63" s="257" t="s">
        <v>5522</v>
      </c>
      <c r="C63" s="258" t="s">
        <v>5528</v>
      </c>
      <c r="D63" s="261" t="s">
        <v>5529</v>
      </c>
      <c r="E63" s="262" t="s">
        <v>5408</v>
      </c>
      <c r="F63" s="265" t="s">
        <v>5525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5404</v>
      </c>
      <c r="B64" s="257" t="s">
        <v>5522</v>
      </c>
      <c r="C64" s="258" t="s">
        <v>5530</v>
      </c>
      <c r="D64" s="261" t="s">
        <v>5531</v>
      </c>
      <c r="E64" s="262" t="s">
        <v>5408</v>
      </c>
      <c r="F64" s="265" t="s">
        <v>5525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5404</v>
      </c>
      <c r="B65" s="257" t="s">
        <v>5522</v>
      </c>
      <c r="C65" s="258" t="s">
        <v>5532</v>
      </c>
      <c r="D65" s="261" t="s">
        <v>5533</v>
      </c>
      <c r="E65" s="262" t="s">
        <v>5408</v>
      </c>
      <c r="F65" s="265" t="s">
        <v>5525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5404</v>
      </c>
      <c r="B66" s="257" t="s">
        <v>5522</v>
      </c>
      <c r="C66" s="258" t="s">
        <v>5534</v>
      </c>
      <c r="D66" s="261" t="s">
        <v>5535</v>
      </c>
      <c r="E66" s="262" t="s">
        <v>5408</v>
      </c>
      <c r="F66" s="265" t="s">
        <v>5525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5404</v>
      </c>
      <c r="B67" s="257" t="s">
        <v>5522</v>
      </c>
      <c r="C67" s="258" t="s">
        <v>5536</v>
      </c>
      <c r="D67" s="261" t="s">
        <v>5537</v>
      </c>
      <c r="E67" s="262" t="s">
        <v>5408</v>
      </c>
      <c r="F67" s="265" t="s">
        <v>5525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5404</v>
      </c>
      <c r="B68" s="257" t="s">
        <v>5522</v>
      </c>
      <c r="C68" s="258" t="s">
        <v>5538</v>
      </c>
      <c r="D68" s="261" t="s">
        <v>5539</v>
      </c>
      <c r="E68" s="262" t="s">
        <v>5408</v>
      </c>
      <c r="F68" s="265" t="s">
        <v>5540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5404</v>
      </c>
      <c r="B69" s="257" t="s">
        <v>5522</v>
      </c>
      <c r="C69" s="258" t="s">
        <v>5541</v>
      </c>
      <c r="D69" s="261" t="s">
        <v>5542</v>
      </c>
      <c r="E69" s="262" t="s">
        <v>5408</v>
      </c>
      <c r="F69" s="265" t="s">
        <v>5540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5404</v>
      </c>
      <c r="B70" s="257" t="s">
        <v>5522</v>
      </c>
      <c r="C70" s="258" t="s">
        <v>5543</v>
      </c>
      <c r="D70" s="261" t="s">
        <v>5544</v>
      </c>
      <c r="E70" s="262" t="s">
        <v>5408</v>
      </c>
      <c r="F70" s="265" t="s">
        <v>5540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5404</v>
      </c>
      <c r="B71" s="257" t="s">
        <v>5522</v>
      </c>
      <c r="C71" s="258" t="s">
        <v>5545</v>
      </c>
      <c r="D71" s="261" t="s">
        <v>5546</v>
      </c>
      <c r="E71" s="262" t="s">
        <v>5408</v>
      </c>
      <c r="F71" s="265" t="s">
        <v>5547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5404</v>
      </c>
      <c r="B72" s="257" t="s">
        <v>5522</v>
      </c>
      <c r="C72" s="258" t="s">
        <v>5548</v>
      </c>
      <c r="D72" s="261" t="s">
        <v>5549</v>
      </c>
      <c r="E72" s="262" t="s">
        <v>5408</v>
      </c>
      <c r="F72" s="265" t="s">
        <v>5525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5404</v>
      </c>
      <c r="B73" s="257" t="s">
        <v>5522</v>
      </c>
      <c r="C73" s="258" t="s">
        <v>5550</v>
      </c>
      <c r="D73" s="261" t="s">
        <v>5551</v>
      </c>
      <c r="E73" s="262" t="s">
        <v>5552</v>
      </c>
      <c r="F73" s="265" t="s">
        <v>5525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5404</v>
      </c>
      <c r="B74" s="256" t="s">
        <v>5553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5404</v>
      </c>
      <c r="B75" s="257" t="s">
        <v>5553</v>
      </c>
      <c r="C75" s="258" t="s">
        <v>5554</v>
      </c>
      <c r="D75" s="261" t="s">
        <v>5555</v>
      </c>
      <c r="E75" s="262" t="s">
        <v>5552</v>
      </c>
      <c r="F75" s="265" t="s">
        <v>5556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5404</v>
      </c>
      <c r="B76" s="257" t="s">
        <v>5553</v>
      </c>
      <c r="C76" s="258" t="s">
        <v>5557</v>
      </c>
      <c r="D76" s="261" t="s">
        <v>5558</v>
      </c>
      <c r="E76" s="262" t="s">
        <v>5552</v>
      </c>
      <c r="F76" s="265" t="s">
        <v>5556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5404</v>
      </c>
      <c r="B77" s="257" t="s">
        <v>5553</v>
      </c>
      <c r="C77" s="258" t="s">
        <v>5559</v>
      </c>
      <c r="D77" s="261" t="s">
        <v>5560</v>
      </c>
      <c r="E77" s="262" t="s">
        <v>5552</v>
      </c>
      <c r="F77" s="265" t="s">
        <v>5556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5404</v>
      </c>
      <c r="B78" s="257" t="s">
        <v>5553</v>
      </c>
      <c r="C78" s="258" t="s">
        <v>5561</v>
      </c>
      <c r="D78" s="261" t="s">
        <v>5562</v>
      </c>
      <c r="E78" s="262" t="s">
        <v>5552</v>
      </c>
      <c r="F78" s="265" t="s">
        <v>5556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5404</v>
      </c>
      <c r="B79" s="257" t="s">
        <v>5553</v>
      </c>
      <c r="C79" s="258" t="s">
        <v>5563</v>
      </c>
      <c r="D79" s="261" t="s">
        <v>5564</v>
      </c>
      <c r="E79" s="262" t="s">
        <v>5552</v>
      </c>
      <c r="F79" s="265" t="s">
        <v>5556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5404</v>
      </c>
      <c r="B80" s="257" t="s">
        <v>5553</v>
      </c>
      <c r="C80" s="258" t="s">
        <v>5565</v>
      </c>
      <c r="D80" s="261" t="s">
        <v>5566</v>
      </c>
      <c r="E80" s="262" t="s">
        <v>5552</v>
      </c>
      <c r="F80" s="265" t="s">
        <v>5556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5404</v>
      </c>
      <c r="B81" s="257" t="s">
        <v>5553</v>
      </c>
      <c r="C81" s="258" t="s">
        <v>5567</v>
      </c>
      <c r="D81" s="261" t="s">
        <v>5568</v>
      </c>
      <c r="E81" s="262" t="s">
        <v>5552</v>
      </c>
      <c r="F81" s="265" t="s">
        <v>5556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5404</v>
      </c>
      <c r="B82" s="257" t="s">
        <v>5553</v>
      </c>
      <c r="C82" s="258" t="s">
        <v>5569</v>
      </c>
      <c r="D82" s="261" t="s">
        <v>5570</v>
      </c>
      <c r="E82" s="262" t="s">
        <v>5552</v>
      </c>
      <c r="F82" s="265" t="s">
        <v>5556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5404</v>
      </c>
      <c r="B83" s="257" t="s">
        <v>5553</v>
      </c>
      <c r="C83" s="258" t="s">
        <v>5571</v>
      </c>
      <c r="D83" s="261" t="s">
        <v>5572</v>
      </c>
      <c r="E83" s="262" t="s">
        <v>5552</v>
      </c>
      <c r="F83" s="265" t="s">
        <v>5556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5404</v>
      </c>
      <c r="B84" s="257" t="s">
        <v>5553</v>
      </c>
      <c r="C84" s="258" t="s">
        <v>5573</v>
      </c>
      <c r="D84" s="261" t="s">
        <v>5574</v>
      </c>
      <c r="E84" s="262" t="s">
        <v>5552</v>
      </c>
      <c r="F84" s="265" t="s">
        <v>5556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5404</v>
      </c>
      <c r="B85" s="257" t="s">
        <v>5553</v>
      </c>
      <c r="C85" s="258" t="s">
        <v>5575</v>
      </c>
      <c r="D85" s="261" t="s">
        <v>5576</v>
      </c>
      <c r="E85" s="262" t="s">
        <v>5552</v>
      </c>
      <c r="F85" s="265" t="s">
        <v>5556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5404</v>
      </c>
      <c r="B86" s="257" t="s">
        <v>5553</v>
      </c>
      <c r="C86" s="258" t="s">
        <v>5577</v>
      </c>
      <c r="D86" s="261" t="s">
        <v>5578</v>
      </c>
      <c r="E86" s="262" t="s">
        <v>5552</v>
      </c>
      <c r="F86" s="265" t="s">
        <v>5556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5404</v>
      </c>
      <c r="B87" s="257" t="s">
        <v>5553</v>
      </c>
      <c r="C87" s="258" t="s">
        <v>5579</v>
      </c>
      <c r="D87" s="261" t="s">
        <v>5580</v>
      </c>
      <c r="E87" s="262" t="s">
        <v>5552</v>
      </c>
      <c r="F87" s="265" t="s">
        <v>5556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5404</v>
      </c>
      <c r="B88" s="257" t="s">
        <v>5553</v>
      </c>
      <c r="C88" s="258" t="s">
        <v>5581</v>
      </c>
      <c r="D88" s="261" t="s">
        <v>5582</v>
      </c>
      <c r="E88" s="262" t="s">
        <v>5552</v>
      </c>
      <c r="F88" s="265" t="s">
        <v>5540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5404</v>
      </c>
      <c r="B89" s="257" t="s">
        <v>5553</v>
      </c>
      <c r="C89" s="258" t="s">
        <v>5583</v>
      </c>
      <c r="D89" s="261" t="s">
        <v>5584</v>
      </c>
      <c r="E89" s="262" t="s">
        <v>5552</v>
      </c>
      <c r="F89" s="265" t="s">
        <v>5540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5404</v>
      </c>
      <c r="B90" s="257" t="s">
        <v>5553</v>
      </c>
      <c r="C90" s="258" t="s">
        <v>5585</v>
      </c>
      <c r="D90" s="261" t="s">
        <v>5586</v>
      </c>
      <c r="E90" s="262" t="s">
        <v>5552</v>
      </c>
      <c r="F90" s="265" t="s">
        <v>5540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5404</v>
      </c>
      <c r="B91" s="256" t="s">
        <v>5587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5404</v>
      </c>
      <c r="B92" s="257" t="s">
        <v>5587</v>
      </c>
      <c r="C92" s="258" t="s">
        <v>5588</v>
      </c>
      <c r="D92" s="261" t="s">
        <v>5589</v>
      </c>
      <c r="E92" s="262" t="s">
        <v>5408</v>
      </c>
      <c r="F92" s="265" t="s">
        <v>5540</v>
      </c>
      <c r="G92" s="268">
        <f>IF(COUNTIF(H92:AU92,"&lt;&gt;")=0,"",SUMPRODUCT(((Recommendations[ImplStatus]="Implemented")+(Recommendations[ImplStatus]="Compensated"))*ISNUMBER(MATCH(Recommendations[Id],H92:AU92,0)))/COUNTIF(H92:AU92,"&lt;&gt;"))</f>
        <v>0</v>
      </c>
      <c r="H92" s="269" t="s">
        <v>552</v>
      </c>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5404</v>
      </c>
      <c r="B93" s="257" t="s">
        <v>5587</v>
      </c>
      <c r="C93" s="258" t="s">
        <v>5590</v>
      </c>
      <c r="D93" s="261" t="s">
        <v>5591</v>
      </c>
      <c r="E93" s="262" t="s">
        <v>5408</v>
      </c>
      <c r="F93" s="265" t="s">
        <v>5540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5404</v>
      </c>
      <c r="B94" s="257" t="s">
        <v>5587</v>
      </c>
      <c r="C94" s="258" t="s">
        <v>5592</v>
      </c>
      <c r="D94" s="261" t="s">
        <v>5593</v>
      </c>
      <c r="E94" s="262" t="s">
        <v>5408</v>
      </c>
      <c r="F94" s="265" t="s">
        <v>5540</v>
      </c>
      <c r="G94" s="268">
        <f>IF(COUNTIF(H94:AU94,"&lt;&gt;")=0,"",SUMPRODUCT(((Recommendations[ImplStatus]="Implemented")+(Recommendations[ImplStatus]="Compensated"))*ISNUMBER(MATCH(Recommendations[Id],H94:AU94,0)))/COUNTIF(H94:AU94,"&lt;&gt;"))</f>
        <v>0</v>
      </c>
      <c r="H94" s="269" t="s">
        <v>484</v>
      </c>
      <c r="I94" s="269" t="s">
        <v>489</v>
      </c>
      <c r="J94" s="269" t="s">
        <v>510</v>
      </c>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5404</v>
      </c>
      <c r="B95" s="257" t="s">
        <v>5587</v>
      </c>
      <c r="C95" s="258" t="s">
        <v>5594</v>
      </c>
      <c r="D95" s="261" t="s">
        <v>5595</v>
      </c>
      <c r="E95" s="262" t="s">
        <v>5408</v>
      </c>
      <c r="F95" s="265" t="s">
        <v>5540</v>
      </c>
      <c r="G95" s="268">
        <f>IF(COUNTIF(H95:AU95,"&lt;&gt;")=0,"",SUMPRODUCT(((Recommendations[ImplStatus]="Implemented")+(Recommendations[ImplStatus]="Compensated"))*ISNUMBER(MATCH(Recommendations[Id],H95:AU95,0)))/COUNTIF(H95:AU95,"&lt;&gt;"))</f>
        <v>0</v>
      </c>
      <c r="H95" s="269" t="s">
        <v>499</v>
      </c>
      <c r="I95" s="269" t="s">
        <v>515</v>
      </c>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5404</v>
      </c>
      <c r="B96" s="257" t="s">
        <v>5587</v>
      </c>
      <c r="C96" s="258" t="s">
        <v>5596</v>
      </c>
      <c r="D96" s="261" t="s">
        <v>5597</v>
      </c>
      <c r="E96" s="262" t="s">
        <v>5408</v>
      </c>
      <c r="F96" s="265" t="s">
        <v>5540</v>
      </c>
      <c r="G96" s="268">
        <f>IF(COUNTIF(H96:AU96,"&lt;&gt;")=0,"",SUMPRODUCT(((Recommendations[ImplStatus]="Implemented")+(Recommendations[ImplStatus]="Compensated"))*ISNUMBER(MATCH(Recommendations[Id],H96:AU96,0)))/COUNTIF(H96:AU96,"&lt;&gt;"))</f>
        <v>0</v>
      </c>
      <c r="H96" s="269" t="s">
        <v>525</v>
      </c>
      <c r="I96" s="269" t="s">
        <v>545</v>
      </c>
      <c r="J96" s="269" t="s">
        <v>562</v>
      </c>
      <c r="K96" s="269" t="s">
        <v>567</v>
      </c>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5404</v>
      </c>
      <c r="B97" s="257" t="s">
        <v>5587</v>
      </c>
      <c r="C97" s="258" t="s">
        <v>5598</v>
      </c>
      <c r="D97" s="261" t="s">
        <v>5599</v>
      </c>
      <c r="E97" s="262" t="s">
        <v>5408</v>
      </c>
      <c r="F97" s="265" t="s">
        <v>5600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5404</v>
      </c>
      <c r="B98" s="257" t="s">
        <v>5587</v>
      </c>
      <c r="C98" s="258" t="s">
        <v>5601</v>
      </c>
      <c r="D98" s="261" t="s">
        <v>5602</v>
      </c>
      <c r="E98" s="262" t="s">
        <v>5408</v>
      </c>
      <c r="F98" s="265" t="s">
        <v>5600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5404</v>
      </c>
      <c r="B99" s="257" t="s">
        <v>5587</v>
      </c>
      <c r="C99" s="258" t="s">
        <v>5603</v>
      </c>
      <c r="D99" s="261" t="s">
        <v>5604</v>
      </c>
      <c r="E99" s="262" t="s">
        <v>5408</v>
      </c>
      <c r="F99" s="265" t="s">
        <v>5600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5404</v>
      </c>
      <c r="B100" s="257" t="s">
        <v>5587</v>
      </c>
      <c r="C100" s="258" t="s">
        <v>5605</v>
      </c>
      <c r="D100" s="261" t="s">
        <v>5606</v>
      </c>
      <c r="E100" s="262" t="s">
        <v>5408</v>
      </c>
      <c r="F100" s="265" t="s">
        <v>5600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5404</v>
      </c>
      <c r="B101" s="257" t="s">
        <v>5587</v>
      </c>
      <c r="C101" s="258" t="s">
        <v>5607</v>
      </c>
      <c r="D101" s="261" t="s">
        <v>5608</v>
      </c>
      <c r="E101" s="262" t="s">
        <v>5408</v>
      </c>
      <c r="F101" s="265" t="s">
        <v>5540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5404</v>
      </c>
      <c r="B102" s="257" t="s">
        <v>5587</v>
      </c>
      <c r="C102" s="258" t="s">
        <v>5609</v>
      </c>
      <c r="D102" s="261" t="s">
        <v>5610</v>
      </c>
      <c r="E102" s="262" t="s">
        <v>5552</v>
      </c>
      <c r="F102" s="265" t="s">
        <v>5540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5404</v>
      </c>
      <c r="B103" s="257" t="s">
        <v>5587</v>
      </c>
      <c r="C103" s="258" t="s">
        <v>5611</v>
      </c>
      <c r="D103" s="261" t="s">
        <v>5612</v>
      </c>
      <c r="E103" s="262" t="s">
        <v>5552</v>
      </c>
      <c r="F103" s="265" t="s">
        <v>5540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5404</v>
      </c>
      <c r="B104" s="257" t="s">
        <v>5587</v>
      </c>
      <c r="C104" s="258" t="s">
        <v>5613</v>
      </c>
      <c r="D104" s="261" t="s">
        <v>5614</v>
      </c>
      <c r="E104" s="262" t="s">
        <v>5552</v>
      </c>
      <c r="F104" s="265" t="s">
        <v>5540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5404</v>
      </c>
      <c r="B105" s="257" t="s">
        <v>5587</v>
      </c>
      <c r="C105" s="258" t="s">
        <v>5615</v>
      </c>
      <c r="D105" s="261" t="s">
        <v>5616</v>
      </c>
      <c r="E105" s="262" t="s">
        <v>5437</v>
      </c>
      <c r="F105" s="265" t="s">
        <v>5540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5404</v>
      </c>
      <c r="B106" s="256" t="s">
        <v>5617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5404</v>
      </c>
      <c r="B107" s="257" t="s">
        <v>5617</v>
      </c>
      <c r="C107" s="258" t="s">
        <v>5618</v>
      </c>
      <c r="D107" s="261" t="s">
        <v>5619</v>
      </c>
      <c r="E107" s="262" t="s">
        <v>5552</v>
      </c>
      <c r="F107" s="265" t="s">
        <v>5540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5404</v>
      </c>
      <c r="B108" s="257" t="s">
        <v>5617</v>
      </c>
      <c r="C108" s="258" t="s">
        <v>5620</v>
      </c>
      <c r="D108" s="261" t="s">
        <v>5621</v>
      </c>
      <c r="E108" s="262" t="s">
        <v>5552</v>
      </c>
      <c r="F108" s="265" t="s">
        <v>5540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5404</v>
      </c>
      <c r="B109" s="257" t="s">
        <v>5617</v>
      </c>
      <c r="C109" s="258" t="s">
        <v>5622</v>
      </c>
      <c r="D109" s="261" t="s">
        <v>5623</v>
      </c>
      <c r="E109" s="262" t="s">
        <v>5552</v>
      </c>
      <c r="F109" s="265" t="s">
        <v>5540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5404</v>
      </c>
      <c r="B110" s="257" t="s">
        <v>5617</v>
      </c>
      <c r="C110" s="258" t="s">
        <v>5624</v>
      </c>
      <c r="D110" s="261" t="s">
        <v>5625</v>
      </c>
      <c r="E110" s="262" t="s">
        <v>5552</v>
      </c>
      <c r="F110" s="265" t="s">
        <v>5540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5404</v>
      </c>
      <c r="B111" s="257" t="s">
        <v>5617</v>
      </c>
      <c r="C111" s="258" t="s">
        <v>5626</v>
      </c>
      <c r="D111" s="261" t="s">
        <v>5627</v>
      </c>
      <c r="E111" s="262" t="s">
        <v>5552</v>
      </c>
      <c r="F111" s="265" t="s">
        <v>5540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5404</v>
      </c>
      <c r="B112" s="257" t="s">
        <v>5617</v>
      </c>
      <c r="C112" s="258" t="s">
        <v>5628</v>
      </c>
      <c r="D112" s="261" t="s">
        <v>5629</v>
      </c>
      <c r="E112" s="262" t="s">
        <v>5552</v>
      </c>
      <c r="F112" s="265" t="s">
        <v>5540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5404</v>
      </c>
      <c r="B113" s="257" t="s">
        <v>5617</v>
      </c>
      <c r="C113" s="258" t="s">
        <v>5630</v>
      </c>
      <c r="D113" s="261" t="s">
        <v>5631</v>
      </c>
      <c r="E113" s="262" t="s">
        <v>5552</v>
      </c>
      <c r="F113" s="265" t="s">
        <v>5540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5404</v>
      </c>
      <c r="B114" s="257" t="s">
        <v>5617</v>
      </c>
      <c r="C114" s="258" t="s">
        <v>5632</v>
      </c>
      <c r="D114" s="261" t="s">
        <v>5633</v>
      </c>
      <c r="E114" s="262" t="s">
        <v>5552</v>
      </c>
      <c r="F114" s="265" t="s">
        <v>5540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5404</v>
      </c>
      <c r="B115" s="257" t="s">
        <v>5617</v>
      </c>
      <c r="C115" s="258" t="s">
        <v>5634</v>
      </c>
      <c r="D115" s="261" t="s">
        <v>5635</v>
      </c>
      <c r="E115" s="262" t="s">
        <v>5552</v>
      </c>
      <c r="F115" s="265" t="s">
        <v>5540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5404</v>
      </c>
      <c r="B116" s="257" t="s">
        <v>5617</v>
      </c>
      <c r="C116" s="258" t="s">
        <v>5636</v>
      </c>
      <c r="D116" s="261" t="s">
        <v>5637</v>
      </c>
      <c r="E116" s="262" t="s">
        <v>5552</v>
      </c>
      <c r="F116" s="265" t="s">
        <v>5540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5404</v>
      </c>
      <c r="B117" s="257" t="s">
        <v>5617</v>
      </c>
      <c r="C117" s="258" t="s">
        <v>5638</v>
      </c>
      <c r="D117" s="261" t="s">
        <v>5639</v>
      </c>
      <c r="E117" s="262" t="s">
        <v>5552</v>
      </c>
      <c r="F117" s="265" t="s">
        <v>5540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5640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5640</v>
      </c>
      <c r="B119" s="256" t="s">
        <v>5641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5640</v>
      </c>
      <c r="B120" s="257" t="s">
        <v>5641</v>
      </c>
      <c r="C120" s="258" t="s">
        <v>5642</v>
      </c>
      <c r="D120" s="261" t="s">
        <v>5643</v>
      </c>
      <c r="E120" s="262" t="s">
        <v>5408</v>
      </c>
      <c r="F120" s="265" t="s">
        <v>5644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5640</v>
      </c>
      <c r="B121" s="257" t="s">
        <v>5641</v>
      </c>
      <c r="C121" s="258" t="s">
        <v>5645</v>
      </c>
      <c r="D121" s="261" t="s">
        <v>5646</v>
      </c>
      <c r="E121" s="262" t="s">
        <v>5408</v>
      </c>
      <c r="F121" s="265" t="s">
        <v>5644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5640</v>
      </c>
      <c r="B122" s="257" t="s">
        <v>5641</v>
      </c>
      <c r="C122" s="258" t="s">
        <v>5647</v>
      </c>
      <c r="D122" s="261" t="s">
        <v>5648</v>
      </c>
      <c r="E122" s="262" t="s">
        <v>5408</v>
      </c>
      <c r="F122" s="265" t="s">
        <v>5644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5640</v>
      </c>
      <c r="B123" s="257" t="s">
        <v>5641</v>
      </c>
      <c r="C123" s="258" t="s">
        <v>5649</v>
      </c>
      <c r="D123" s="261" t="s">
        <v>5650</v>
      </c>
      <c r="E123" s="262" t="s">
        <v>5408</v>
      </c>
      <c r="F123" s="265" t="s">
        <v>5644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5640</v>
      </c>
      <c r="B124" s="257" t="s">
        <v>5641</v>
      </c>
      <c r="C124" s="258" t="s">
        <v>5651</v>
      </c>
      <c r="D124" s="261" t="s">
        <v>5652</v>
      </c>
      <c r="E124" s="262" t="s">
        <v>5408</v>
      </c>
      <c r="F124" s="265" t="s">
        <v>5644</v>
      </c>
      <c r="G124" s="268">
        <f>IF(COUNTIF(H124:AU124,"&lt;&gt;")=0,"",SUMPRODUCT(((Recommendations[ImplStatus]="Implemented")+(Recommendations[ImplStatus]="Compensated"))*ISNUMBER(MATCH(Recommendations[Id],H124:AU124,0)))/COUNTIF(H124:AU124,"&lt;&gt;"))</f>
        <v>0</v>
      </c>
      <c r="H124" s="269" t="s">
        <v>151</v>
      </c>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5640</v>
      </c>
      <c r="B125" s="257" t="s">
        <v>5641</v>
      </c>
      <c r="C125" s="258" t="s">
        <v>5653</v>
      </c>
      <c r="D125" s="261" t="s">
        <v>5654</v>
      </c>
      <c r="E125" s="262" t="s">
        <v>5408</v>
      </c>
      <c r="F125" s="265" t="s">
        <v>5644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5640</v>
      </c>
      <c r="B126" s="257" t="s">
        <v>5641</v>
      </c>
      <c r="C126" s="258" t="s">
        <v>5655</v>
      </c>
      <c r="D126" s="261" t="s">
        <v>5656</v>
      </c>
      <c r="E126" s="262" t="s">
        <v>5408</v>
      </c>
      <c r="F126" s="265" t="s">
        <v>5644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5640</v>
      </c>
      <c r="B127" s="257" t="s">
        <v>5641</v>
      </c>
      <c r="C127" s="258" t="s">
        <v>5657</v>
      </c>
      <c r="D127" s="261" t="s">
        <v>5658</v>
      </c>
      <c r="E127" s="262" t="s">
        <v>5408</v>
      </c>
      <c r="F127" s="265" t="s">
        <v>5644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5640</v>
      </c>
      <c r="B128" s="257" t="s">
        <v>5641</v>
      </c>
      <c r="C128" s="258" t="s">
        <v>5659</v>
      </c>
      <c r="D128" s="261" t="s">
        <v>5660</v>
      </c>
      <c r="E128" s="262" t="s">
        <v>5408</v>
      </c>
      <c r="F128" s="265" t="s">
        <v>5644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5640</v>
      </c>
      <c r="B129" s="257" t="s">
        <v>5641</v>
      </c>
      <c r="C129" s="258" t="s">
        <v>5661</v>
      </c>
      <c r="D129" s="261" t="s">
        <v>5662</v>
      </c>
      <c r="E129" s="262" t="s">
        <v>5408</v>
      </c>
      <c r="F129" s="265" t="s">
        <v>5644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5640</v>
      </c>
      <c r="B130" s="257" t="s">
        <v>5641</v>
      </c>
      <c r="C130" s="258" t="s">
        <v>5663</v>
      </c>
      <c r="D130" s="261" t="s">
        <v>5664</v>
      </c>
      <c r="E130" s="262" t="s">
        <v>5408</v>
      </c>
      <c r="F130" s="265" t="s">
        <v>5644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5640</v>
      </c>
      <c r="B131" s="257" t="s">
        <v>5641</v>
      </c>
      <c r="C131" s="258" t="s">
        <v>5665</v>
      </c>
      <c r="D131" s="261" t="s">
        <v>5666</v>
      </c>
      <c r="E131" s="262" t="s">
        <v>5408</v>
      </c>
      <c r="F131" s="265" t="s">
        <v>5644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5640</v>
      </c>
      <c r="B132" s="257" t="s">
        <v>5641</v>
      </c>
      <c r="C132" s="258" t="s">
        <v>5667</v>
      </c>
      <c r="D132" s="261" t="s">
        <v>5668</v>
      </c>
      <c r="E132" s="262" t="s">
        <v>5408</v>
      </c>
      <c r="F132" s="265" t="s">
        <v>5644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5640</v>
      </c>
      <c r="B133" s="257" t="s">
        <v>5641</v>
      </c>
      <c r="C133" s="258" t="s">
        <v>5669</v>
      </c>
      <c r="D133" s="261" t="s">
        <v>5670</v>
      </c>
      <c r="E133" s="262" t="s">
        <v>5437</v>
      </c>
      <c r="F133" s="265" t="s">
        <v>5644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5640</v>
      </c>
      <c r="B134" s="257" t="s">
        <v>5641</v>
      </c>
      <c r="C134" s="258" t="s">
        <v>5671</v>
      </c>
      <c r="D134" s="261" t="s">
        <v>5672</v>
      </c>
      <c r="E134" s="262" t="s">
        <v>5437</v>
      </c>
      <c r="F134" s="265" t="s">
        <v>5644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5640</v>
      </c>
      <c r="B135" s="257" t="s">
        <v>5641</v>
      </c>
      <c r="C135" s="258" t="s">
        <v>5673</v>
      </c>
      <c r="D135" s="261" t="s">
        <v>5674</v>
      </c>
      <c r="E135" s="262" t="s">
        <v>5552</v>
      </c>
      <c r="F135" s="265" t="s">
        <v>5644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5640</v>
      </c>
      <c r="B136" s="257" t="s">
        <v>5641</v>
      </c>
      <c r="C136" s="258" t="s">
        <v>5675</v>
      </c>
      <c r="D136" s="261" t="s">
        <v>5676</v>
      </c>
      <c r="E136" s="262" t="s">
        <v>5437</v>
      </c>
      <c r="F136" s="265" t="s">
        <v>5644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5640</v>
      </c>
      <c r="B137" s="257" t="s">
        <v>5641</v>
      </c>
      <c r="C137" s="258" t="s">
        <v>5677</v>
      </c>
      <c r="D137" s="261" t="s">
        <v>5678</v>
      </c>
      <c r="E137" s="262" t="s">
        <v>5437</v>
      </c>
      <c r="F137" s="265" t="s">
        <v>5644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5640</v>
      </c>
      <c r="B138" s="257" t="s">
        <v>5641</v>
      </c>
      <c r="C138" s="258" t="s">
        <v>5679</v>
      </c>
      <c r="D138" s="261" t="s">
        <v>5680</v>
      </c>
      <c r="E138" s="262" t="s">
        <v>5552</v>
      </c>
      <c r="F138" s="265" t="s">
        <v>5644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5640</v>
      </c>
      <c r="B139" s="257" t="s">
        <v>5641</v>
      </c>
      <c r="C139" s="258" t="s">
        <v>5681</v>
      </c>
      <c r="D139" s="261" t="s">
        <v>5682</v>
      </c>
      <c r="E139" s="262" t="s">
        <v>5552</v>
      </c>
      <c r="F139" s="265" t="s">
        <v>5644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5640</v>
      </c>
      <c r="B140" s="257" t="s">
        <v>5641</v>
      </c>
      <c r="C140" s="258" t="s">
        <v>5683</v>
      </c>
      <c r="D140" s="261" t="s">
        <v>5684</v>
      </c>
      <c r="E140" s="262" t="s">
        <v>5408</v>
      </c>
      <c r="F140" s="265" t="s">
        <v>5644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5640</v>
      </c>
      <c r="B141" s="257" t="s">
        <v>5641</v>
      </c>
      <c r="C141" s="258" t="s">
        <v>5685</v>
      </c>
      <c r="D141" s="261" t="s">
        <v>5686</v>
      </c>
      <c r="E141" s="262" t="s">
        <v>5687</v>
      </c>
      <c r="F141" s="265" t="s">
        <v>5688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5640</v>
      </c>
      <c r="B142" s="257" t="s">
        <v>5641</v>
      </c>
      <c r="C142" s="258" t="s">
        <v>5689</v>
      </c>
      <c r="D142" s="261" t="s">
        <v>5690</v>
      </c>
      <c r="E142" s="262" t="s">
        <v>5687</v>
      </c>
      <c r="F142" s="265" t="s">
        <v>5688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5640</v>
      </c>
      <c r="B143" s="257" t="s">
        <v>5641</v>
      </c>
      <c r="C143" s="258" t="s">
        <v>5691</v>
      </c>
      <c r="D143" s="261" t="s">
        <v>5692</v>
      </c>
      <c r="E143" s="262" t="s">
        <v>5687</v>
      </c>
      <c r="F143" s="265" t="s">
        <v>5688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5640</v>
      </c>
      <c r="B144" s="257" t="s">
        <v>5641</v>
      </c>
      <c r="C144" s="258" t="s">
        <v>5693</v>
      </c>
      <c r="D144" s="261" t="s">
        <v>5694</v>
      </c>
      <c r="E144" s="262" t="s">
        <v>5504</v>
      </c>
      <c r="F144" s="265" t="s">
        <v>5688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5640</v>
      </c>
      <c r="B145" s="257" t="s">
        <v>5641</v>
      </c>
      <c r="C145" s="258" t="s">
        <v>5695</v>
      </c>
      <c r="D145" s="261" t="s">
        <v>5696</v>
      </c>
      <c r="E145" s="262" t="s">
        <v>5504</v>
      </c>
      <c r="F145" s="265" t="s">
        <v>5688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5640</v>
      </c>
      <c r="B146" s="257" t="s">
        <v>5641</v>
      </c>
      <c r="C146" s="258" t="s">
        <v>5697</v>
      </c>
      <c r="D146" s="261" t="s">
        <v>5698</v>
      </c>
      <c r="E146" s="262" t="s">
        <v>5504</v>
      </c>
      <c r="F146" s="265" t="s">
        <v>5688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5640</v>
      </c>
      <c r="B147" s="256" t="s">
        <v>5699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5640</v>
      </c>
      <c r="B148" s="257" t="s">
        <v>5699</v>
      </c>
      <c r="C148" s="258" t="s">
        <v>5700</v>
      </c>
      <c r="D148" s="261" t="s">
        <v>5701</v>
      </c>
      <c r="E148" s="262" t="s">
        <v>5437</v>
      </c>
      <c r="F148" s="265" t="s">
        <v>5702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5640</v>
      </c>
      <c r="B149" s="257" t="s">
        <v>5699</v>
      </c>
      <c r="C149" s="258" t="s">
        <v>5703</v>
      </c>
      <c r="D149" s="261" t="s">
        <v>5704</v>
      </c>
      <c r="E149" s="262" t="s">
        <v>5437</v>
      </c>
      <c r="F149" s="265" t="s">
        <v>5702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5640</v>
      </c>
      <c r="B150" s="257" t="s">
        <v>5699</v>
      </c>
      <c r="C150" s="258" t="s">
        <v>5705</v>
      </c>
      <c r="D150" s="261" t="s">
        <v>5706</v>
      </c>
      <c r="E150" s="262" t="s">
        <v>5437</v>
      </c>
      <c r="F150" s="265" t="s">
        <v>5702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5640</v>
      </c>
      <c r="B151" s="257" t="s">
        <v>5699</v>
      </c>
      <c r="C151" s="258" t="s">
        <v>5707</v>
      </c>
      <c r="D151" s="261" t="s">
        <v>5708</v>
      </c>
      <c r="E151" s="262" t="s">
        <v>5437</v>
      </c>
      <c r="F151" s="265" t="s">
        <v>5702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5640</v>
      </c>
      <c r="B152" s="257" t="s">
        <v>5699</v>
      </c>
      <c r="C152" s="258" t="s">
        <v>5709</v>
      </c>
      <c r="D152" s="261" t="s">
        <v>5710</v>
      </c>
      <c r="E152" s="262" t="s">
        <v>5437</v>
      </c>
      <c r="F152" s="265" t="s">
        <v>5702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5640</v>
      </c>
      <c r="B153" s="257" t="s">
        <v>5699</v>
      </c>
      <c r="C153" s="258" t="s">
        <v>5711</v>
      </c>
      <c r="D153" s="261" t="s">
        <v>5712</v>
      </c>
      <c r="E153" s="262" t="s">
        <v>5437</v>
      </c>
      <c r="F153" s="265" t="s">
        <v>5702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5640</v>
      </c>
      <c r="B154" s="257" t="s">
        <v>5699</v>
      </c>
      <c r="C154" s="258" t="s">
        <v>5713</v>
      </c>
      <c r="D154" s="261" t="s">
        <v>5714</v>
      </c>
      <c r="E154" s="262" t="s">
        <v>5437</v>
      </c>
      <c r="F154" s="265" t="s">
        <v>5702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5640</v>
      </c>
      <c r="B155" s="257" t="s">
        <v>5699</v>
      </c>
      <c r="C155" s="258" t="s">
        <v>5715</v>
      </c>
      <c r="D155" s="261" t="s">
        <v>5716</v>
      </c>
      <c r="E155" s="262" t="s">
        <v>5437</v>
      </c>
      <c r="F155" s="265" t="s">
        <v>5702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5640</v>
      </c>
      <c r="B156" s="257" t="s">
        <v>5699</v>
      </c>
      <c r="C156" s="258" t="s">
        <v>5717</v>
      </c>
      <c r="D156" s="261" t="s">
        <v>5718</v>
      </c>
      <c r="E156" s="262" t="s">
        <v>5437</v>
      </c>
      <c r="F156" s="265" t="s">
        <v>5702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5640</v>
      </c>
      <c r="B157" s="257" t="s">
        <v>5699</v>
      </c>
      <c r="C157" s="258" t="s">
        <v>5719</v>
      </c>
      <c r="D157" s="261" t="s">
        <v>5720</v>
      </c>
      <c r="E157" s="262" t="s">
        <v>5437</v>
      </c>
      <c r="F157" s="265" t="s">
        <v>5702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5640</v>
      </c>
      <c r="B158" s="257" t="s">
        <v>5699</v>
      </c>
      <c r="C158" s="258" t="s">
        <v>5721</v>
      </c>
      <c r="D158" s="261" t="s">
        <v>5722</v>
      </c>
      <c r="E158" s="262" t="s">
        <v>5437</v>
      </c>
      <c r="F158" s="265" t="s">
        <v>5702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5640</v>
      </c>
      <c r="B159" s="257" t="s">
        <v>5699</v>
      </c>
      <c r="C159" s="258" t="s">
        <v>5723</v>
      </c>
      <c r="D159" s="261" t="s">
        <v>5724</v>
      </c>
      <c r="E159" s="262" t="s">
        <v>5437</v>
      </c>
      <c r="F159" s="265" t="s">
        <v>5702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5640</v>
      </c>
      <c r="B160" s="257" t="s">
        <v>5699</v>
      </c>
      <c r="C160" s="258" t="s">
        <v>5725</v>
      </c>
      <c r="D160" s="261" t="s">
        <v>5726</v>
      </c>
      <c r="E160" s="262" t="s">
        <v>5437</v>
      </c>
      <c r="F160" s="265" t="s">
        <v>5727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5640</v>
      </c>
      <c r="B161" s="257" t="s">
        <v>5699</v>
      </c>
      <c r="C161" s="258" t="s">
        <v>5728</v>
      </c>
      <c r="D161" s="261" t="s">
        <v>5729</v>
      </c>
      <c r="E161" s="262" t="s">
        <v>5437</v>
      </c>
      <c r="F161" s="265" t="s">
        <v>5727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5640</v>
      </c>
      <c r="B162" s="257" t="s">
        <v>5699</v>
      </c>
      <c r="C162" s="258" t="s">
        <v>5730</v>
      </c>
      <c r="D162" s="261" t="s">
        <v>5731</v>
      </c>
      <c r="E162" s="262" t="s">
        <v>5437</v>
      </c>
      <c r="F162" s="265" t="s">
        <v>5727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5640</v>
      </c>
      <c r="B163" s="257" t="s">
        <v>5699</v>
      </c>
      <c r="C163" s="258" t="s">
        <v>5732</v>
      </c>
      <c r="D163" s="261" t="s">
        <v>5733</v>
      </c>
      <c r="E163" s="262" t="s">
        <v>5437</v>
      </c>
      <c r="F163" s="265" t="s">
        <v>5727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5640</v>
      </c>
      <c r="B164" s="257" t="s">
        <v>5699</v>
      </c>
      <c r="C164" s="258" t="s">
        <v>5734</v>
      </c>
      <c r="D164" s="261" t="s">
        <v>5735</v>
      </c>
      <c r="E164" s="262" t="s">
        <v>5437</v>
      </c>
      <c r="F164" s="265" t="s">
        <v>5727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5640</v>
      </c>
      <c r="B165" s="256" t="s">
        <v>5736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5640</v>
      </c>
      <c r="B166" s="257" t="s">
        <v>5736</v>
      </c>
      <c r="C166" s="258" t="s">
        <v>5737</v>
      </c>
      <c r="D166" s="261" t="s">
        <v>5738</v>
      </c>
      <c r="E166" s="262" t="s">
        <v>5408</v>
      </c>
      <c r="F166" s="265" t="s">
        <v>5739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5640</v>
      </c>
      <c r="B167" s="257" t="s">
        <v>5736</v>
      </c>
      <c r="C167" s="258" t="s">
        <v>5740</v>
      </c>
      <c r="D167" s="261" t="s">
        <v>5741</v>
      </c>
      <c r="E167" s="262" t="s">
        <v>5552</v>
      </c>
      <c r="F167" s="265" t="s">
        <v>5739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5640</v>
      </c>
      <c r="B168" s="257" t="s">
        <v>5736</v>
      </c>
      <c r="C168" s="258" t="s">
        <v>5742</v>
      </c>
      <c r="D168" s="261" t="s">
        <v>5743</v>
      </c>
      <c r="E168" s="262" t="s">
        <v>5504</v>
      </c>
      <c r="F168" s="265" t="s">
        <v>5739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5640</v>
      </c>
      <c r="B169" s="257" t="s">
        <v>5736</v>
      </c>
      <c r="C169" s="258" t="s">
        <v>5744</v>
      </c>
      <c r="D169" s="261" t="s">
        <v>5745</v>
      </c>
      <c r="E169" s="262" t="s">
        <v>5504</v>
      </c>
      <c r="F169" s="265" t="s">
        <v>5739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5640</v>
      </c>
      <c r="B170" s="257" t="s">
        <v>5736</v>
      </c>
      <c r="C170" s="258" t="s">
        <v>5746</v>
      </c>
      <c r="D170" s="261" t="s">
        <v>5747</v>
      </c>
      <c r="E170" s="262" t="s">
        <v>5552</v>
      </c>
      <c r="F170" s="265" t="s">
        <v>5739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5640</v>
      </c>
      <c r="B171" s="257" t="s">
        <v>5736</v>
      </c>
      <c r="C171" s="258" t="s">
        <v>5748</v>
      </c>
      <c r="D171" s="261" t="s">
        <v>5749</v>
      </c>
      <c r="E171" s="262" t="s">
        <v>5437</v>
      </c>
      <c r="F171" s="265" t="s">
        <v>5739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5640</v>
      </c>
      <c r="B172" s="257" t="s">
        <v>5736</v>
      </c>
      <c r="C172" s="258" t="s">
        <v>5750</v>
      </c>
      <c r="D172" s="261" t="s">
        <v>5751</v>
      </c>
      <c r="E172" s="262" t="s">
        <v>5504</v>
      </c>
      <c r="F172" s="265" t="s">
        <v>5739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5640</v>
      </c>
      <c r="B173" s="257" t="s">
        <v>5736</v>
      </c>
      <c r="C173" s="258" t="s">
        <v>5752</v>
      </c>
      <c r="D173" s="261" t="s">
        <v>5753</v>
      </c>
      <c r="E173" s="262" t="s">
        <v>5437</v>
      </c>
      <c r="F173" s="265" t="s">
        <v>5739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5640</v>
      </c>
      <c r="B174" s="257" t="s">
        <v>5736</v>
      </c>
      <c r="C174" s="258" t="s">
        <v>5754</v>
      </c>
      <c r="D174" s="261" t="s">
        <v>5755</v>
      </c>
      <c r="E174" s="262" t="s">
        <v>5504</v>
      </c>
      <c r="F174" s="265" t="s">
        <v>5739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5640</v>
      </c>
      <c r="B175" s="257" t="s">
        <v>5736</v>
      </c>
      <c r="C175" s="258" t="s">
        <v>5756</v>
      </c>
      <c r="D175" s="261" t="s">
        <v>5757</v>
      </c>
      <c r="E175" s="262" t="s">
        <v>5437</v>
      </c>
      <c r="F175" s="265" t="s">
        <v>5739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5640</v>
      </c>
      <c r="B176" s="257" t="s">
        <v>5736</v>
      </c>
      <c r="C176" s="258" t="s">
        <v>5758</v>
      </c>
      <c r="D176" s="261" t="s">
        <v>5759</v>
      </c>
      <c r="E176" s="262" t="s">
        <v>5408</v>
      </c>
      <c r="F176" s="265" t="s">
        <v>5739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5640</v>
      </c>
      <c r="B177" s="257" t="s">
        <v>5736</v>
      </c>
      <c r="C177" s="258" t="s">
        <v>5760</v>
      </c>
      <c r="D177" s="261" t="s">
        <v>5761</v>
      </c>
      <c r="E177" s="262" t="s">
        <v>5408</v>
      </c>
      <c r="F177" s="265" t="s">
        <v>5739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5640</v>
      </c>
      <c r="B178" s="257" t="s">
        <v>5736</v>
      </c>
      <c r="C178" s="258" t="s">
        <v>5762</v>
      </c>
      <c r="D178" s="261" t="s">
        <v>5763</v>
      </c>
      <c r="E178" s="262" t="s">
        <v>5437</v>
      </c>
      <c r="F178" s="265" t="s">
        <v>5739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5640</v>
      </c>
      <c r="B179" s="257" t="s">
        <v>5736</v>
      </c>
      <c r="C179" s="258" t="s">
        <v>5764</v>
      </c>
      <c r="D179" s="261" t="s">
        <v>5765</v>
      </c>
      <c r="E179" s="262" t="s">
        <v>5552</v>
      </c>
      <c r="F179" s="265" t="s">
        <v>5739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5640</v>
      </c>
      <c r="B180" s="257" t="s">
        <v>5736</v>
      </c>
      <c r="C180" s="258" t="s">
        <v>5766</v>
      </c>
      <c r="D180" s="261" t="s">
        <v>5767</v>
      </c>
      <c r="E180" s="262" t="s">
        <v>5552</v>
      </c>
      <c r="F180" s="265" t="s">
        <v>5739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5640</v>
      </c>
      <c r="B181" s="256" t="s">
        <v>5768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5640</v>
      </c>
      <c r="B182" s="257" t="s">
        <v>5768</v>
      </c>
      <c r="C182" s="258" t="s">
        <v>5769</v>
      </c>
      <c r="D182" s="261" t="s">
        <v>5770</v>
      </c>
      <c r="E182" s="262" t="s">
        <v>5408</v>
      </c>
      <c r="F182" s="265" t="s">
        <v>5771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5640</v>
      </c>
      <c r="B183" s="257" t="s">
        <v>5768</v>
      </c>
      <c r="C183" s="258" t="s">
        <v>5772</v>
      </c>
      <c r="D183" s="261" t="s">
        <v>5773</v>
      </c>
      <c r="E183" s="262" t="s">
        <v>5408</v>
      </c>
      <c r="F183" s="265" t="s">
        <v>5771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5640</v>
      </c>
      <c r="B184" s="257" t="s">
        <v>5768</v>
      </c>
      <c r="C184" s="258" t="s">
        <v>5774</v>
      </c>
      <c r="D184" s="261" t="s">
        <v>5775</v>
      </c>
      <c r="E184" s="262" t="s">
        <v>5408</v>
      </c>
      <c r="F184" s="265" t="s">
        <v>5771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5640</v>
      </c>
      <c r="B185" s="257" t="s">
        <v>5768</v>
      </c>
      <c r="C185" s="258" t="s">
        <v>5776</v>
      </c>
      <c r="D185" s="261" t="s">
        <v>5777</v>
      </c>
      <c r="E185" s="262" t="s">
        <v>5408</v>
      </c>
      <c r="F185" s="265" t="s">
        <v>5771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5640</v>
      </c>
      <c r="B186" s="257" t="s">
        <v>5768</v>
      </c>
      <c r="C186" s="258" t="s">
        <v>5778</v>
      </c>
      <c r="D186" s="261" t="s">
        <v>5779</v>
      </c>
      <c r="E186" s="262" t="s">
        <v>5408</v>
      </c>
      <c r="F186" s="265" t="s">
        <v>5771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5640</v>
      </c>
      <c r="B187" s="257" t="s">
        <v>5768</v>
      </c>
      <c r="C187" s="258" t="s">
        <v>5780</v>
      </c>
      <c r="D187" s="261" t="s">
        <v>5781</v>
      </c>
      <c r="E187" s="262" t="s">
        <v>5437</v>
      </c>
      <c r="F187" s="265" t="s">
        <v>5771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5640</v>
      </c>
      <c r="B188" s="257" t="s">
        <v>5768</v>
      </c>
      <c r="C188" s="258" t="s">
        <v>5782</v>
      </c>
      <c r="D188" s="261" t="s">
        <v>5783</v>
      </c>
      <c r="E188" s="262" t="s">
        <v>5437</v>
      </c>
      <c r="F188" s="265" t="s">
        <v>5771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5640</v>
      </c>
      <c r="B189" s="257" t="s">
        <v>5768</v>
      </c>
      <c r="C189" s="258" t="s">
        <v>5784</v>
      </c>
      <c r="D189" s="261" t="s">
        <v>5785</v>
      </c>
      <c r="E189" s="262" t="s">
        <v>5437</v>
      </c>
      <c r="F189" s="265" t="s">
        <v>5771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5640</v>
      </c>
      <c r="B190" s="257" t="s">
        <v>5768</v>
      </c>
      <c r="C190" s="258" t="s">
        <v>5786</v>
      </c>
      <c r="D190" s="261" t="s">
        <v>5787</v>
      </c>
      <c r="E190" s="262" t="s">
        <v>5437</v>
      </c>
      <c r="F190" s="265" t="s">
        <v>5771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5640</v>
      </c>
      <c r="B191" s="257" t="s">
        <v>5768</v>
      </c>
      <c r="C191" s="258" t="s">
        <v>5788</v>
      </c>
      <c r="D191" s="261" t="s">
        <v>5789</v>
      </c>
      <c r="E191" s="262" t="s">
        <v>5408</v>
      </c>
      <c r="F191" s="265" t="s">
        <v>5771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5640</v>
      </c>
      <c r="B192" s="257" t="s">
        <v>5768</v>
      </c>
      <c r="C192" s="258" t="s">
        <v>5790</v>
      </c>
      <c r="D192" s="261" t="s">
        <v>5791</v>
      </c>
      <c r="E192" s="262" t="s">
        <v>5408</v>
      </c>
      <c r="F192" s="265" t="s">
        <v>5771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5640</v>
      </c>
      <c r="B193" s="257" t="s">
        <v>5768</v>
      </c>
      <c r="C193" s="258" t="s">
        <v>5792</v>
      </c>
      <c r="D193" s="261" t="s">
        <v>5793</v>
      </c>
      <c r="E193" s="262" t="s">
        <v>5408</v>
      </c>
      <c r="F193" s="265" t="s">
        <v>5771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5640</v>
      </c>
      <c r="B194" s="257" t="s">
        <v>5768</v>
      </c>
      <c r="C194" s="258" t="s">
        <v>5794</v>
      </c>
      <c r="D194" s="261" t="s">
        <v>5795</v>
      </c>
      <c r="E194" s="262" t="s">
        <v>5408</v>
      </c>
      <c r="F194" s="265" t="s">
        <v>5771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5640</v>
      </c>
      <c r="B195" s="257" t="s">
        <v>5768</v>
      </c>
      <c r="C195" s="258" t="s">
        <v>5796</v>
      </c>
      <c r="D195" s="261" t="s">
        <v>5797</v>
      </c>
      <c r="E195" s="262" t="s">
        <v>5408</v>
      </c>
      <c r="F195" s="265" t="s">
        <v>5771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5640</v>
      </c>
      <c r="B196" s="257" t="s">
        <v>5768</v>
      </c>
      <c r="C196" s="258" t="s">
        <v>5798</v>
      </c>
      <c r="D196" s="261" t="s">
        <v>5799</v>
      </c>
      <c r="E196" s="262" t="s">
        <v>5408</v>
      </c>
      <c r="F196" s="265" t="s">
        <v>5800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5640</v>
      </c>
      <c r="B197" s="257" t="s">
        <v>5768</v>
      </c>
      <c r="C197" s="258" t="s">
        <v>5801</v>
      </c>
      <c r="D197" s="261" t="s">
        <v>5802</v>
      </c>
      <c r="E197" s="262" t="s">
        <v>5408</v>
      </c>
      <c r="F197" s="265" t="s">
        <v>5800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5640</v>
      </c>
      <c r="B198" s="257" t="s">
        <v>5768</v>
      </c>
      <c r="C198" s="258" t="s">
        <v>5803</v>
      </c>
      <c r="D198" s="261" t="s">
        <v>5804</v>
      </c>
      <c r="E198" s="262" t="s">
        <v>5408</v>
      </c>
      <c r="F198" s="265" t="s">
        <v>5800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5640</v>
      </c>
      <c r="B199" s="257" t="s">
        <v>5768</v>
      </c>
      <c r="C199" s="258" t="s">
        <v>5805</v>
      </c>
      <c r="D199" s="261" t="s">
        <v>5806</v>
      </c>
      <c r="E199" s="262" t="s">
        <v>5408</v>
      </c>
      <c r="F199" s="265" t="s">
        <v>5800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5807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5807</v>
      </c>
      <c r="B201" s="256" t="s">
        <v>5808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5807</v>
      </c>
      <c r="B202" s="257" t="s">
        <v>5808</v>
      </c>
      <c r="C202" s="258" t="s">
        <v>5809</v>
      </c>
      <c r="D202" s="261" t="s">
        <v>5810</v>
      </c>
      <c r="E202" s="262" t="s">
        <v>5687</v>
      </c>
      <c r="F202" s="265" t="s">
        <v>5811</v>
      </c>
      <c r="G202" s="268">
        <f>IF(COUNTIF(H202:AU202,"&lt;&gt;")=0,"",SUMPRODUCT(((Recommendations[ImplStatus]="Implemented")+(Recommendations[ImplStatus]="Compensated"))*ISNUMBER(MATCH(Recommendations[Id],H202:AU202,0)))/COUNTIF(H202:AU202,"&lt;&gt;"))</f>
        <v>0</v>
      </c>
      <c r="H202" s="269" t="s">
        <v>416</v>
      </c>
      <c r="I202" s="269" t="s">
        <v>432</v>
      </c>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5807</v>
      </c>
      <c r="B203" s="257" t="s">
        <v>5808</v>
      </c>
      <c r="C203" s="258" t="s">
        <v>5812</v>
      </c>
      <c r="D203" s="261" t="s">
        <v>5813</v>
      </c>
      <c r="E203" s="262" t="s">
        <v>5687</v>
      </c>
      <c r="F203" s="265" t="s">
        <v>5811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5807</v>
      </c>
      <c r="B204" s="257" t="s">
        <v>5808</v>
      </c>
      <c r="C204" s="258" t="s">
        <v>5814</v>
      </c>
      <c r="D204" s="261" t="s">
        <v>5815</v>
      </c>
      <c r="E204" s="262" t="s">
        <v>5687</v>
      </c>
      <c r="F204" s="265" t="s">
        <v>5811</v>
      </c>
      <c r="G204" s="268">
        <f>IF(COUNTIF(H204:AU204,"&lt;&gt;")=0,"",SUMPRODUCT(((Recommendations[ImplStatus]="Implemented")+(Recommendations[ImplStatus]="Compensated"))*ISNUMBER(MATCH(Recommendations[Id],H204:AU204,0)))/COUNTIF(H204:AU204,"&lt;&gt;"))</f>
        <v>0</v>
      </c>
      <c r="H204" s="269" t="s">
        <v>416</v>
      </c>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5807</v>
      </c>
      <c r="B205" s="257" t="s">
        <v>5808</v>
      </c>
      <c r="C205" s="258" t="s">
        <v>5816</v>
      </c>
      <c r="D205" s="261" t="s">
        <v>5817</v>
      </c>
      <c r="E205" s="262" t="s">
        <v>5687</v>
      </c>
      <c r="F205" s="265" t="s">
        <v>5811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5807</v>
      </c>
      <c r="B206" s="257" t="s">
        <v>5808</v>
      </c>
      <c r="C206" s="258" t="s">
        <v>5818</v>
      </c>
      <c r="D206" s="261" t="s">
        <v>5819</v>
      </c>
      <c r="E206" s="262" t="s">
        <v>5687</v>
      </c>
      <c r="F206" s="265" t="s">
        <v>5811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5807</v>
      </c>
      <c r="B207" s="257" t="s">
        <v>5808</v>
      </c>
      <c r="C207" s="258" t="s">
        <v>5820</v>
      </c>
      <c r="D207" s="261" t="s">
        <v>5821</v>
      </c>
      <c r="E207" s="262" t="s">
        <v>5552</v>
      </c>
      <c r="F207" s="265" t="s">
        <v>5811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5807</v>
      </c>
      <c r="B208" s="257" t="s">
        <v>5808</v>
      </c>
      <c r="C208" s="258" t="s">
        <v>5822</v>
      </c>
      <c r="D208" s="261" t="s">
        <v>5823</v>
      </c>
      <c r="E208" s="262" t="s">
        <v>5552</v>
      </c>
      <c r="F208" s="265" t="s">
        <v>5811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5807</v>
      </c>
      <c r="B209" s="257" t="s">
        <v>5808</v>
      </c>
      <c r="C209" s="258" t="s">
        <v>5824</v>
      </c>
      <c r="D209" s="261" t="s">
        <v>5825</v>
      </c>
      <c r="E209" s="262" t="s">
        <v>5687</v>
      </c>
      <c r="F209" s="265" t="s">
        <v>5811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5807</v>
      </c>
      <c r="B210" s="257" t="s">
        <v>5808</v>
      </c>
      <c r="C210" s="258" t="s">
        <v>5826</v>
      </c>
      <c r="D210" s="261" t="s">
        <v>5827</v>
      </c>
      <c r="E210" s="262" t="s">
        <v>5437</v>
      </c>
      <c r="F210" s="265" t="s">
        <v>5828</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5807</v>
      </c>
      <c r="B211" s="257" t="s">
        <v>5808</v>
      </c>
      <c r="C211" s="258" t="s">
        <v>5829</v>
      </c>
      <c r="D211" s="261" t="s">
        <v>5830</v>
      </c>
      <c r="E211" s="262" t="s">
        <v>5437</v>
      </c>
      <c r="F211" s="265" t="s">
        <v>5828</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5807</v>
      </c>
      <c r="B212" s="257" t="s">
        <v>5808</v>
      </c>
      <c r="C212" s="258" t="s">
        <v>5831</v>
      </c>
      <c r="D212" s="261" t="s">
        <v>5832</v>
      </c>
      <c r="E212" s="262" t="s">
        <v>5504</v>
      </c>
      <c r="F212" s="265" t="s">
        <v>5833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5807</v>
      </c>
      <c r="B213" s="257" t="s">
        <v>5808</v>
      </c>
      <c r="C213" s="258" t="s">
        <v>5834</v>
      </c>
      <c r="D213" s="261" t="s">
        <v>5835</v>
      </c>
      <c r="E213" s="262" t="s">
        <v>5437</v>
      </c>
      <c r="F213" s="265" t="s">
        <v>5836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5807</v>
      </c>
      <c r="B214" s="257" t="s">
        <v>5808</v>
      </c>
      <c r="C214" s="258" t="s">
        <v>5837</v>
      </c>
      <c r="D214" s="261" t="s">
        <v>5838</v>
      </c>
      <c r="E214" s="262" t="s">
        <v>5504</v>
      </c>
      <c r="F214" s="265" t="s">
        <v>5839</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5807</v>
      </c>
      <c r="B215" s="257" t="s">
        <v>5808</v>
      </c>
      <c r="C215" s="258" t="s">
        <v>5840</v>
      </c>
      <c r="D215" s="261" t="s">
        <v>5841</v>
      </c>
      <c r="E215" s="262" t="s">
        <v>5408</v>
      </c>
      <c r="F215" s="265" t="s">
        <v>5839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5807</v>
      </c>
      <c r="B216" s="257" t="s">
        <v>5808</v>
      </c>
      <c r="C216" s="258" t="s">
        <v>5842</v>
      </c>
      <c r="D216" s="261" t="s">
        <v>5843</v>
      </c>
      <c r="E216" s="262" t="s">
        <v>5408</v>
      </c>
      <c r="F216" s="265" t="s">
        <v>5839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5807</v>
      </c>
      <c r="B217" s="257" t="s">
        <v>5808</v>
      </c>
      <c r="C217" s="258" t="s">
        <v>5844</v>
      </c>
      <c r="D217" s="261" t="s">
        <v>5845</v>
      </c>
      <c r="E217" s="262" t="s">
        <v>5437</v>
      </c>
      <c r="F217" s="265" t="s">
        <v>5839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5807</v>
      </c>
      <c r="B218" s="257" t="s">
        <v>5808</v>
      </c>
      <c r="C218" s="258" t="s">
        <v>5846</v>
      </c>
      <c r="D218" s="261" t="s">
        <v>5847</v>
      </c>
      <c r="E218" s="262" t="s">
        <v>5437</v>
      </c>
      <c r="F218" s="265" t="s">
        <v>5839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5807</v>
      </c>
      <c r="B219" s="257" t="s">
        <v>5808</v>
      </c>
      <c r="C219" s="258" t="s">
        <v>5848</v>
      </c>
      <c r="D219" s="261" t="s">
        <v>5849</v>
      </c>
      <c r="E219" s="262" t="s">
        <v>5437</v>
      </c>
      <c r="F219" s="265" t="s">
        <v>5839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5807</v>
      </c>
      <c r="B220" s="257" t="s">
        <v>5808</v>
      </c>
      <c r="C220" s="258" t="s">
        <v>5850</v>
      </c>
      <c r="D220" s="261" t="s">
        <v>5851</v>
      </c>
      <c r="E220" s="262" t="s">
        <v>5437</v>
      </c>
      <c r="F220" s="265" t="s">
        <v>5839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5807</v>
      </c>
      <c r="B221" s="256" t="s">
        <v>5852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5807</v>
      </c>
      <c r="B222" s="257" t="s">
        <v>5852</v>
      </c>
      <c r="C222" s="258" t="s">
        <v>5853</v>
      </c>
      <c r="D222" s="261" t="s">
        <v>5854</v>
      </c>
      <c r="E222" s="262" t="s">
        <v>5504</v>
      </c>
      <c r="F222" s="265" t="s">
        <v>5855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5807</v>
      </c>
      <c r="B223" s="257" t="s">
        <v>5852</v>
      </c>
      <c r="C223" s="258" t="s">
        <v>5856</v>
      </c>
      <c r="D223" s="261" t="s">
        <v>5857</v>
      </c>
      <c r="E223" s="262" t="s">
        <v>5504</v>
      </c>
      <c r="F223" s="265" t="s">
        <v>5855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5807</v>
      </c>
      <c r="B224" s="257" t="s">
        <v>5852</v>
      </c>
      <c r="C224" s="258" t="s">
        <v>5858</v>
      </c>
      <c r="D224" s="261" t="s">
        <v>5859</v>
      </c>
      <c r="E224" s="262" t="s">
        <v>5504</v>
      </c>
      <c r="F224" s="265" t="s">
        <v>5855</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5807</v>
      </c>
      <c r="B225" s="257" t="s">
        <v>5852</v>
      </c>
      <c r="C225" s="258" t="s">
        <v>5860</v>
      </c>
      <c r="D225" s="261" t="s">
        <v>5861</v>
      </c>
      <c r="E225" s="262" t="s">
        <v>5504</v>
      </c>
      <c r="F225" s="265" t="s">
        <v>5855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5807</v>
      </c>
      <c r="B226" s="257" t="s">
        <v>5852</v>
      </c>
      <c r="C226" s="258" t="s">
        <v>5862</v>
      </c>
      <c r="D226" s="261" t="s">
        <v>5863</v>
      </c>
      <c r="E226" s="262" t="s">
        <v>5504</v>
      </c>
      <c r="F226" s="265" t="s">
        <v>5855</v>
      </c>
      <c r="G226" s="268">
        <f>IF(COUNTIF(H226:AU226,"&lt;&gt;")=0,"",SUMPRODUCT(((Recommendations[ImplStatus]="Implemented")+(Recommendations[ImplStatus]="Compensated"))*ISNUMBER(MATCH(Recommendations[Id],H226:AU226,0)))/COUNTIF(H226:AU226,"&lt;&gt;"))</f>
        <v>0</v>
      </c>
      <c r="H226" s="269" t="s">
        <v>277</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5807</v>
      </c>
      <c r="B227" s="257" t="s">
        <v>5852</v>
      </c>
      <c r="C227" s="258" t="s">
        <v>5864</v>
      </c>
      <c r="D227" s="261" t="s">
        <v>5865</v>
      </c>
      <c r="E227" s="262" t="s">
        <v>5504</v>
      </c>
      <c r="F227" s="265" t="s">
        <v>5855</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5807</v>
      </c>
      <c r="B228" s="257" t="s">
        <v>5852</v>
      </c>
      <c r="C228" s="258" t="s">
        <v>5866</v>
      </c>
      <c r="D228" s="261" t="s">
        <v>5867</v>
      </c>
      <c r="E228" s="262" t="s">
        <v>5504</v>
      </c>
      <c r="F228" s="265" t="s">
        <v>5855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5807</v>
      </c>
      <c r="B229" s="257" t="s">
        <v>5852</v>
      </c>
      <c r="C229" s="258" t="s">
        <v>5868</v>
      </c>
      <c r="D229" s="261" t="s">
        <v>5869</v>
      </c>
      <c r="E229" s="262" t="s">
        <v>5408</v>
      </c>
      <c r="F229" s="265" t="s">
        <v>5855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5807</v>
      </c>
      <c r="B230" s="257" t="s">
        <v>5852</v>
      </c>
      <c r="C230" s="258" t="s">
        <v>5870</v>
      </c>
      <c r="D230" s="261" t="s">
        <v>5871</v>
      </c>
      <c r="E230" s="262" t="s">
        <v>5408</v>
      </c>
      <c r="F230" s="265" t="s">
        <v>5855</v>
      </c>
      <c r="G230" s="268">
        <f>IF(COUNTIF(H230:AU230,"&lt;&gt;")=0,"",SUMPRODUCT(((Recommendations[ImplStatus]="Implemented")+(Recommendations[ImplStatus]="Compensated"))*ISNUMBER(MATCH(Recommendations[Id],H230:AU230,0)))/COUNTIF(H230:AU230,"&lt;&gt;"))</f>
        <v>0</v>
      </c>
      <c r="H230" s="269" t="s">
        <v>270</v>
      </c>
      <c r="I230" s="269" t="s">
        <v>530</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5807</v>
      </c>
      <c r="B231" s="257" t="s">
        <v>5852</v>
      </c>
      <c r="C231" s="258" t="s">
        <v>5872</v>
      </c>
      <c r="D231" s="261" t="s">
        <v>5873</v>
      </c>
      <c r="E231" s="262" t="s">
        <v>5504</v>
      </c>
      <c r="F231" s="265" t="s">
        <v>5874</v>
      </c>
      <c r="G231" s="268">
        <f>IF(COUNTIF(H231:AU231,"&lt;&gt;")=0,"",SUMPRODUCT(((Recommendations[ImplStatus]="Implemented")+(Recommendations[ImplStatus]="Compensated"))*ISNUMBER(MATCH(Recommendations[Id],H231:AU231,0)))/COUNTIF(H231:AU231,"&lt;&gt;"))</f>
        <v>0</v>
      </c>
      <c r="H231" s="269" t="s">
        <v>270</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5807</v>
      </c>
      <c r="B232" s="257" t="s">
        <v>5852</v>
      </c>
      <c r="C232" s="258" t="s">
        <v>5875</v>
      </c>
      <c r="D232" s="261" t="s">
        <v>5876</v>
      </c>
      <c r="E232" s="262" t="s">
        <v>5504</v>
      </c>
      <c r="F232" s="265" t="s">
        <v>5874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5807</v>
      </c>
      <c r="B233" s="257" t="s">
        <v>5852</v>
      </c>
      <c r="C233" s="258" t="s">
        <v>5877</v>
      </c>
      <c r="D233" s="261" t="s">
        <v>5878</v>
      </c>
      <c r="E233" s="262" t="s">
        <v>5437</v>
      </c>
      <c r="F233" s="265" t="s">
        <v>5874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5807</v>
      </c>
      <c r="B234" s="257" t="s">
        <v>5852</v>
      </c>
      <c r="C234" s="258" t="s">
        <v>5879</v>
      </c>
      <c r="D234" s="261" t="s">
        <v>5880</v>
      </c>
      <c r="E234" s="262" t="s">
        <v>5437</v>
      </c>
      <c r="F234" s="265" t="s">
        <v>5874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5807</v>
      </c>
      <c r="B235" s="257" t="s">
        <v>5852</v>
      </c>
      <c r="C235" s="258" t="s">
        <v>5881</v>
      </c>
      <c r="D235" s="261" t="s">
        <v>5882</v>
      </c>
      <c r="E235" s="262" t="s">
        <v>5504</v>
      </c>
      <c r="F235" s="265" t="s">
        <v>5874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5807</v>
      </c>
      <c r="B236" s="257" t="s">
        <v>5852</v>
      </c>
      <c r="C236" s="258" t="s">
        <v>5883</v>
      </c>
      <c r="D236" s="261" t="s">
        <v>5884</v>
      </c>
      <c r="E236" s="262" t="s">
        <v>5437</v>
      </c>
      <c r="F236" s="265" t="s">
        <v>5874</v>
      </c>
      <c r="G236" s="268">
        <f>IF(COUNTIF(H236:AU236,"&lt;&gt;")=0,"",SUMPRODUCT(((Recommendations[ImplStatus]="Implemented")+(Recommendations[ImplStatus]="Compensated"))*ISNUMBER(MATCH(Recommendations[Id],H236:AU236,0)))/COUNTIF(H236:AU236,"&lt;&gt;"))</f>
        <v>0</v>
      </c>
      <c r="H236" s="269" t="s">
        <v>277</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5807</v>
      </c>
      <c r="B237" s="256" t="s">
        <v>2081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5807</v>
      </c>
      <c r="B238" s="257" t="s">
        <v>2081</v>
      </c>
      <c r="C238" s="258" t="s">
        <v>5885</v>
      </c>
      <c r="D238" s="261" t="s">
        <v>5886</v>
      </c>
      <c r="E238" s="262" t="s">
        <v>5408</v>
      </c>
      <c r="F238" s="265" t="s">
        <v>5887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5807</v>
      </c>
      <c r="B239" s="257" t="s">
        <v>2081</v>
      </c>
      <c r="C239" s="258" t="s">
        <v>5888</v>
      </c>
      <c r="D239" s="261" t="s">
        <v>5889</v>
      </c>
      <c r="E239" s="262" t="s">
        <v>5408</v>
      </c>
      <c r="F239" s="265" t="s">
        <v>5887</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5807</v>
      </c>
      <c r="B240" s="257" t="s">
        <v>2081</v>
      </c>
      <c r="C240" s="258" t="s">
        <v>5890</v>
      </c>
      <c r="D240" s="261" t="s">
        <v>5891</v>
      </c>
      <c r="E240" s="262" t="s">
        <v>5408</v>
      </c>
      <c r="F240" s="265" t="s">
        <v>5887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5807</v>
      </c>
      <c r="B241" s="257" t="s">
        <v>2081</v>
      </c>
      <c r="C241" s="258" t="s">
        <v>5892</v>
      </c>
      <c r="D241" s="261" t="s">
        <v>5893</v>
      </c>
      <c r="E241" s="262" t="s">
        <v>5408</v>
      </c>
      <c r="F241" s="265" t="s">
        <v>5887</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5807</v>
      </c>
      <c r="B242" s="257" t="s">
        <v>2081</v>
      </c>
      <c r="C242" s="258" t="s">
        <v>5894</v>
      </c>
      <c r="D242" s="261" t="s">
        <v>5895</v>
      </c>
      <c r="E242" s="262" t="s">
        <v>5408</v>
      </c>
      <c r="F242" s="265" t="s">
        <v>5887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5807</v>
      </c>
      <c r="B243" s="257" t="s">
        <v>2081</v>
      </c>
      <c r="C243" s="258" t="s">
        <v>5896</v>
      </c>
      <c r="D243" s="261" t="s">
        <v>5897</v>
      </c>
      <c r="E243" s="262" t="s">
        <v>5408</v>
      </c>
      <c r="F243" s="265" t="s">
        <v>5887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5807</v>
      </c>
      <c r="B244" s="257" t="s">
        <v>2081</v>
      </c>
      <c r="C244" s="258" t="s">
        <v>5898</v>
      </c>
      <c r="D244" s="261" t="s">
        <v>5899</v>
      </c>
      <c r="E244" s="262" t="s">
        <v>5408</v>
      </c>
      <c r="F244" s="265" t="s">
        <v>5887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5807</v>
      </c>
      <c r="B245" s="257" t="s">
        <v>2081</v>
      </c>
      <c r="C245" s="258" t="s">
        <v>5900</v>
      </c>
      <c r="D245" s="261" t="s">
        <v>5901</v>
      </c>
      <c r="E245" s="262" t="s">
        <v>5408</v>
      </c>
      <c r="F245" s="265" t="s">
        <v>5887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5807</v>
      </c>
      <c r="B246" s="257" t="s">
        <v>2081</v>
      </c>
      <c r="C246" s="258" t="s">
        <v>5902</v>
      </c>
      <c r="D246" s="261" t="s">
        <v>5903</v>
      </c>
      <c r="E246" s="262" t="s">
        <v>5408</v>
      </c>
      <c r="F246" s="265" t="s">
        <v>5887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5807</v>
      </c>
      <c r="B247" s="257" t="s">
        <v>2081</v>
      </c>
      <c r="C247" s="258" t="s">
        <v>5904</v>
      </c>
      <c r="D247" s="261" t="s">
        <v>5905</v>
      </c>
      <c r="E247" s="262" t="s">
        <v>5408</v>
      </c>
      <c r="F247" s="265" t="s">
        <v>5887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5807</v>
      </c>
      <c r="B248" s="257" t="s">
        <v>2081</v>
      </c>
      <c r="C248" s="258" t="s">
        <v>5906</v>
      </c>
      <c r="D248" s="261" t="s">
        <v>5907</v>
      </c>
      <c r="E248" s="262" t="s">
        <v>5437</v>
      </c>
      <c r="F248" s="265" t="s">
        <v>5887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5807</v>
      </c>
      <c r="B249" s="257" t="s">
        <v>2081</v>
      </c>
      <c r="C249" s="258" t="s">
        <v>5908</v>
      </c>
      <c r="D249" s="261" t="s">
        <v>5909</v>
      </c>
      <c r="E249" s="262" t="s">
        <v>5437</v>
      </c>
      <c r="F249" s="265" t="s">
        <v>5910</v>
      </c>
      <c r="G249" s="268">
        <f>IF(COUNTIF(H249:AU249,"&lt;&gt;")=0,"",SUMPRODUCT(((Recommendations[ImplStatus]="Implemented")+(Recommendations[ImplStatus]="Compensated"))*ISNUMBER(MATCH(Recommendations[Id],H249:AU249,0)))/COUNTIF(H249:AU249,"&lt;&gt;"))</f>
        <v>0</v>
      </c>
      <c r="H249" s="269" t="s">
        <v>340</v>
      </c>
      <c r="I249" s="269" t="s">
        <v>350</v>
      </c>
      <c r="J249" s="269" t="s">
        <v>400</v>
      </c>
      <c r="K249" s="269" t="s">
        <v>438</v>
      </c>
      <c r="L249" s="269" t="s">
        <v>463</v>
      </c>
      <c r="M249" s="269" t="s">
        <v>673</v>
      </c>
      <c r="N249" s="269" t="s">
        <v>689</v>
      </c>
      <c r="O249" s="269" t="s">
        <v>694</v>
      </c>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5807</v>
      </c>
      <c r="B250" s="257" t="s">
        <v>2081</v>
      </c>
      <c r="C250" s="258" t="s">
        <v>5911</v>
      </c>
      <c r="D250" s="261" t="s">
        <v>5912</v>
      </c>
      <c r="E250" s="262" t="s">
        <v>5437</v>
      </c>
      <c r="F250" s="265" t="s">
        <v>5910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5807</v>
      </c>
      <c r="B251" s="256" t="s">
        <v>5913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5807</v>
      </c>
      <c r="B252" s="257" t="s">
        <v>5913</v>
      </c>
      <c r="C252" s="258" t="s">
        <v>5914</v>
      </c>
      <c r="D252" s="261" t="s">
        <v>5915</v>
      </c>
      <c r="E252" s="262" t="s">
        <v>5504</v>
      </c>
      <c r="F252" s="265" t="s">
        <v>5916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5807</v>
      </c>
      <c r="B253" s="257" t="s">
        <v>5913</v>
      </c>
      <c r="C253" s="258" t="s">
        <v>5917</v>
      </c>
      <c r="D253" s="261" t="s">
        <v>5918</v>
      </c>
      <c r="E253" s="262" t="s">
        <v>5504</v>
      </c>
      <c r="F253" s="265" t="s">
        <v>5916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5807</v>
      </c>
      <c r="B254" s="257" t="s">
        <v>5913</v>
      </c>
      <c r="C254" s="258" t="s">
        <v>5919</v>
      </c>
      <c r="D254" s="261" t="s">
        <v>5920</v>
      </c>
      <c r="E254" s="262" t="s">
        <v>5504</v>
      </c>
      <c r="F254" s="265" t="s">
        <v>5916</v>
      </c>
      <c r="G254" s="268">
        <f>IF(COUNTIF(H254:AU254,"&lt;&gt;")=0,"",SUMPRODUCT(((Recommendations[ImplStatus]="Implemented")+(Recommendations[ImplStatus]="Compensated"))*ISNUMBER(MATCH(Recommendations[Id],H254:AU254,0)))/COUNTIF(H254:AU254,"&lt;&gt;"))</f>
        <v>0</v>
      </c>
      <c r="H254" s="269" t="s">
        <v>373</v>
      </c>
      <c r="I254" s="269" t="s">
        <v>421</v>
      </c>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5807</v>
      </c>
      <c r="B255" s="257" t="s">
        <v>5913</v>
      </c>
      <c r="C255" s="258" t="s">
        <v>5921</v>
      </c>
      <c r="D255" s="261" t="s">
        <v>5922</v>
      </c>
      <c r="E255" s="262" t="s">
        <v>5504</v>
      </c>
      <c r="F255" s="265" t="s">
        <v>5916</v>
      </c>
      <c r="G255" s="268">
        <f>IF(COUNTIF(H255:AU255,"&lt;&gt;")=0,"",SUMPRODUCT(((Recommendations[ImplStatus]="Implemented")+(Recommendations[ImplStatus]="Compensated"))*ISNUMBER(MATCH(Recommendations[Id],H255:AU255,0)))/COUNTIF(H255:AU255,"&lt;&gt;"))</f>
        <v>0</v>
      </c>
      <c r="H255" s="269" t="s">
        <v>135</v>
      </c>
      <c r="I255" s="269" t="s">
        <v>324</v>
      </c>
      <c r="J255" s="269" t="s">
        <v>329</v>
      </c>
      <c r="K255" s="269" t="s">
        <v>373</v>
      </c>
      <c r="L255" s="269" t="s">
        <v>468</v>
      </c>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5807</v>
      </c>
      <c r="B256" s="257" t="s">
        <v>5913</v>
      </c>
      <c r="C256" s="258" t="s">
        <v>5923</v>
      </c>
      <c r="D256" s="261" t="s">
        <v>5924</v>
      </c>
      <c r="E256" s="262" t="s">
        <v>5504</v>
      </c>
      <c r="F256" s="265" t="s">
        <v>5916</v>
      </c>
      <c r="G256" s="268">
        <f>IF(COUNTIF(H256:AU256,"&lt;&gt;")=0,"",SUMPRODUCT(((Recommendations[ImplStatus]="Implemented")+(Recommendations[ImplStatus]="Compensated"))*ISNUMBER(MATCH(Recommendations[Id],H256:AU256,0)))/COUNTIF(H256:AU256,"&lt;&gt;"))</f>
        <v>0</v>
      </c>
      <c r="H256" s="269" t="s">
        <v>421</v>
      </c>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5807</v>
      </c>
      <c r="B257" s="257" t="s">
        <v>5913</v>
      </c>
      <c r="C257" s="258" t="s">
        <v>5925</v>
      </c>
      <c r="D257" s="261" t="s">
        <v>5926</v>
      </c>
      <c r="E257" s="262" t="s">
        <v>5408</v>
      </c>
      <c r="F257" s="265" t="s">
        <v>5916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5807</v>
      </c>
      <c r="B258" s="257" t="s">
        <v>5913</v>
      </c>
      <c r="C258" s="258" t="s">
        <v>5927</v>
      </c>
      <c r="D258" s="261" t="s">
        <v>5928</v>
      </c>
      <c r="E258" s="262" t="s">
        <v>5408</v>
      </c>
      <c r="F258" s="265" t="s">
        <v>5916</v>
      </c>
      <c r="G258" s="268">
        <f>IF(COUNTIF(H258:AU258,"&lt;&gt;")=0,"",SUMPRODUCT(((Recommendations[ImplStatus]="Implemented")+(Recommendations[ImplStatus]="Compensated"))*ISNUMBER(MATCH(Recommendations[Id],H258:AU258,0)))/COUNTIF(H258:AU258,"&lt;&gt;"))</f>
        <v>0</v>
      </c>
      <c r="H258" s="269" t="s">
        <v>299</v>
      </c>
      <c r="I258" s="269" t="s">
        <v>304</v>
      </c>
      <c r="J258" s="269" t="s">
        <v>314</v>
      </c>
      <c r="K258" s="269" t="s">
        <v>463</v>
      </c>
      <c r="L258" s="269" t="s">
        <v>557</v>
      </c>
      <c r="M258" s="269" t="s">
        <v>673</v>
      </c>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5807</v>
      </c>
      <c r="B259" s="257" t="s">
        <v>5913</v>
      </c>
      <c r="C259" s="258" t="s">
        <v>5929</v>
      </c>
      <c r="D259" s="261" t="s">
        <v>5930</v>
      </c>
      <c r="E259" s="262" t="s">
        <v>5408</v>
      </c>
      <c r="F259" s="265" t="s">
        <v>5916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5807</v>
      </c>
      <c r="B260" s="257" t="s">
        <v>5913</v>
      </c>
      <c r="C260" s="258" t="s">
        <v>5931</v>
      </c>
      <c r="D260" s="261" t="s">
        <v>5932</v>
      </c>
      <c r="E260" s="262" t="s">
        <v>5408</v>
      </c>
      <c r="F260" s="265" t="s">
        <v>5916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5807</v>
      </c>
      <c r="B261" s="257" t="s">
        <v>5913</v>
      </c>
      <c r="C261" s="258" t="s">
        <v>5933</v>
      </c>
      <c r="D261" s="261" t="s">
        <v>5934</v>
      </c>
      <c r="E261" s="262" t="s">
        <v>5552</v>
      </c>
      <c r="F261" s="265" t="s">
        <v>5916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5807</v>
      </c>
      <c r="B262" s="257" t="s">
        <v>5913</v>
      </c>
      <c r="C262" s="258" t="s">
        <v>5935</v>
      </c>
      <c r="D262" s="261" t="s">
        <v>5936</v>
      </c>
      <c r="E262" s="262" t="s">
        <v>5552</v>
      </c>
      <c r="F262" s="265" t="s">
        <v>5916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5807</v>
      </c>
      <c r="B263" s="257" t="s">
        <v>5913</v>
      </c>
      <c r="C263" s="258" t="s">
        <v>5937</v>
      </c>
      <c r="D263" s="261" t="s">
        <v>5938</v>
      </c>
      <c r="E263" s="262" t="s">
        <v>5552</v>
      </c>
      <c r="F263" s="265" t="s">
        <v>5916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5807</v>
      </c>
      <c r="B264" s="256" t="s">
        <v>5939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5807</v>
      </c>
      <c r="B265" s="257" t="s">
        <v>5939</v>
      </c>
      <c r="C265" s="258" t="s">
        <v>5940</v>
      </c>
      <c r="D265" s="261" t="s">
        <v>5941</v>
      </c>
      <c r="E265" s="262" t="s">
        <v>5437</v>
      </c>
      <c r="F265" s="265" t="s">
        <v>5942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5807</v>
      </c>
      <c r="B266" s="257" t="s">
        <v>5939</v>
      </c>
      <c r="C266" s="258" t="s">
        <v>5943</v>
      </c>
      <c r="D266" s="261" t="s">
        <v>5944</v>
      </c>
      <c r="E266" s="262" t="s">
        <v>5437</v>
      </c>
      <c r="F266" s="265" t="s">
        <v>5942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5807</v>
      </c>
      <c r="B267" s="257" t="s">
        <v>5939</v>
      </c>
      <c r="C267" s="258" t="s">
        <v>5945</v>
      </c>
      <c r="D267" s="261" t="s">
        <v>5946</v>
      </c>
      <c r="E267" s="262" t="s">
        <v>5437</v>
      </c>
      <c r="F267" s="265" t="s">
        <v>5942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5807</v>
      </c>
      <c r="B268" s="257" t="s">
        <v>5939</v>
      </c>
      <c r="C268" s="258" t="s">
        <v>5947</v>
      </c>
      <c r="D268" s="261" t="s">
        <v>5948</v>
      </c>
      <c r="E268" s="262" t="s">
        <v>5437</v>
      </c>
      <c r="F268" s="265" t="s">
        <v>5942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5807</v>
      </c>
      <c r="B269" s="257" t="s">
        <v>5939</v>
      </c>
      <c r="C269" s="258" t="s">
        <v>5949</v>
      </c>
      <c r="D269" s="261" t="s">
        <v>5950</v>
      </c>
      <c r="E269" s="262" t="s">
        <v>5437</v>
      </c>
      <c r="F269" s="265" t="s">
        <v>5942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5807</v>
      </c>
      <c r="B270" s="257" t="s">
        <v>5939</v>
      </c>
      <c r="C270" s="258" t="s">
        <v>5951</v>
      </c>
      <c r="D270" s="261" t="s">
        <v>5952</v>
      </c>
      <c r="E270" s="262" t="s">
        <v>5437</v>
      </c>
      <c r="F270" s="265" t="s">
        <v>5942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5807</v>
      </c>
      <c r="B271" s="257" t="s">
        <v>5939</v>
      </c>
      <c r="C271" s="258" t="s">
        <v>5953</v>
      </c>
      <c r="D271" s="261" t="s">
        <v>5954</v>
      </c>
      <c r="E271" s="262" t="s">
        <v>5437</v>
      </c>
      <c r="F271" s="265" t="s">
        <v>5942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5807</v>
      </c>
      <c r="B272" s="257" t="s">
        <v>5939</v>
      </c>
      <c r="C272" s="258" t="s">
        <v>5955</v>
      </c>
      <c r="D272" s="261" t="s">
        <v>5956</v>
      </c>
      <c r="E272" s="262" t="s">
        <v>5437</v>
      </c>
      <c r="F272" s="265" t="s">
        <v>5942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5807</v>
      </c>
      <c r="B273" s="257" t="s">
        <v>5939</v>
      </c>
      <c r="C273" s="258" t="s">
        <v>5957</v>
      </c>
      <c r="D273" s="261" t="s">
        <v>5958</v>
      </c>
      <c r="E273" s="262" t="s">
        <v>5437</v>
      </c>
      <c r="F273" s="265" t="s">
        <v>5942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5959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5959</v>
      </c>
      <c r="B275" s="256" t="s">
        <v>5960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5959</v>
      </c>
      <c r="B276" s="257" t="s">
        <v>5960</v>
      </c>
      <c r="C276" s="258" t="s">
        <v>5961</v>
      </c>
      <c r="D276" s="261" t="s">
        <v>5962</v>
      </c>
      <c r="E276" s="262" t="s">
        <v>5408</v>
      </c>
      <c r="F276" s="265" t="s">
        <v>5963</v>
      </c>
      <c r="G276" s="268">
        <f>IF(COUNTIF(H276:AU276,"&lt;&gt;")=0,"",SUMPRODUCT(((Recommendations[ImplStatus]="Implemented")+(Recommendations[ImplStatus]="Compensated"))*ISNUMBER(MATCH(Recommendations[Id],H276:AU276,0)))/COUNTIF(H276:AU276,"&lt;&gt;"))</f>
        <v>0</v>
      </c>
      <c r="H276" s="269" t="s">
        <v>222</v>
      </c>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5959</v>
      </c>
      <c r="B277" s="257" t="s">
        <v>5960</v>
      </c>
      <c r="C277" s="258" t="s">
        <v>5964</v>
      </c>
      <c r="D277" s="261" t="s">
        <v>5965</v>
      </c>
      <c r="E277" s="262" t="s">
        <v>5408</v>
      </c>
      <c r="F277" s="265" t="s">
        <v>5963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5959</v>
      </c>
      <c r="B278" s="257" t="s">
        <v>5960</v>
      </c>
      <c r="C278" s="258" t="s">
        <v>5966</v>
      </c>
      <c r="D278" s="261" t="s">
        <v>5967</v>
      </c>
      <c r="E278" s="262" t="s">
        <v>5408</v>
      </c>
      <c r="F278" s="265" t="s">
        <v>5963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5959</v>
      </c>
      <c r="B279" s="257" t="s">
        <v>5960</v>
      </c>
      <c r="C279" s="258" t="s">
        <v>5968</v>
      </c>
      <c r="D279" s="261" t="s">
        <v>5969</v>
      </c>
      <c r="E279" s="262" t="s">
        <v>5408</v>
      </c>
      <c r="F279" s="265" t="s">
        <v>5963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5959</v>
      </c>
      <c r="B280" s="257" t="s">
        <v>5960</v>
      </c>
      <c r="C280" s="258" t="s">
        <v>5970</v>
      </c>
      <c r="D280" s="261" t="s">
        <v>5971</v>
      </c>
      <c r="E280" s="262" t="s">
        <v>5408</v>
      </c>
      <c r="F280" s="265" t="s">
        <v>5963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5959</v>
      </c>
      <c r="B281" s="257" t="s">
        <v>5960</v>
      </c>
      <c r="C281" s="258" t="s">
        <v>5972</v>
      </c>
      <c r="D281" s="261" t="s">
        <v>5973</v>
      </c>
      <c r="E281" s="262" t="s">
        <v>5408</v>
      </c>
      <c r="F281" s="265" t="s">
        <v>5963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5959</v>
      </c>
      <c r="B282" s="257" t="s">
        <v>5960</v>
      </c>
      <c r="C282" s="258" t="s">
        <v>5974</v>
      </c>
      <c r="D282" s="261" t="s">
        <v>5975</v>
      </c>
      <c r="E282" s="262" t="s">
        <v>5408</v>
      </c>
      <c r="F282" s="265" t="s">
        <v>5963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5959</v>
      </c>
      <c r="B283" s="257" t="s">
        <v>5960</v>
      </c>
      <c r="C283" s="258" t="s">
        <v>5976</v>
      </c>
      <c r="D283" s="261" t="s">
        <v>5977</v>
      </c>
      <c r="E283" s="262" t="s">
        <v>5504</v>
      </c>
      <c r="F283" s="265" t="s">
        <v>5978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5959</v>
      </c>
      <c r="B284" s="257" t="s">
        <v>5960</v>
      </c>
      <c r="C284" s="258" t="s">
        <v>5979</v>
      </c>
      <c r="D284" s="261" t="s">
        <v>5980</v>
      </c>
      <c r="E284" s="262" t="s">
        <v>5504</v>
      </c>
      <c r="F284" s="265" t="s">
        <v>5978</v>
      </c>
      <c r="G284" s="268">
        <f>IF(COUNTIF(H284:AU284,"&lt;&gt;")=0,"",SUMPRODUCT(((Recommendations[ImplStatus]="Implemented")+(Recommendations[ImplStatus]="Compensated"))*ISNUMBER(MATCH(Recommendations[Id],H284:AU284,0)))/COUNTIF(H284:AU284,"&lt;&gt;"))</f>
        <v>0</v>
      </c>
      <c r="H284" s="269" t="s">
        <v>606</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5959</v>
      </c>
      <c r="B285" s="257" t="s">
        <v>5960</v>
      </c>
      <c r="C285" s="258" t="s">
        <v>5981</v>
      </c>
      <c r="D285" s="261" t="s">
        <v>5982</v>
      </c>
      <c r="E285" s="262" t="s">
        <v>5408</v>
      </c>
      <c r="F285" s="265" t="s">
        <v>5978</v>
      </c>
      <c r="G285" s="268">
        <f>IF(COUNTIF(H285:AU285,"&lt;&gt;")=0,"",SUMPRODUCT(((Recommendations[ImplStatus]="Implemented")+(Recommendations[ImplStatus]="Compensated"))*ISNUMBER(MATCH(Recommendations[Id],H285:AU285,0)))/COUNTIF(H285:AU285,"&lt;&gt;"))</f>
        <v>0</v>
      </c>
      <c r="H285" s="269" t="s">
        <v>222</v>
      </c>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5959</v>
      </c>
      <c r="B286" s="257" t="s">
        <v>5960</v>
      </c>
      <c r="C286" s="258" t="s">
        <v>5983</v>
      </c>
      <c r="D286" s="261" t="s">
        <v>5984</v>
      </c>
      <c r="E286" s="262" t="s">
        <v>5437</v>
      </c>
      <c r="F286" s="265" t="s">
        <v>5978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5959</v>
      </c>
      <c r="B287" s="257" t="s">
        <v>5960</v>
      </c>
      <c r="C287" s="258" t="s">
        <v>5985</v>
      </c>
      <c r="D287" s="261" t="s">
        <v>5986</v>
      </c>
      <c r="E287" s="262" t="s">
        <v>5437</v>
      </c>
      <c r="F287" s="265" t="s">
        <v>5978</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5959</v>
      </c>
      <c r="B288" s="257" t="s">
        <v>5960</v>
      </c>
      <c r="C288" s="258" t="s">
        <v>5987</v>
      </c>
      <c r="D288" s="261" t="s">
        <v>5988</v>
      </c>
      <c r="E288" s="262" t="s">
        <v>5437</v>
      </c>
      <c r="F288" s="265" t="s">
        <v>5978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5959</v>
      </c>
      <c r="B289" s="257" t="s">
        <v>5960</v>
      </c>
      <c r="C289" s="258" t="s">
        <v>5989</v>
      </c>
      <c r="D289" s="261" t="s">
        <v>5990</v>
      </c>
      <c r="E289" s="262" t="s">
        <v>5437</v>
      </c>
      <c r="F289" s="265" t="s">
        <v>5978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5959</v>
      </c>
      <c r="B290" s="257" t="s">
        <v>5960</v>
      </c>
      <c r="C290" s="258" t="s">
        <v>5991</v>
      </c>
      <c r="D290" s="261" t="s">
        <v>5992</v>
      </c>
      <c r="E290" s="262" t="s">
        <v>5408</v>
      </c>
      <c r="F290" s="265" t="s">
        <v>5978</v>
      </c>
      <c r="G290" s="268">
        <f>IF(COUNTIF(H290:AU290,"&lt;&gt;")=0,"",SUMPRODUCT(((Recommendations[ImplStatus]="Implemented")+(Recommendations[ImplStatus]="Compensated"))*ISNUMBER(MATCH(Recommendations[Id],H290:AU290,0)))/COUNTIF(H290:AU290,"&lt;&gt;"))</f>
        <v>0</v>
      </c>
      <c r="H290" s="269" t="s">
        <v>194</v>
      </c>
      <c r="I290" s="269" t="s">
        <v>199</v>
      </c>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5959</v>
      </c>
      <c r="B291" s="257" t="s">
        <v>5960</v>
      </c>
      <c r="C291" s="258" t="s">
        <v>5993</v>
      </c>
      <c r="D291" s="261" t="s">
        <v>5994</v>
      </c>
      <c r="E291" s="262" t="s">
        <v>5437</v>
      </c>
      <c r="F291" s="265" t="s">
        <v>5995</v>
      </c>
      <c r="G291" s="268">
        <f>IF(COUNTIF(H291:AU291,"&lt;&gt;")=0,"",SUMPRODUCT(((Recommendations[ImplStatus]="Implemented")+(Recommendations[ImplStatus]="Compensated"))*ISNUMBER(MATCH(Recommendations[Id],H291:AU291,0)))/COUNTIF(H291:AU291,"&lt;&gt;"))</f>
        <v>0</v>
      </c>
      <c r="H291" s="269" t="s">
        <v>606</v>
      </c>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5959</v>
      </c>
      <c r="B292" s="257" t="s">
        <v>5960</v>
      </c>
      <c r="C292" s="258" t="s">
        <v>5996</v>
      </c>
      <c r="D292" s="261" t="s">
        <v>5997</v>
      </c>
      <c r="E292" s="262" t="s">
        <v>5437</v>
      </c>
      <c r="F292" s="265" t="s">
        <v>5995</v>
      </c>
      <c r="G292" s="268">
        <f>IF(COUNTIF(H292:AU292,"&lt;&gt;")=0,"",SUMPRODUCT(((Recommendations[ImplStatus]="Implemented")+(Recommendations[ImplStatus]="Compensated"))*ISNUMBER(MATCH(Recommendations[Id],H292:AU292,0)))/COUNTIF(H292:AU292,"&lt;&gt;"))</f>
        <v>0</v>
      </c>
      <c r="H292" s="269" t="s">
        <v>194</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5959</v>
      </c>
      <c r="B293" s="257" t="s">
        <v>5960</v>
      </c>
      <c r="C293" s="258" t="s">
        <v>5998</v>
      </c>
      <c r="D293" s="261" t="s">
        <v>5999</v>
      </c>
      <c r="E293" s="262" t="s">
        <v>5687</v>
      </c>
      <c r="F293" s="265" t="s">
        <v>5978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5959</v>
      </c>
      <c r="B294" s="257" t="s">
        <v>5960</v>
      </c>
      <c r="C294" s="258" t="s">
        <v>6000</v>
      </c>
      <c r="D294" s="261" t="s">
        <v>6001</v>
      </c>
      <c r="E294" s="262" t="s">
        <v>5687</v>
      </c>
      <c r="F294" s="265" t="s">
        <v>5978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5959</v>
      </c>
      <c r="B295" s="257" t="s">
        <v>5960</v>
      </c>
      <c r="C295" s="258" t="s">
        <v>6002</v>
      </c>
      <c r="D295" s="261" t="s">
        <v>6003</v>
      </c>
      <c r="E295" s="262" t="s">
        <v>5504</v>
      </c>
      <c r="F295" s="265" t="s">
        <v>5978</v>
      </c>
      <c r="G295" s="268">
        <f>IF(COUNTIF(H295:AU295,"&lt;&gt;")=0,"",SUMPRODUCT(((Recommendations[ImplStatus]="Implemented")+(Recommendations[ImplStatus]="Compensated"))*ISNUMBER(MATCH(Recommendations[Id],H295:AU295,0)))/COUNTIF(H295:AU295,"&lt;&gt;"))</f>
        <v>0</v>
      </c>
      <c r="H295" s="269" t="s">
        <v>34</v>
      </c>
      <c r="I295" s="269" t="s">
        <v>210</v>
      </c>
      <c r="J295" s="269" t="s">
        <v>216</v>
      </c>
      <c r="K295" s="269" t="s">
        <v>252</v>
      </c>
      <c r="L295" s="269" t="s">
        <v>361</v>
      </c>
      <c r="M295" s="269" t="s">
        <v>601</v>
      </c>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5959</v>
      </c>
      <c r="B296" s="257" t="s">
        <v>5960</v>
      </c>
      <c r="C296" s="258" t="s">
        <v>6004</v>
      </c>
      <c r="D296" s="261" t="s">
        <v>6005</v>
      </c>
      <c r="E296" s="262" t="s">
        <v>5504</v>
      </c>
      <c r="F296" s="265" t="s">
        <v>5978</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5959</v>
      </c>
      <c r="B297" s="257" t="s">
        <v>5960</v>
      </c>
      <c r="C297" s="258" t="s">
        <v>6006</v>
      </c>
      <c r="D297" s="261" t="s">
        <v>6007</v>
      </c>
      <c r="E297" s="262" t="s">
        <v>5408</v>
      </c>
      <c r="F297" s="265" t="s">
        <v>5978</v>
      </c>
      <c r="G297" s="268">
        <f>IF(COUNTIF(H297:AU297,"&lt;&gt;")=0,"",SUMPRODUCT(((Recommendations[ImplStatus]="Implemented")+(Recommendations[ImplStatus]="Compensated"))*ISNUMBER(MATCH(Recommendations[Id],H297:AU297,0)))/COUNTIF(H297:AU297,"&lt;&gt;"))</f>
        <v>0</v>
      </c>
      <c r="H297" s="269" t="s">
        <v>210</v>
      </c>
      <c r="I297" s="269" t="s">
        <v>216</v>
      </c>
      <c r="J297" s="269" t="s">
        <v>601</v>
      </c>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5959</v>
      </c>
      <c r="B298" s="257" t="s">
        <v>5960</v>
      </c>
      <c r="C298" s="258" t="s">
        <v>6008</v>
      </c>
      <c r="D298" s="261" t="s">
        <v>6009</v>
      </c>
      <c r="E298" s="262" t="s">
        <v>5504</v>
      </c>
      <c r="F298" s="265" t="s">
        <v>5978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5959</v>
      </c>
      <c r="B299" s="257" t="s">
        <v>5960</v>
      </c>
      <c r="C299" s="258" t="s">
        <v>6010</v>
      </c>
      <c r="D299" s="261" t="s">
        <v>6011</v>
      </c>
      <c r="E299" s="262" t="s">
        <v>5437</v>
      </c>
      <c r="F299" s="265" t="s">
        <v>5978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5959</v>
      </c>
      <c r="B300" s="257" t="s">
        <v>5960</v>
      </c>
      <c r="C300" s="258" t="s">
        <v>6012</v>
      </c>
      <c r="D300" s="261" t="s">
        <v>6013</v>
      </c>
      <c r="E300" s="262" t="s">
        <v>5504</v>
      </c>
      <c r="F300" s="265" t="s">
        <v>5978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5959</v>
      </c>
      <c r="B301" s="257" t="s">
        <v>5960</v>
      </c>
      <c r="C301" s="258" t="s">
        <v>6014</v>
      </c>
      <c r="D301" s="261" t="s">
        <v>6015</v>
      </c>
      <c r="E301" s="262" t="s">
        <v>5552</v>
      </c>
      <c r="F301" s="265" t="s">
        <v>5978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5959</v>
      </c>
      <c r="B302" s="257" t="s">
        <v>5960</v>
      </c>
      <c r="C302" s="258" t="s">
        <v>6016</v>
      </c>
      <c r="D302" s="261" t="s">
        <v>6017</v>
      </c>
      <c r="E302" s="262" t="s">
        <v>5552</v>
      </c>
      <c r="F302" s="265" t="s">
        <v>5978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5959</v>
      </c>
      <c r="B303" s="256" t="s">
        <v>1814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5959</v>
      </c>
      <c r="B304" s="257" t="s">
        <v>1814</v>
      </c>
      <c r="C304" s="258" t="s">
        <v>6018</v>
      </c>
      <c r="D304" s="261" t="s">
        <v>6019</v>
      </c>
      <c r="E304" s="262" t="s">
        <v>5408</v>
      </c>
      <c r="F304" s="265" t="s">
        <v>6020</v>
      </c>
      <c r="G304" s="268">
        <f>IF(COUNTIF(H304:AU304,"&lt;&gt;")=0,"",SUMPRODUCT(((Recommendations[ImplStatus]="Implemented")+(Recommendations[ImplStatus]="Compensated"))*ISNUMBER(MATCH(Recommendations[Id],H304:AU304,0)))/COUNTIF(H304:AU304,"&lt;&gt;"))</f>
        <v>0</v>
      </c>
      <c r="H304" s="269" t="s">
        <v>205</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5959</v>
      </c>
      <c r="B305" s="257" t="s">
        <v>1814</v>
      </c>
      <c r="C305" s="258" t="s">
        <v>6021</v>
      </c>
      <c r="D305" s="261" t="s">
        <v>6022</v>
      </c>
      <c r="E305" s="262" t="s">
        <v>5408</v>
      </c>
      <c r="F305" s="265" t="s">
        <v>6020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5959</v>
      </c>
      <c r="B306" s="257" t="s">
        <v>1814</v>
      </c>
      <c r="C306" s="258" t="s">
        <v>6023</v>
      </c>
      <c r="D306" s="261" t="s">
        <v>6024</v>
      </c>
      <c r="E306" s="262" t="s">
        <v>5408</v>
      </c>
      <c r="F306" s="265" t="s">
        <v>6020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5959</v>
      </c>
      <c r="B307" s="257" t="s">
        <v>1814</v>
      </c>
      <c r="C307" s="258" t="s">
        <v>6025</v>
      </c>
      <c r="D307" s="261" t="s">
        <v>6026</v>
      </c>
      <c r="E307" s="262" t="s">
        <v>5408</v>
      </c>
      <c r="F307" s="265" t="s">
        <v>6020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5959</v>
      </c>
      <c r="B308" s="257" t="s">
        <v>1814</v>
      </c>
      <c r="C308" s="258" t="s">
        <v>6027</v>
      </c>
      <c r="D308" s="261" t="s">
        <v>6028</v>
      </c>
      <c r="E308" s="262" t="s">
        <v>5504</v>
      </c>
      <c r="F308" s="265" t="s">
        <v>6020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5959</v>
      </c>
      <c r="B309" s="257" t="s">
        <v>1814</v>
      </c>
      <c r="C309" s="258" t="s">
        <v>6029</v>
      </c>
      <c r="D309" s="261" t="s">
        <v>6030</v>
      </c>
      <c r="E309" s="262" t="s">
        <v>5504</v>
      </c>
      <c r="F309" s="265" t="s">
        <v>6020</v>
      </c>
      <c r="G309" s="268">
        <f>IF(COUNTIF(H309:AU309,"&lt;&gt;")=0,"",SUMPRODUCT(((Recommendations[ImplStatus]="Implemented")+(Recommendations[ImplStatus]="Compensated"))*ISNUMBER(MATCH(Recommendations[Id],H309:AU309,0)))/COUNTIF(H309:AU309,"&lt;&gt;"))</f>
        <v>0</v>
      </c>
      <c r="H309" s="269" t="s">
        <v>48</v>
      </c>
      <c r="I309" s="269" t="s">
        <v>110</v>
      </c>
      <c r="J309" s="269" t="s">
        <v>162</v>
      </c>
      <c r="K309" s="269" t="s">
        <v>228</v>
      </c>
      <c r="L309" s="269" t="s">
        <v>355</v>
      </c>
      <c r="M309" s="269" t="s">
        <v>388</v>
      </c>
      <c r="N309" s="269" t="s">
        <v>591</v>
      </c>
      <c r="O309" s="269" t="s">
        <v>617</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5959</v>
      </c>
      <c r="B310" s="257" t="s">
        <v>1814</v>
      </c>
      <c r="C310" s="258" t="s">
        <v>6031</v>
      </c>
      <c r="D310" s="261" t="s">
        <v>6032</v>
      </c>
      <c r="E310" s="262" t="s">
        <v>5504</v>
      </c>
      <c r="F310" s="265" t="s">
        <v>6020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5959</v>
      </c>
      <c r="B311" s="257" t="s">
        <v>1814</v>
      </c>
      <c r="C311" s="258" t="s">
        <v>6033</v>
      </c>
      <c r="D311" s="261" t="s">
        <v>6034</v>
      </c>
      <c r="E311" s="262" t="s">
        <v>5504</v>
      </c>
      <c r="F311" s="265" t="s">
        <v>6020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5959</v>
      </c>
      <c r="B312" s="257" t="s">
        <v>1814</v>
      </c>
      <c r="C312" s="258" t="s">
        <v>6035</v>
      </c>
      <c r="D312" s="261" t="s">
        <v>6036</v>
      </c>
      <c r="E312" s="262" t="s">
        <v>5504</v>
      </c>
      <c r="F312" s="265" t="s">
        <v>6020</v>
      </c>
      <c r="G312" s="268">
        <f>IF(COUNTIF(H312:AU312,"&lt;&gt;")=0,"",SUMPRODUCT(((Recommendations[ImplStatus]="Implemented")+(Recommendations[ImplStatus]="Compensated"))*ISNUMBER(MATCH(Recommendations[Id],H312:AU312,0)))/COUNTIF(H312:AU312,"&lt;&gt;"))</f>
        <v>0</v>
      </c>
      <c r="H312" s="269" t="s">
        <v>378</v>
      </c>
      <c r="I312" s="269" t="s">
        <v>705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5959</v>
      </c>
      <c r="B313" s="257" t="s">
        <v>1814</v>
      </c>
      <c r="C313" s="258" t="s">
        <v>6037</v>
      </c>
      <c r="D313" s="261" t="s">
        <v>6038</v>
      </c>
      <c r="E313" s="262" t="s">
        <v>5437</v>
      </c>
      <c r="F313" s="265" t="s">
        <v>6020</v>
      </c>
      <c r="G313" s="268">
        <f>IF(COUNTIF(H313:AU313,"&lt;&gt;")=0,"",SUMPRODUCT(((Recommendations[ImplStatus]="Implemented")+(Recommendations[ImplStatus]="Compensated"))*ISNUMBER(MATCH(Recommendations[Id],H313:AU313,0)))/COUNTIF(H313:AU313,"&lt;&gt;"))</f>
        <v>0</v>
      </c>
      <c r="H313" s="269" t="s">
        <v>205</v>
      </c>
      <c r="I313" s="269" t="s">
        <v>388</v>
      </c>
      <c r="J313" s="269" t="s">
        <v>617</v>
      </c>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5959</v>
      </c>
      <c r="B314" s="257" t="s">
        <v>1814</v>
      </c>
      <c r="C314" s="258" t="s">
        <v>6039</v>
      </c>
      <c r="D314" s="261" t="s">
        <v>6040</v>
      </c>
      <c r="E314" s="262" t="s">
        <v>5437</v>
      </c>
      <c r="F314" s="265" t="s">
        <v>6020</v>
      </c>
      <c r="G314" s="268">
        <f>IF(COUNTIF(H314:AU314,"&lt;&gt;")=0,"",SUMPRODUCT(((Recommendations[ImplStatus]="Implemented")+(Recommendations[ImplStatus]="Compensated"))*ISNUMBER(MATCH(Recommendations[Id],H314:AU314,0)))/COUNTIF(H314:AU314,"&lt;&gt;"))</f>
        <v>0</v>
      </c>
      <c r="H314" s="269" t="s">
        <v>367</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5959</v>
      </c>
      <c r="B315" s="257" t="s">
        <v>1814</v>
      </c>
      <c r="C315" s="258" t="s">
        <v>6041</v>
      </c>
      <c r="D315" s="261" t="s">
        <v>6042</v>
      </c>
      <c r="E315" s="262" t="s">
        <v>5437</v>
      </c>
      <c r="F315" s="265" t="s">
        <v>6020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5959</v>
      </c>
      <c r="B316" s="257" t="s">
        <v>1814</v>
      </c>
      <c r="C316" s="258" t="s">
        <v>6043</v>
      </c>
      <c r="D316" s="261" t="s">
        <v>6044</v>
      </c>
      <c r="E316" s="262" t="s">
        <v>5437</v>
      </c>
      <c r="F316" s="265" t="s">
        <v>6020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5959</v>
      </c>
      <c r="B317" s="257" t="s">
        <v>1814</v>
      </c>
      <c r="C317" s="258" t="s">
        <v>6045</v>
      </c>
      <c r="D317" s="261" t="s">
        <v>6046</v>
      </c>
      <c r="E317" s="262" t="s">
        <v>5504</v>
      </c>
      <c r="F317" s="265" t="s">
        <v>5978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5959</v>
      </c>
      <c r="B318" s="257" t="s">
        <v>1814</v>
      </c>
      <c r="C318" s="258" t="s">
        <v>6047</v>
      </c>
      <c r="D318" s="261" t="s">
        <v>6048</v>
      </c>
      <c r="E318" s="262" t="s">
        <v>5552</v>
      </c>
      <c r="F318" s="265" t="s">
        <v>5978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5959</v>
      </c>
      <c r="B319" s="257" t="s">
        <v>1814</v>
      </c>
      <c r="C319" s="258" t="s">
        <v>6049</v>
      </c>
      <c r="D319" s="261" t="s">
        <v>6050</v>
      </c>
      <c r="E319" s="262" t="s">
        <v>5552</v>
      </c>
      <c r="F319" s="265" t="s">
        <v>5978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5959</v>
      </c>
      <c r="B320" s="256" t="s">
        <v>6051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5959</v>
      </c>
      <c r="B321" s="257" t="s">
        <v>6051</v>
      </c>
      <c r="C321" s="258" t="s">
        <v>6052</v>
      </c>
      <c r="D321" s="261" t="s">
        <v>6053</v>
      </c>
      <c r="E321" s="262" t="s">
        <v>5437</v>
      </c>
      <c r="F321" s="265" t="s">
        <v>6054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5959</v>
      </c>
      <c r="B322" s="257" t="s">
        <v>6051</v>
      </c>
      <c r="C322" s="258" t="s">
        <v>6055</v>
      </c>
      <c r="D322" s="261" t="s">
        <v>6056</v>
      </c>
      <c r="E322" s="262" t="s">
        <v>5437</v>
      </c>
      <c r="F322" s="265" t="s">
        <v>6054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5959</v>
      </c>
      <c r="B323" s="257" t="s">
        <v>6051</v>
      </c>
      <c r="C323" s="258" t="s">
        <v>6057</v>
      </c>
      <c r="D323" s="261" t="s">
        <v>6058</v>
      </c>
      <c r="E323" s="262" t="s">
        <v>5437</v>
      </c>
      <c r="F323" s="265" t="s">
        <v>6054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5959</v>
      </c>
      <c r="B324" s="257" t="s">
        <v>6051</v>
      </c>
      <c r="C324" s="258" t="s">
        <v>6059</v>
      </c>
      <c r="D324" s="261" t="s">
        <v>6060</v>
      </c>
      <c r="E324" s="262" t="s">
        <v>5437</v>
      </c>
      <c r="F324" s="265" t="s">
        <v>6054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5959</v>
      </c>
      <c r="B325" s="257" t="s">
        <v>6051</v>
      </c>
      <c r="C325" s="258" t="s">
        <v>6061</v>
      </c>
      <c r="D325" s="261" t="s">
        <v>6062</v>
      </c>
      <c r="E325" s="262" t="s">
        <v>5437</v>
      </c>
      <c r="F325" s="265" t="s">
        <v>6054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5959</v>
      </c>
      <c r="B326" s="257" t="s">
        <v>6051</v>
      </c>
      <c r="C326" s="258" t="s">
        <v>6063</v>
      </c>
      <c r="D326" s="261" t="s">
        <v>6064</v>
      </c>
      <c r="E326" s="262" t="s">
        <v>5437</v>
      </c>
      <c r="F326" s="265" t="s">
        <v>6054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5959</v>
      </c>
      <c r="B327" s="257" t="s">
        <v>6051</v>
      </c>
      <c r="C327" s="258" t="s">
        <v>6065</v>
      </c>
      <c r="D327" s="261" t="s">
        <v>6066</v>
      </c>
      <c r="E327" s="262" t="s">
        <v>5437</v>
      </c>
      <c r="F327" s="265" t="s">
        <v>6054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5959</v>
      </c>
      <c r="B328" s="257" t="s">
        <v>6051</v>
      </c>
      <c r="C328" s="258" t="s">
        <v>6067</v>
      </c>
      <c r="D328" s="261" t="s">
        <v>6068</v>
      </c>
      <c r="E328" s="262" t="s">
        <v>5437</v>
      </c>
      <c r="F328" s="265" t="s">
        <v>6054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5959</v>
      </c>
      <c r="B329" s="257" t="s">
        <v>6051</v>
      </c>
      <c r="C329" s="258" t="s">
        <v>6069</v>
      </c>
      <c r="D329" s="261" t="s">
        <v>6070</v>
      </c>
      <c r="E329" s="262" t="s">
        <v>5437</v>
      </c>
      <c r="F329" s="265" t="s">
        <v>6054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5959</v>
      </c>
      <c r="B330" s="257" t="s">
        <v>6051</v>
      </c>
      <c r="C330" s="258" t="s">
        <v>6071</v>
      </c>
      <c r="D330" s="261" t="s">
        <v>6072</v>
      </c>
      <c r="E330" s="262" t="s">
        <v>5437</v>
      </c>
      <c r="F330" s="265" t="s">
        <v>6054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5959</v>
      </c>
      <c r="B331" s="257" t="s">
        <v>6051</v>
      </c>
      <c r="C331" s="258" t="s">
        <v>6073</v>
      </c>
      <c r="D331" s="261" t="s">
        <v>6074</v>
      </c>
      <c r="E331" s="262" t="s">
        <v>5437</v>
      </c>
      <c r="F331" s="265" t="s">
        <v>6054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5959</v>
      </c>
      <c r="B332" s="257" t="s">
        <v>6051</v>
      </c>
      <c r="C332" s="258" t="s">
        <v>6075</v>
      </c>
      <c r="D332" s="261" t="s">
        <v>6076</v>
      </c>
      <c r="E332" s="262" t="s">
        <v>5437</v>
      </c>
      <c r="F332" s="265" t="s">
        <v>6054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5959</v>
      </c>
      <c r="B333" s="257" t="s">
        <v>6051</v>
      </c>
      <c r="C333" s="258" t="s">
        <v>6077</v>
      </c>
      <c r="D333" s="261" t="s">
        <v>6078</v>
      </c>
      <c r="E333" s="262" t="s">
        <v>5437</v>
      </c>
      <c r="F333" s="265" t="s">
        <v>6054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5959</v>
      </c>
      <c r="B334" s="257" t="s">
        <v>6051</v>
      </c>
      <c r="C334" s="258" t="s">
        <v>6079</v>
      </c>
      <c r="D334" s="261" t="s">
        <v>6080</v>
      </c>
      <c r="E334" s="262" t="s">
        <v>5437</v>
      </c>
      <c r="F334" s="265" t="s">
        <v>6054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5959</v>
      </c>
      <c r="B335" s="257" t="s">
        <v>6051</v>
      </c>
      <c r="C335" s="258" t="s">
        <v>6081</v>
      </c>
      <c r="D335" s="261" t="s">
        <v>6082</v>
      </c>
      <c r="E335" s="262" t="s">
        <v>5437</v>
      </c>
      <c r="F335" s="265" t="s">
        <v>6054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5959</v>
      </c>
      <c r="B336" s="257" t="s">
        <v>6051</v>
      </c>
      <c r="C336" s="258" t="s">
        <v>6083</v>
      </c>
      <c r="D336" s="261" t="s">
        <v>6084</v>
      </c>
      <c r="E336" s="262" t="s">
        <v>5552</v>
      </c>
      <c r="F336" s="265" t="s">
        <v>6054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5959</v>
      </c>
      <c r="B337" s="257" t="s">
        <v>6051</v>
      </c>
      <c r="C337" s="258" t="s">
        <v>6085</v>
      </c>
      <c r="D337" s="261" t="s">
        <v>6086</v>
      </c>
      <c r="E337" s="262" t="s">
        <v>5552</v>
      </c>
      <c r="F337" s="265" t="s">
        <v>6054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5959</v>
      </c>
      <c r="B338" s="257" t="s">
        <v>6051</v>
      </c>
      <c r="C338" s="258" t="s">
        <v>6087</v>
      </c>
      <c r="D338" s="261" t="s">
        <v>6088</v>
      </c>
      <c r="E338" s="262" t="s">
        <v>5437</v>
      </c>
      <c r="F338" s="265" t="s">
        <v>6054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5959</v>
      </c>
      <c r="B339" s="257" t="s">
        <v>6051</v>
      </c>
      <c r="C339" s="258" t="s">
        <v>6089</v>
      </c>
      <c r="D339" s="261" t="s">
        <v>6090</v>
      </c>
      <c r="E339" s="262" t="s">
        <v>5437</v>
      </c>
      <c r="F339" s="265" t="s">
        <v>6054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5959</v>
      </c>
      <c r="B340" s="256" t="s">
        <v>6091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5959</v>
      </c>
      <c r="B341" s="257" t="s">
        <v>6091</v>
      </c>
      <c r="C341" s="258" t="s">
        <v>6092</v>
      </c>
      <c r="D341" s="261" t="s">
        <v>6093</v>
      </c>
      <c r="E341" s="262" t="s">
        <v>5408</v>
      </c>
      <c r="F341" s="265" t="s">
        <v>5978</v>
      </c>
      <c r="G341" s="268">
        <f>IF(COUNTIF(H341:AU341,"&lt;&gt;")=0,"",SUMPRODUCT(((Recommendations[ImplStatus]="Implemented")+(Recommendations[ImplStatus]="Compensated"))*ISNUMBER(MATCH(Recommendations[Id],H341:AU341,0)))/COUNTIF(H341:AU341,"&lt;&gt;"))</f>
        <v>0</v>
      </c>
      <c r="H341" s="269" t="s">
        <v>156</v>
      </c>
      <c r="I341" s="269" t="s">
        <v>199</v>
      </c>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5959</v>
      </c>
      <c r="B342" s="257" t="s">
        <v>6091</v>
      </c>
      <c r="C342" s="258" t="s">
        <v>6094</v>
      </c>
      <c r="D342" s="261" t="s">
        <v>6095</v>
      </c>
      <c r="E342" s="262" t="s">
        <v>5408</v>
      </c>
      <c r="F342" s="265" t="s">
        <v>5978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5959</v>
      </c>
      <c r="B343" s="257" t="s">
        <v>6091</v>
      </c>
      <c r="C343" s="258" t="s">
        <v>6096</v>
      </c>
      <c r="D343" s="261" t="s">
        <v>6097</v>
      </c>
      <c r="E343" s="262" t="s">
        <v>5504</v>
      </c>
      <c r="F343" s="265" t="s">
        <v>6098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5959</v>
      </c>
      <c r="B344" s="257" t="s">
        <v>6091</v>
      </c>
      <c r="C344" s="258" t="s">
        <v>6099</v>
      </c>
      <c r="D344" s="261" t="s">
        <v>6100</v>
      </c>
      <c r="E344" s="262" t="s">
        <v>5437</v>
      </c>
      <c r="F344" s="265" t="s">
        <v>6098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5959</v>
      </c>
      <c r="B345" s="257" t="s">
        <v>6091</v>
      </c>
      <c r="C345" s="258" t="s">
        <v>6101</v>
      </c>
      <c r="D345" s="261" t="s">
        <v>6102</v>
      </c>
      <c r="E345" s="262" t="s">
        <v>5437</v>
      </c>
      <c r="F345" s="265" t="s">
        <v>6098</v>
      </c>
      <c r="G345" s="268">
        <f>IF(COUNTIF(H345:AU345,"&lt;&gt;")=0,"",SUMPRODUCT(((Recommendations[ImplStatus]="Implemented")+(Recommendations[ImplStatus]="Compensated"))*ISNUMBER(MATCH(Recommendations[Id],H345:AU345,0)))/COUNTIF(H345:AU345,"&lt;&gt;"))</f>
        <v>0</v>
      </c>
      <c r="H345" s="269" t="s">
        <v>55</v>
      </c>
      <c r="I345" s="269" t="s">
        <v>234</v>
      </c>
      <c r="J345" s="269" t="s">
        <v>611</v>
      </c>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5959</v>
      </c>
      <c r="B346" s="257" t="s">
        <v>6091</v>
      </c>
      <c r="C346" s="258" t="s">
        <v>6103</v>
      </c>
      <c r="D346" s="261" t="s">
        <v>6104</v>
      </c>
      <c r="E346" s="262" t="s">
        <v>5437</v>
      </c>
      <c r="F346" s="265" t="s">
        <v>6098</v>
      </c>
      <c r="G346" s="268">
        <f>IF(COUNTIF(H346:AU346,"&lt;&gt;")=0,"",SUMPRODUCT(((Recommendations[ImplStatus]="Implemented")+(Recommendations[ImplStatus]="Compensated"))*ISNUMBER(MATCH(Recommendations[Id],H346:AU346,0)))/COUNTIF(H346:AU346,"&lt;&gt;"))</f>
        <v>0</v>
      </c>
      <c r="H346" s="269" t="s">
        <v>34</v>
      </c>
      <c r="I346" s="269" t="s">
        <v>48</v>
      </c>
      <c r="J346" s="269" t="s">
        <v>110</v>
      </c>
      <c r="K346" s="269" t="s">
        <v>117</v>
      </c>
      <c r="L346" s="269" t="s">
        <v>156</v>
      </c>
      <c r="M346" s="269" t="s">
        <v>162</v>
      </c>
      <c r="N346" s="269" t="s">
        <v>169</v>
      </c>
      <c r="O346" s="269" t="s">
        <v>282</v>
      </c>
      <c r="P346" s="269" t="s">
        <v>355</v>
      </c>
      <c r="Q346" s="269" t="s">
        <v>367</v>
      </c>
      <c r="R346" s="269" t="s">
        <v>458</v>
      </c>
      <c r="S346" s="269" t="s">
        <v>585</v>
      </c>
      <c r="T346" s="269" t="s">
        <v>591</v>
      </c>
      <c r="U346" s="269" t="s">
        <v>596</v>
      </c>
      <c r="V346" s="269" t="s">
        <v>667</v>
      </c>
      <c r="W346" s="269" t="s">
        <v>699</v>
      </c>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5959</v>
      </c>
      <c r="B347" s="257" t="s">
        <v>6091</v>
      </c>
      <c r="C347" s="258" t="s">
        <v>6105</v>
      </c>
      <c r="D347" s="261" t="s">
        <v>6106</v>
      </c>
      <c r="E347" s="262" t="s">
        <v>5437</v>
      </c>
      <c r="F347" s="265" t="s">
        <v>6098</v>
      </c>
      <c r="G347" s="268">
        <f>IF(COUNTIF(H347:AU347,"&lt;&gt;")=0,"",SUMPRODUCT(((Recommendations[ImplStatus]="Implemented")+(Recommendations[ImplStatus]="Compensated"))*ISNUMBER(MATCH(Recommendations[Id],H347:AU347,0)))/COUNTIF(H347:AU347,"&lt;&gt;"))</f>
        <v>0</v>
      </c>
      <c r="H347" s="269" t="s">
        <v>55</v>
      </c>
      <c r="I347" s="269" t="s">
        <v>62</v>
      </c>
      <c r="J347" s="269" t="s">
        <v>117</v>
      </c>
      <c r="K347" s="269" t="s">
        <v>123</v>
      </c>
      <c r="L347" s="269" t="s">
        <v>129</v>
      </c>
      <c r="M347" s="269" t="s">
        <v>145</v>
      </c>
      <c r="N347" s="269" t="s">
        <v>234</v>
      </c>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5959</v>
      </c>
      <c r="B348" s="257" t="s">
        <v>6091</v>
      </c>
      <c r="C348" s="258" t="s">
        <v>6107</v>
      </c>
      <c r="D348" s="261" t="s">
        <v>6108</v>
      </c>
      <c r="E348" s="262" t="s">
        <v>5437</v>
      </c>
      <c r="F348" s="265" t="s">
        <v>6098</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5959</v>
      </c>
      <c r="B349" s="257" t="s">
        <v>6091</v>
      </c>
      <c r="C349" s="258" t="s">
        <v>6109</v>
      </c>
      <c r="D349" s="261" t="s">
        <v>6110</v>
      </c>
      <c r="E349" s="262" t="s">
        <v>5437</v>
      </c>
      <c r="F349" s="265" t="s">
        <v>6098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5959</v>
      </c>
      <c r="B350" s="257" t="s">
        <v>6091</v>
      </c>
      <c r="C350" s="258" t="s">
        <v>6111</v>
      </c>
      <c r="D350" s="261" t="s">
        <v>6112</v>
      </c>
      <c r="E350" s="262" t="s">
        <v>5408</v>
      </c>
      <c r="F350" s="265" t="s">
        <v>6098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5959</v>
      </c>
      <c r="B351" s="257" t="s">
        <v>6091</v>
      </c>
      <c r="C351" s="258" t="s">
        <v>6113</v>
      </c>
      <c r="D351" s="261" t="s">
        <v>6114</v>
      </c>
      <c r="E351" s="262" t="s">
        <v>5408</v>
      </c>
      <c r="F351" s="265" t="s">
        <v>6098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5959</v>
      </c>
      <c r="B352" s="257" t="s">
        <v>6091</v>
      </c>
      <c r="C352" s="258" t="s">
        <v>6115</v>
      </c>
      <c r="D352" s="261" t="s">
        <v>6116</v>
      </c>
      <c r="E352" s="262" t="s">
        <v>5408</v>
      </c>
      <c r="F352" s="265" t="s">
        <v>6098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5959</v>
      </c>
      <c r="B353" s="257" t="s">
        <v>6091</v>
      </c>
      <c r="C353" s="258" t="s">
        <v>6117</v>
      </c>
      <c r="D353" s="261" t="s">
        <v>6118</v>
      </c>
      <c r="E353" s="262" t="s">
        <v>5504</v>
      </c>
      <c r="F353" s="265" t="s">
        <v>5978</v>
      </c>
      <c r="G353" s="268">
        <f>IF(COUNTIF(H353:AU353,"&lt;&gt;")=0,"",SUMPRODUCT(((Recommendations[ImplStatus]="Implemented")+(Recommendations[ImplStatus]="Compensated"))*ISNUMBER(MATCH(Recommendations[Id],H353:AU353,0)))/COUNTIF(H353:AU353,"&lt;&gt;"))</f>
        <v>0</v>
      </c>
      <c r="H353" s="269" t="s">
        <v>140</v>
      </c>
      <c r="I353" s="269" t="s">
        <v>182</v>
      </c>
      <c r="J353" s="269" t="s">
        <v>635</v>
      </c>
      <c r="K353" s="269" t="s">
        <v>657</v>
      </c>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5959</v>
      </c>
      <c r="B354" s="256" t="s">
        <v>6119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5959</v>
      </c>
      <c r="B355" s="257" t="s">
        <v>6119</v>
      </c>
      <c r="C355" s="258" t="s">
        <v>6120</v>
      </c>
      <c r="D355" s="261" t="s">
        <v>6121</v>
      </c>
      <c r="E355" s="262" t="s">
        <v>5504</v>
      </c>
      <c r="F355" s="265" t="s">
        <v>6122</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5959</v>
      </c>
      <c r="B356" s="257" t="s">
        <v>6119</v>
      </c>
      <c r="C356" s="258" t="s">
        <v>6123</v>
      </c>
      <c r="D356" s="261" t="s">
        <v>6124</v>
      </c>
      <c r="E356" s="262" t="s">
        <v>5504</v>
      </c>
      <c r="F356" s="265" t="s">
        <v>6122</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5959</v>
      </c>
      <c r="B357" s="257" t="s">
        <v>6119</v>
      </c>
      <c r="C357" s="258" t="s">
        <v>6125</v>
      </c>
      <c r="D357" s="261" t="s">
        <v>6126</v>
      </c>
      <c r="E357" s="262" t="s">
        <v>5552</v>
      </c>
      <c r="F357" s="265" t="s">
        <v>6122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5959</v>
      </c>
      <c r="B358" s="257" t="s">
        <v>6119</v>
      </c>
      <c r="C358" s="258" t="s">
        <v>6127</v>
      </c>
      <c r="D358" s="261" t="s">
        <v>6128</v>
      </c>
      <c r="E358" s="262" t="s">
        <v>5552</v>
      </c>
      <c r="F358" s="265" t="s">
        <v>6122</v>
      </c>
      <c r="G358" s="268">
        <f>IF(COUNTIF(H358:AU358,"&lt;&gt;")=0,"",SUMPRODUCT(((Recommendations[ImplStatus]="Implemented")+(Recommendations[ImplStatus]="Compensated"))*ISNUMBER(MATCH(Recommendations[Id],H358:AU358,0)))/COUNTIF(H358:AU358,"&lt;&gt;"))</f>
        <v>0</v>
      </c>
      <c r="H358" s="269" t="s">
        <v>29</v>
      </c>
      <c r="I358" s="269" t="s">
        <v>104</v>
      </c>
      <c r="J358" s="269" t="s">
        <v>345</v>
      </c>
      <c r="K358" s="269" t="s">
        <v>453</v>
      </c>
      <c r="L358" s="269" t="s">
        <v>657</v>
      </c>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5959</v>
      </c>
      <c r="B359" s="257" t="s">
        <v>6119</v>
      </c>
      <c r="C359" s="258" t="s">
        <v>6129</v>
      </c>
      <c r="D359" s="261" t="s">
        <v>6130</v>
      </c>
      <c r="E359" s="262" t="s">
        <v>5552</v>
      </c>
      <c r="F359" s="265" t="s">
        <v>6122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5959</v>
      </c>
      <c r="B360" s="257" t="s">
        <v>6119</v>
      </c>
      <c r="C360" s="258" t="s">
        <v>6131</v>
      </c>
      <c r="D360" s="261" t="s">
        <v>6132</v>
      </c>
      <c r="E360" s="262" t="s">
        <v>5504</v>
      </c>
      <c r="F360" s="265" t="s">
        <v>6122</v>
      </c>
      <c r="G360" s="268">
        <f>IF(COUNTIF(H360:AU360,"&lt;&gt;")=0,"",SUMPRODUCT(((Recommendations[ImplStatus]="Implemented")+(Recommendations[ImplStatus]="Compensated"))*ISNUMBER(MATCH(Recommendations[Id],H360:AU360,0)))/COUNTIF(H360:AU360,"&lt;&gt;"))</f>
        <v>0</v>
      </c>
      <c r="H360" s="269" t="s">
        <v>432</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5959</v>
      </c>
      <c r="B361" s="257" t="s">
        <v>6119</v>
      </c>
      <c r="C361" s="258" t="s">
        <v>6133</v>
      </c>
      <c r="D361" s="261" t="s">
        <v>6134</v>
      </c>
      <c r="E361" s="262" t="s">
        <v>5437</v>
      </c>
      <c r="F361" s="265" t="s">
        <v>6122</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5959</v>
      </c>
      <c r="B362" s="257" t="s">
        <v>6119</v>
      </c>
      <c r="C362" s="258" t="s">
        <v>6135</v>
      </c>
      <c r="D362" s="261" t="s">
        <v>6136</v>
      </c>
      <c r="E362" s="262" t="s">
        <v>5552</v>
      </c>
      <c r="F362" s="265" t="s">
        <v>6122</v>
      </c>
      <c r="G362" s="268">
        <f>IF(COUNTIF(H362:AU362,"&lt;&gt;")=0,"",SUMPRODUCT(((Recommendations[ImplStatus]="Implemented")+(Recommendations[ImplStatus]="Compensated"))*ISNUMBER(MATCH(Recommendations[Id],H362:AU362,0)))/COUNTIF(H362:AU362,"&lt;&gt;"))</f>
        <v>0</v>
      </c>
      <c r="H362" s="269" t="s">
        <v>140</v>
      </c>
      <c r="I362" s="269" t="s">
        <v>182</v>
      </c>
      <c r="J362" s="269" t="s">
        <v>635</v>
      </c>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5959</v>
      </c>
      <c r="B363" s="257" t="s">
        <v>6119</v>
      </c>
      <c r="C363" s="258" t="s">
        <v>6137</v>
      </c>
      <c r="D363" s="261" t="s">
        <v>6138</v>
      </c>
      <c r="E363" s="262" t="s">
        <v>5552</v>
      </c>
      <c r="F363" s="265" t="s">
        <v>6122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5959</v>
      </c>
      <c r="B364" s="257" t="s">
        <v>6119</v>
      </c>
      <c r="C364" s="258" t="s">
        <v>6139</v>
      </c>
      <c r="D364" s="261" t="s">
        <v>6140</v>
      </c>
      <c r="E364" s="262" t="s">
        <v>5552</v>
      </c>
      <c r="F364" s="265" t="s">
        <v>6122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5959</v>
      </c>
      <c r="B365" s="257" t="s">
        <v>6119</v>
      </c>
      <c r="C365" s="258" t="s">
        <v>6141</v>
      </c>
      <c r="D365" s="261" t="s">
        <v>6142</v>
      </c>
      <c r="E365" s="262" t="s">
        <v>5552</v>
      </c>
      <c r="F365" s="265" t="s">
        <v>6122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5959</v>
      </c>
      <c r="B366" s="257" t="s">
        <v>6119</v>
      </c>
      <c r="C366" s="258" t="s">
        <v>6143</v>
      </c>
      <c r="D366" s="261" t="s">
        <v>6144</v>
      </c>
      <c r="E366" s="262" t="s">
        <v>5552</v>
      </c>
      <c r="F366" s="265" t="s">
        <v>6122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5959</v>
      </c>
      <c r="B367" s="257" t="s">
        <v>6119</v>
      </c>
      <c r="C367" s="258" t="s">
        <v>6145</v>
      </c>
      <c r="D367" s="261" t="s">
        <v>6146</v>
      </c>
      <c r="E367" s="262" t="s">
        <v>5552</v>
      </c>
      <c r="F367" s="265" t="s">
        <v>6122</v>
      </c>
      <c r="G367" s="268">
        <f>IF(COUNTIF(H367:AU367,"&lt;&gt;")=0,"",SUMPRODUCT(((Recommendations[ImplStatus]="Implemented")+(Recommendations[ImplStatus]="Compensated"))*ISNUMBER(MATCH(Recommendations[Id],H367:AU367,0)))/COUNTIF(H367:AU367,"&lt;&gt;"))</f>
        <v>0</v>
      </c>
      <c r="H367" s="269" t="s">
        <v>264</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5959</v>
      </c>
      <c r="B368" s="257" t="s">
        <v>6119</v>
      </c>
      <c r="C368" s="258" t="s">
        <v>6147</v>
      </c>
      <c r="D368" s="261" t="s">
        <v>6148</v>
      </c>
      <c r="E368" s="262" t="s">
        <v>5552</v>
      </c>
      <c r="F368" s="265" t="s">
        <v>6122</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5959</v>
      </c>
      <c r="B369" s="257" t="s">
        <v>6119</v>
      </c>
      <c r="C369" s="258" t="s">
        <v>6149</v>
      </c>
      <c r="D369" s="261" t="s">
        <v>6150</v>
      </c>
      <c r="E369" s="262" t="s">
        <v>5552</v>
      </c>
      <c r="F369" s="265" t="s">
        <v>6122</v>
      </c>
      <c r="G369" s="268">
        <f>IF(COUNTIF(H369:AU369,"&lt;&gt;")=0,"",SUMPRODUCT(((Recommendations[ImplStatus]="Implemented")+(Recommendations[ImplStatus]="Compensated"))*ISNUMBER(MATCH(Recommendations[Id],H369:AU369,0)))/COUNTIF(H369:AU369,"&lt;&gt;"))</f>
        <v>0</v>
      </c>
      <c r="H369" s="269" t="s">
        <v>264</v>
      </c>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6151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6151</v>
      </c>
      <c r="B371" s="256" t="s">
        <v>6152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6151</v>
      </c>
      <c r="B372" s="257" t="s">
        <v>6152</v>
      </c>
      <c r="C372" s="258" t="s">
        <v>6153</v>
      </c>
      <c r="D372" s="261" t="s">
        <v>6154</v>
      </c>
      <c r="E372" s="262" t="s">
        <v>5408</v>
      </c>
      <c r="F372" s="265" t="s">
        <v>6155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6151</v>
      </c>
      <c r="B373" s="257" t="s">
        <v>6152</v>
      </c>
      <c r="C373" s="258" t="s">
        <v>6156</v>
      </c>
      <c r="D373" s="261" t="s">
        <v>6157</v>
      </c>
      <c r="E373" s="262" t="s">
        <v>5408</v>
      </c>
      <c r="F373" s="265" t="s">
        <v>6158</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6151</v>
      </c>
      <c r="B374" s="257" t="s">
        <v>6152</v>
      </c>
      <c r="C374" s="258" t="s">
        <v>6159</v>
      </c>
      <c r="D374" s="261" t="s">
        <v>6160</v>
      </c>
      <c r="E374" s="262" t="s">
        <v>5437</v>
      </c>
      <c r="F374" s="265" t="s">
        <v>6158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6151</v>
      </c>
      <c r="B375" s="257" t="s">
        <v>6152</v>
      </c>
      <c r="C375" s="258" t="s">
        <v>6161</v>
      </c>
      <c r="D375" s="261" t="s">
        <v>6162</v>
      </c>
      <c r="E375" s="262" t="s">
        <v>5437</v>
      </c>
      <c r="F375" s="265" t="s">
        <v>6158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6151</v>
      </c>
      <c r="B376" s="257" t="s">
        <v>6152</v>
      </c>
      <c r="C376" s="258" t="s">
        <v>6163</v>
      </c>
      <c r="D376" s="261" t="s">
        <v>6164</v>
      </c>
      <c r="E376" s="262" t="s">
        <v>5437</v>
      </c>
      <c r="F376" s="265" t="s">
        <v>6020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6151</v>
      </c>
      <c r="B377" s="257" t="s">
        <v>6152</v>
      </c>
      <c r="C377" s="258" t="s">
        <v>6165</v>
      </c>
      <c r="D377" s="261" t="s">
        <v>6166</v>
      </c>
      <c r="E377" s="262" t="s">
        <v>5504</v>
      </c>
      <c r="F377" s="265" t="s">
        <v>5978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6151</v>
      </c>
      <c r="B378" s="257" t="s">
        <v>6152</v>
      </c>
      <c r="C378" s="258" t="s">
        <v>6167</v>
      </c>
      <c r="D378" s="261" t="s">
        <v>6168</v>
      </c>
      <c r="E378" s="262" t="s">
        <v>5504</v>
      </c>
      <c r="F378" s="265" t="s">
        <v>6158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6151</v>
      </c>
      <c r="B379" s="257" t="s">
        <v>6152</v>
      </c>
      <c r="C379" s="258" t="s">
        <v>6169</v>
      </c>
      <c r="D379" s="261" t="s">
        <v>6170</v>
      </c>
      <c r="E379" s="262" t="s">
        <v>5504</v>
      </c>
      <c r="F379" s="265" t="s">
        <v>6155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6151</v>
      </c>
      <c r="B380" s="257" t="s">
        <v>6152</v>
      </c>
      <c r="C380" s="258" t="s">
        <v>6171</v>
      </c>
      <c r="D380" s="261" t="s">
        <v>6172</v>
      </c>
      <c r="E380" s="262" t="s">
        <v>5504</v>
      </c>
      <c r="F380" s="265" t="s">
        <v>6155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6151</v>
      </c>
      <c r="B381" s="257" t="s">
        <v>6152</v>
      </c>
      <c r="C381" s="258" t="s">
        <v>6173</v>
      </c>
      <c r="D381" s="261" t="s">
        <v>6174</v>
      </c>
      <c r="E381" s="262" t="s">
        <v>5504</v>
      </c>
      <c r="F381" s="265" t="s">
        <v>6155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6151</v>
      </c>
      <c r="B382" s="257" t="s">
        <v>6152</v>
      </c>
      <c r="C382" s="258" t="s">
        <v>6175</v>
      </c>
      <c r="D382" s="261" t="s">
        <v>6176</v>
      </c>
      <c r="E382" s="262" t="s">
        <v>5552</v>
      </c>
      <c r="F382" s="265" t="s">
        <v>6155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6151</v>
      </c>
      <c r="B383" s="257" t="s">
        <v>6152</v>
      </c>
      <c r="C383" s="258" t="s">
        <v>6177</v>
      </c>
      <c r="D383" s="261" t="s">
        <v>6178</v>
      </c>
      <c r="E383" s="262" t="s">
        <v>5552</v>
      </c>
      <c r="F383" s="265" t="s">
        <v>6155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6151</v>
      </c>
      <c r="B384" s="257" t="s">
        <v>6152</v>
      </c>
      <c r="C384" s="258" t="s">
        <v>6179</v>
      </c>
      <c r="D384" s="261" t="s">
        <v>6180</v>
      </c>
      <c r="E384" s="262" t="s">
        <v>5552</v>
      </c>
      <c r="F384" s="265" t="s">
        <v>6155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6151</v>
      </c>
      <c r="B385" s="257" t="s">
        <v>6152</v>
      </c>
      <c r="C385" s="258" t="s">
        <v>6181</v>
      </c>
      <c r="D385" s="261" t="s">
        <v>6182</v>
      </c>
      <c r="E385" s="262" t="s">
        <v>5504</v>
      </c>
      <c r="F385" s="265" t="s">
        <v>6155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6151</v>
      </c>
      <c r="B386" s="256" t="s">
        <v>6183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6151</v>
      </c>
      <c r="B387" s="257" t="s">
        <v>6183</v>
      </c>
      <c r="C387" s="258" t="s">
        <v>6184</v>
      </c>
      <c r="D387" s="261" t="s">
        <v>6185</v>
      </c>
      <c r="E387" s="262" t="s">
        <v>5408</v>
      </c>
      <c r="F387" s="265" t="s">
        <v>6186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6151</v>
      </c>
      <c r="B388" s="257" t="s">
        <v>6183</v>
      </c>
      <c r="C388" s="258" t="s">
        <v>6187</v>
      </c>
      <c r="D388" s="261" t="s">
        <v>6188</v>
      </c>
      <c r="E388" s="262" t="s">
        <v>5408</v>
      </c>
      <c r="F388" s="265" t="s">
        <v>6186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6151</v>
      </c>
      <c r="B389" s="257" t="s">
        <v>6183</v>
      </c>
      <c r="C389" s="258" t="s">
        <v>6189</v>
      </c>
      <c r="D389" s="261" t="s">
        <v>6190</v>
      </c>
      <c r="E389" s="262" t="s">
        <v>5687</v>
      </c>
      <c r="F389" s="265" t="s">
        <v>6186</v>
      </c>
      <c r="G389" s="268">
        <f>IF(COUNTIF(H389:AU389,"&lt;&gt;")=0,"",SUMPRODUCT(((Recommendations[ImplStatus]="Implemented")+(Recommendations[ImplStatus]="Compensated"))*ISNUMBER(MATCH(Recommendations[Id],H389:AU389,0)))/COUNTIF(H389:AU389,"&lt;&gt;"))</f>
        <v>0</v>
      </c>
      <c r="H389" s="269" t="s">
        <v>258</v>
      </c>
      <c r="I389" s="269" t="s">
        <v>410</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6151</v>
      </c>
      <c r="B390" s="257" t="s">
        <v>6183</v>
      </c>
      <c r="C390" s="258" t="s">
        <v>6191</v>
      </c>
      <c r="D390" s="261" t="s">
        <v>6192</v>
      </c>
      <c r="E390" s="262" t="s">
        <v>5504</v>
      </c>
      <c r="F390" s="265" t="s">
        <v>6186</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6151</v>
      </c>
      <c r="B391" s="257" t="s">
        <v>6183</v>
      </c>
      <c r="C391" s="258" t="s">
        <v>6193</v>
      </c>
      <c r="D391" s="261" t="s">
        <v>6194</v>
      </c>
      <c r="E391" s="262" t="s">
        <v>5687</v>
      </c>
      <c r="F391" s="265" t="s">
        <v>6186</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6151</v>
      </c>
      <c r="B392" s="257" t="s">
        <v>6183</v>
      </c>
      <c r="C392" s="258" t="s">
        <v>6195</v>
      </c>
      <c r="D392" s="261" t="s">
        <v>6196</v>
      </c>
      <c r="E392" s="262" t="s">
        <v>5437</v>
      </c>
      <c r="F392" s="265" t="s">
        <v>6186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6151</v>
      </c>
      <c r="B393" s="257" t="s">
        <v>6183</v>
      </c>
      <c r="C393" s="258" t="s">
        <v>6197</v>
      </c>
      <c r="D393" s="261" t="s">
        <v>6198</v>
      </c>
      <c r="E393" s="262" t="s">
        <v>5437</v>
      </c>
      <c r="F393" s="265" t="s">
        <v>6186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6151</v>
      </c>
      <c r="B394" s="257" t="s">
        <v>6183</v>
      </c>
      <c r="C394" s="258" t="s">
        <v>6199</v>
      </c>
      <c r="D394" s="261" t="s">
        <v>6200</v>
      </c>
      <c r="E394" s="262" t="s">
        <v>5687</v>
      </c>
      <c r="F394" s="265" t="s">
        <v>6186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6151</v>
      </c>
      <c r="B395" s="257" t="s">
        <v>6183</v>
      </c>
      <c r="C395" s="258" t="s">
        <v>6201</v>
      </c>
      <c r="D395" s="261" t="s">
        <v>6202</v>
      </c>
      <c r="E395" s="262" t="s">
        <v>5504</v>
      </c>
      <c r="F395" s="265" t="s">
        <v>6186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6151</v>
      </c>
      <c r="B396" s="257" t="s">
        <v>6183</v>
      </c>
      <c r="C396" s="258" t="s">
        <v>6203</v>
      </c>
      <c r="D396" s="261" t="s">
        <v>6204</v>
      </c>
      <c r="E396" s="262" t="s">
        <v>5687</v>
      </c>
      <c r="F396" s="265" t="s">
        <v>6186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6151</v>
      </c>
      <c r="B397" s="257" t="s">
        <v>6183</v>
      </c>
      <c r="C397" s="258" t="s">
        <v>6205</v>
      </c>
      <c r="D397" s="261" t="s">
        <v>6206</v>
      </c>
      <c r="E397" s="262" t="s">
        <v>5437</v>
      </c>
      <c r="F397" s="265" t="s">
        <v>6186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6151</v>
      </c>
      <c r="B398" s="257" t="s">
        <v>6183</v>
      </c>
      <c r="C398" s="258" t="s">
        <v>6207</v>
      </c>
      <c r="D398" s="261" t="s">
        <v>6208</v>
      </c>
      <c r="E398" s="262" t="s">
        <v>5552</v>
      </c>
      <c r="F398" s="265" t="s">
        <v>6186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6151</v>
      </c>
      <c r="B399" s="257" t="s">
        <v>6183</v>
      </c>
      <c r="C399" s="258" t="s">
        <v>6209</v>
      </c>
      <c r="D399" s="261" t="s">
        <v>6210</v>
      </c>
      <c r="E399" s="262" t="s">
        <v>5687</v>
      </c>
      <c r="F399" s="265" t="s">
        <v>6186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6151</v>
      </c>
      <c r="B400" s="257" t="s">
        <v>6183</v>
      </c>
      <c r="C400" s="258" t="s">
        <v>6211</v>
      </c>
      <c r="D400" s="261" t="s">
        <v>6212</v>
      </c>
      <c r="E400" s="262" t="s">
        <v>5687</v>
      </c>
      <c r="F400" s="265" t="s">
        <v>6186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6151</v>
      </c>
      <c r="B401" s="257" t="s">
        <v>6183</v>
      </c>
      <c r="C401" s="258" t="s">
        <v>6213</v>
      </c>
      <c r="D401" s="261" t="s">
        <v>6214</v>
      </c>
      <c r="E401" s="262" t="s">
        <v>5437</v>
      </c>
      <c r="F401" s="265" t="s">
        <v>6186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6151</v>
      </c>
      <c r="B402" s="257" t="s">
        <v>6183</v>
      </c>
      <c r="C402" s="258" t="s">
        <v>6215</v>
      </c>
      <c r="D402" s="261" t="s">
        <v>6216</v>
      </c>
      <c r="E402" s="262" t="s">
        <v>5437</v>
      </c>
      <c r="F402" s="265" t="s">
        <v>6186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6151</v>
      </c>
      <c r="B403" s="257" t="s">
        <v>6183</v>
      </c>
      <c r="C403" s="258" t="s">
        <v>6217</v>
      </c>
      <c r="D403" s="261" t="s">
        <v>6218</v>
      </c>
      <c r="E403" s="262" t="s">
        <v>5437</v>
      </c>
      <c r="F403" s="265" t="s">
        <v>6186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6151</v>
      </c>
      <c r="B404" s="257" t="s">
        <v>6183</v>
      </c>
      <c r="C404" s="258" t="s">
        <v>6219</v>
      </c>
      <c r="D404" s="261" t="s">
        <v>6220</v>
      </c>
      <c r="E404" s="262" t="s">
        <v>5552</v>
      </c>
      <c r="F404" s="265" t="s">
        <v>6186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6151</v>
      </c>
      <c r="B405" s="257" t="s">
        <v>6183</v>
      </c>
      <c r="C405" s="258" t="s">
        <v>6221</v>
      </c>
      <c r="D405" s="261" t="s">
        <v>6222</v>
      </c>
      <c r="E405" s="262" t="s">
        <v>5552</v>
      </c>
      <c r="F405" s="265" t="s">
        <v>6186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6151</v>
      </c>
      <c r="B406" s="257" t="s">
        <v>6183</v>
      </c>
      <c r="C406" s="258" t="s">
        <v>6223</v>
      </c>
      <c r="D406" s="261" t="s">
        <v>6224</v>
      </c>
      <c r="E406" s="262" t="s">
        <v>5552</v>
      </c>
      <c r="F406" s="265" t="s">
        <v>6225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6151</v>
      </c>
      <c r="B407" s="257" t="s">
        <v>6183</v>
      </c>
      <c r="C407" s="258" t="s">
        <v>6226</v>
      </c>
      <c r="D407" s="261" t="s">
        <v>6227</v>
      </c>
      <c r="E407" s="262" t="s">
        <v>5552</v>
      </c>
      <c r="F407" s="265" t="s">
        <v>6186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6151</v>
      </c>
      <c r="B408" s="257" t="s">
        <v>6183</v>
      </c>
      <c r="C408" s="258" t="s">
        <v>6228</v>
      </c>
      <c r="D408" s="261" t="s">
        <v>6229</v>
      </c>
      <c r="E408" s="262" t="s">
        <v>5552</v>
      </c>
      <c r="F408" s="265" t="s">
        <v>6186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6151</v>
      </c>
      <c r="B409" s="257" t="s">
        <v>6183</v>
      </c>
      <c r="C409" s="258" t="s">
        <v>6230</v>
      </c>
      <c r="D409" s="261" t="s">
        <v>6231</v>
      </c>
      <c r="E409" s="262" t="s">
        <v>5552</v>
      </c>
      <c r="F409" s="265" t="s">
        <v>6232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6151</v>
      </c>
      <c r="B410" s="256" t="s">
        <v>6233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6151</v>
      </c>
      <c r="B411" s="257" t="s">
        <v>6233</v>
      </c>
      <c r="C411" s="258" t="s">
        <v>6234</v>
      </c>
      <c r="D411" s="261" t="s">
        <v>6235</v>
      </c>
      <c r="E411" s="262" t="s">
        <v>5408</v>
      </c>
      <c r="F411" s="265" t="s">
        <v>6158</v>
      </c>
      <c r="G411" s="268">
        <f>IF(COUNTIF(H411:AU411,"&lt;&gt;")=0,"",SUMPRODUCT(((Recommendations[ImplStatus]="Implemented")+(Recommendations[ImplStatus]="Compensated"))*ISNUMBER(MATCH(Recommendations[Id],H411:AU411,0)))/COUNTIF(H411:AU411,"&lt;&gt;"))</f>
        <v>0</v>
      </c>
      <c r="H411" s="269" t="s">
        <v>258</v>
      </c>
      <c r="I411" s="269" t="s">
        <v>410</v>
      </c>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6151</v>
      </c>
      <c r="B412" s="257" t="s">
        <v>6233</v>
      </c>
      <c r="C412" s="258" t="s">
        <v>6236</v>
      </c>
      <c r="D412" s="261" t="s">
        <v>6237</v>
      </c>
      <c r="E412" s="262" t="s">
        <v>5408</v>
      </c>
      <c r="F412" s="265" t="s">
        <v>6158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6151</v>
      </c>
      <c r="B413" s="257" t="s">
        <v>6233</v>
      </c>
      <c r="C413" s="258" t="s">
        <v>6238</v>
      </c>
      <c r="D413" s="261" t="s">
        <v>6239</v>
      </c>
      <c r="E413" s="262" t="s">
        <v>5408</v>
      </c>
      <c r="F413" s="265" t="s">
        <v>6158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6151</v>
      </c>
      <c r="B414" s="257" t="s">
        <v>6233</v>
      </c>
      <c r="C414" s="258" t="s">
        <v>6240</v>
      </c>
      <c r="D414" s="261" t="s">
        <v>6241</v>
      </c>
      <c r="E414" s="262" t="s">
        <v>5408</v>
      </c>
      <c r="F414" s="265" t="s">
        <v>6158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6151</v>
      </c>
      <c r="B415" s="257" t="s">
        <v>6233</v>
      </c>
      <c r="C415" s="258" t="s">
        <v>6242</v>
      </c>
      <c r="D415" s="261" t="s">
        <v>6243</v>
      </c>
      <c r="E415" s="262" t="s">
        <v>5437</v>
      </c>
      <c r="F415" s="265" t="s">
        <v>6158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6151</v>
      </c>
      <c r="B416" s="257" t="s">
        <v>6233</v>
      </c>
      <c r="C416" s="258" t="s">
        <v>6244</v>
      </c>
      <c r="D416" s="261" t="s">
        <v>6245</v>
      </c>
      <c r="E416" s="262" t="s">
        <v>5437</v>
      </c>
      <c r="F416" s="265" t="s">
        <v>6246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6151</v>
      </c>
      <c r="B417" s="257" t="s">
        <v>6233</v>
      </c>
      <c r="C417" s="258" t="s">
        <v>6247</v>
      </c>
      <c r="D417" s="261" t="s">
        <v>6248</v>
      </c>
      <c r="E417" s="262" t="s">
        <v>5437</v>
      </c>
      <c r="F417" s="265" t="s">
        <v>6246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6151</v>
      </c>
      <c r="B418" s="257" t="s">
        <v>6233</v>
      </c>
      <c r="C418" s="258" t="s">
        <v>6249</v>
      </c>
      <c r="D418" s="261" t="s">
        <v>6250</v>
      </c>
      <c r="E418" s="262" t="s">
        <v>5687</v>
      </c>
      <c r="F418" s="265" t="s">
        <v>6246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6151</v>
      </c>
      <c r="B419" s="257" t="s">
        <v>6233</v>
      </c>
      <c r="C419" s="258" t="s">
        <v>6251</v>
      </c>
      <c r="D419" s="261" t="s">
        <v>6252</v>
      </c>
      <c r="E419" s="262" t="s">
        <v>5437</v>
      </c>
      <c r="F419" s="265" t="s">
        <v>6246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6151</v>
      </c>
      <c r="B420" s="257" t="s">
        <v>6233</v>
      </c>
      <c r="C420" s="258" t="s">
        <v>6253</v>
      </c>
      <c r="D420" s="261" t="s">
        <v>6254</v>
      </c>
      <c r="E420" s="262" t="s">
        <v>5687</v>
      </c>
      <c r="F420" s="265" t="s">
        <v>6246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6151</v>
      </c>
      <c r="B421" s="257" t="s">
        <v>6233</v>
      </c>
      <c r="C421" s="258" t="s">
        <v>6255</v>
      </c>
      <c r="D421" s="261" t="s">
        <v>6256</v>
      </c>
      <c r="E421" s="262" t="s">
        <v>5687</v>
      </c>
      <c r="F421" s="265" t="s">
        <v>6246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6151</v>
      </c>
      <c r="B422" s="257" t="s">
        <v>6233</v>
      </c>
      <c r="C422" s="258" t="s">
        <v>6257</v>
      </c>
      <c r="D422" s="261" t="s">
        <v>6258</v>
      </c>
      <c r="E422" s="262" t="s">
        <v>5437</v>
      </c>
      <c r="F422" s="265" t="s">
        <v>6246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6151</v>
      </c>
      <c r="B423" s="257" t="s">
        <v>6233</v>
      </c>
      <c r="C423" s="258" t="s">
        <v>6259</v>
      </c>
      <c r="D423" s="261" t="s">
        <v>6260</v>
      </c>
      <c r="E423" s="262" t="s">
        <v>5437</v>
      </c>
      <c r="F423" s="265" t="s">
        <v>6246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6261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6261</v>
      </c>
      <c r="B425" s="256" t="s">
        <v>6262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6261</v>
      </c>
      <c r="B426" s="257" t="s">
        <v>6262</v>
      </c>
      <c r="C426" s="258" t="s">
        <v>6263</v>
      </c>
      <c r="D426" s="261" t="s">
        <v>6264</v>
      </c>
      <c r="E426" s="262" t="s">
        <v>5408</v>
      </c>
      <c r="F426" s="265" t="s">
        <v>6225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6261</v>
      </c>
      <c r="B427" s="257" t="s">
        <v>6262</v>
      </c>
      <c r="C427" s="258" t="s">
        <v>6265</v>
      </c>
      <c r="D427" s="261" t="s">
        <v>6266</v>
      </c>
      <c r="E427" s="262" t="s">
        <v>5408</v>
      </c>
      <c r="F427" s="265" t="s">
        <v>6225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6261</v>
      </c>
      <c r="B428" s="257" t="s">
        <v>6262</v>
      </c>
      <c r="C428" s="258" t="s">
        <v>6267</v>
      </c>
      <c r="D428" s="261" t="s">
        <v>6268</v>
      </c>
      <c r="E428" s="262" t="s">
        <v>5687</v>
      </c>
      <c r="F428" s="265" t="s">
        <v>6225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6261</v>
      </c>
      <c r="B429" s="257" t="s">
        <v>6262</v>
      </c>
      <c r="C429" s="258" t="s">
        <v>6269</v>
      </c>
      <c r="D429" s="261" t="s">
        <v>6270</v>
      </c>
      <c r="E429" s="262" t="s">
        <v>5437</v>
      </c>
      <c r="F429" s="265" t="s">
        <v>6225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6261</v>
      </c>
      <c r="B430" s="257" t="s">
        <v>6262</v>
      </c>
      <c r="C430" s="258" t="s">
        <v>6271</v>
      </c>
      <c r="D430" s="261" t="s">
        <v>6272</v>
      </c>
      <c r="E430" s="262" t="s">
        <v>5437</v>
      </c>
      <c r="F430" s="265" t="s">
        <v>6225</v>
      </c>
      <c r="G430" s="268">
        <f>IF(COUNTIF(H430:AU430,"&lt;&gt;")=0,"",SUMPRODUCT(((Recommendations[ImplStatus]="Implemented")+(Recommendations[ImplStatus]="Compensated"))*ISNUMBER(MATCH(Recommendations[Id],H430:AU430,0)))/COUNTIF(H430:AU430,"&lt;&gt;"))</f>
        <v>0</v>
      </c>
      <c r="H430" s="269" t="s">
        <v>246</v>
      </c>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6261</v>
      </c>
      <c r="B431" s="257" t="s">
        <v>6262</v>
      </c>
      <c r="C431" s="258" t="s">
        <v>6273</v>
      </c>
      <c r="D431" s="261" t="s">
        <v>6274</v>
      </c>
      <c r="E431" s="262" t="s">
        <v>5687</v>
      </c>
      <c r="F431" s="265" t="s">
        <v>6225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6261</v>
      </c>
      <c r="B432" s="257" t="s">
        <v>6262</v>
      </c>
      <c r="C432" s="258" t="s">
        <v>6275</v>
      </c>
      <c r="D432" s="261" t="s">
        <v>6276</v>
      </c>
      <c r="E432" s="262" t="s">
        <v>5687</v>
      </c>
      <c r="F432" s="265" t="s">
        <v>6225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6261</v>
      </c>
      <c r="B433" s="257" t="s">
        <v>6262</v>
      </c>
      <c r="C433" s="258" t="s">
        <v>6277</v>
      </c>
      <c r="D433" s="261" t="s">
        <v>6278</v>
      </c>
      <c r="E433" s="262" t="s">
        <v>5504</v>
      </c>
      <c r="F433" s="265" t="s">
        <v>6225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6261</v>
      </c>
      <c r="B434" s="257" t="s">
        <v>6262</v>
      </c>
      <c r="C434" s="258" t="s">
        <v>6279</v>
      </c>
      <c r="D434" s="261" t="s">
        <v>6280</v>
      </c>
      <c r="E434" s="262" t="s">
        <v>5504</v>
      </c>
      <c r="F434" s="265" t="s">
        <v>6225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6261</v>
      </c>
      <c r="B435" s="257" t="s">
        <v>6262</v>
      </c>
      <c r="C435" s="258" t="s">
        <v>6281</v>
      </c>
      <c r="D435" s="261" t="s">
        <v>6282</v>
      </c>
      <c r="E435" s="262" t="s">
        <v>5437</v>
      </c>
      <c r="F435" s="265" t="s">
        <v>6225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6261</v>
      </c>
      <c r="B436" s="257" t="s">
        <v>6262</v>
      </c>
      <c r="C436" s="258" t="s">
        <v>6283</v>
      </c>
      <c r="D436" s="261" t="s">
        <v>6284</v>
      </c>
      <c r="E436" s="262" t="s">
        <v>5504</v>
      </c>
      <c r="F436" s="265" t="s">
        <v>6225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6261</v>
      </c>
      <c r="B437" s="257" t="s">
        <v>6262</v>
      </c>
      <c r="C437" s="258" t="s">
        <v>6285</v>
      </c>
      <c r="D437" s="261" t="s">
        <v>6286</v>
      </c>
      <c r="E437" s="262" t="s">
        <v>5437</v>
      </c>
      <c r="F437" s="265" t="s">
        <v>6225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6261</v>
      </c>
      <c r="B438" s="256" t="s">
        <v>6287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6261</v>
      </c>
      <c r="B439" s="257" t="s">
        <v>6287</v>
      </c>
      <c r="C439" s="258" t="s">
        <v>6288</v>
      </c>
      <c r="D439" s="261" t="s">
        <v>6289</v>
      </c>
      <c r="E439" s="262" t="s">
        <v>5408</v>
      </c>
      <c r="F439" s="265" t="s">
        <v>6290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6261</v>
      </c>
      <c r="B440" s="257" t="s">
        <v>6287</v>
      </c>
      <c r="C440" s="258" t="s">
        <v>6291</v>
      </c>
      <c r="D440" s="261" t="s">
        <v>6292</v>
      </c>
      <c r="E440" s="262" t="s">
        <v>5408</v>
      </c>
      <c r="F440" s="265" t="s">
        <v>6290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6261</v>
      </c>
      <c r="B441" s="257" t="s">
        <v>6287</v>
      </c>
      <c r="C441" s="258" t="s">
        <v>6293</v>
      </c>
      <c r="D441" s="261" t="s">
        <v>6294</v>
      </c>
      <c r="E441" s="262" t="s">
        <v>5408</v>
      </c>
      <c r="F441" s="265" t="s">
        <v>6290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6261</v>
      </c>
      <c r="B442" s="257" t="s">
        <v>6287</v>
      </c>
      <c r="C442" s="258" t="s">
        <v>6295</v>
      </c>
      <c r="D442" s="261" t="s">
        <v>6296</v>
      </c>
      <c r="E442" s="262" t="s">
        <v>5408</v>
      </c>
      <c r="F442" s="265" t="s">
        <v>6290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6261</v>
      </c>
      <c r="B443" s="257" t="s">
        <v>6287</v>
      </c>
      <c r="C443" s="258" t="s">
        <v>6297</v>
      </c>
      <c r="D443" s="261" t="s">
        <v>6298</v>
      </c>
      <c r="E443" s="262" t="s">
        <v>5437</v>
      </c>
      <c r="F443" s="265" t="s">
        <v>6290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6261</v>
      </c>
      <c r="B444" s="257" t="s">
        <v>6287</v>
      </c>
      <c r="C444" s="258" t="s">
        <v>6299</v>
      </c>
      <c r="D444" s="261" t="s">
        <v>6300</v>
      </c>
      <c r="E444" s="262" t="s">
        <v>5437</v>
      </c>
      <c r="F444" s="265" t="s">
        <v>6290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6261</v>
      </c>
      <c r="B445" s="257" t="s">
        <v>6287</v>
      </c>
      <c r="C445" s="258" t="s">
        <v>6301</v>
      </c>
      <c r="D445" s="261" t="s">
        <v>6302</v>
      </c>
      <c r="E445" s="262" t="s">
        <v>5437</v>
      </c>
      <c r="F445" s="265" t="s">
        <v>6290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6261</v>
      </c>
      <c r="B446" s="257" t="s">
        <v>6287</v>
      </c>
      <c r="C446" s="258" t="s">
        <v>6303</v>
      </c>
      <c r="D446" s="261" t="s">
        <v>6304</v>
      </c>
      <c r="E446" s="262" t="s">
        <v>5552</v>
      </c>
      <c r="F446" s="265" t="s">
        <v>6290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6261</v>
      </c>
      <c r="B447" s="257" t="s">
        <v>6287</v>
      </c>
      <c r="C447" s="258" t="s">
        <v>6305</v>
      </c>
      <c r="D447" s="261" t="s">
        <v>6306</v>
      </c>
      <c r="E447" s="262" t="s">
        <v>5437</v>
      </c>
      <c r="F447" s="265" t="s">
        <v>6290</v>
      </c>
      <c r="G447" s="268">
        <f>IF(COUNTIF(H447:AU447,"&lt;&gt;")=0,"",SUMPRODUCT(((Recommendations[ImplStatus]="Implemented")+(Recommendations[ImplStatus]="Compensated"))*ISNUMBER(MATCH(Recommendations[Id],H447:AU447,0)))/COUNTIF(H447:AU447,"&lt;&gt;"))</f>
        <v>0</v>
      </c>
      <c r="H447" s="269" t="s">
        <v>246</v>
      </c>
      <c r="I447" s="269" t="s">
        <v>294</v>
      </c>
      <c r="J447" s="269" t="s">
        <v>473</v>
      </c>
      <c r="K447" s="269" t="s">
        <v>662</v>
      </c>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6261</v>
      </c>
      <c r="B448" s="257" t="s">
        <v>6287</v>
      </c>
      <c r="C448" s="258" t="s">
        <v>6307</v>
      </c>
      <c r="D448" s="261" t="s">
        <v>6308</v>
      </c>
      <c r="E448" s="262" t="s">
        <v>5552</v>
      </c>
      <c r="F448" s="265" t="s">
        <v>6290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6261</v>
      </c>
      <c r="B449" s="257" t="s">
        <v>6287</v>
      </c>
      <c r="C449" s="258" t="s">
        <v>6309</v>
      </c>
      <c r="D449" s="261" t="s">
        <v>6310</v>
      </c>
      <c r="E449" s="262" t="s">
        <v>5552</v>
      </c>
      <c r="F449" s="265" t="s">
        <v>6290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6311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6311</v>
      </c>
      <c r="B451" s="256" t="s">
        <v>6312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6311</v>
      </c>
      <c r="B452" s="257" t="s">
        <v>6312</v>
      </c>
      <c r="C452" s="258" t="s">
        <v>6313</v>
      </c>
      <c r="D452" s="261" t="s">
        <v>6314</v>
      </c>
      <c r="E452" s="262" t="s">
        <v>5408</v>
      </c>
      <c r="F452" s="265" t="s">
        <v>6315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6311</v>
      </c>
      <c r="B453" s="257" t="s">
        <v>6312</v>
      </c>
      <c r="C453" s="258" t="s">
        <v>6316</v>
      </c>
      <c r="D453" s="261" t="s">
        <v>6317</v>
      </c>
      <c r="E453" s="262" t="s">
        <v>5408</v>
      </c>
      <c r="F453" s="265" t="s">
        <v>6315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6311</v>
      </c>
      <c r="B454" s="257" t="s">
        <v>6312</v>
      </c>
      <c r="C454" s="258" t="s">
        <v>6318</v>
      </c>
      <c r="D454" s="261" t="s">
        <v>6319</v>
      </c>
      <c r="E454" s="262" t="s">
        <v>5408</v>
      </c>
      <c r="F454" s="265" t="s">
        <v>6315</v>
      </c>
      <c r="G454" s="268">
        <f>IF(COUNTIF(H454:AU454,"&lt;&gt;")=0,"",SUMPRODUCT(((Recommendations[ImplStatus]="Implemented")+(Recommendations[ImplStatus]="Compensated"))*ISNUMBER(MATCH(Recommendations[Id],H454:AU454,0)))/COUNTIF(H454:AU454,"&lt;&gt;"))</f>
        <v>0</v>
      </c>
      <c r="H454" s="269" t="s">
        <v>18</v>
      </c>
      <c r="I454" s="269" t="s">
        <v>29</v>
      </c>
      <c r="J454" s="269" t="s">
        <v>69</v>
      </c>
      <c r="K454" s="269" t="s">
        <v>104</v>
      </c>
      <c r="L454" s="269" t="s">
        <v>145</v>
      </c>
      <c r="M454" s="269" t="s">
        <v>176</v>
      </c>
      <c r="N454" s="269" t="s">
        <v>187</v>
      </c>
      <c r="O454" s="269" t="s">
        <v>350</v>
      </c>
      <c r="P454" s="269" t="s">
        <v>426</v>
      </c>
      <c r="Q454" s="269" t="s">
        <v>438</v>
      </c>
      <c r="R454" s="269" t="s">
        <v>443</v>
      </c>
      <c r="S454" s="269" t="s">
        <v>453</v>
      </c>
      <c r="T454" s="269" t="s">
        <v>494</v>
      </c>
      <c r="U454" s="269" t="s">
        <v>689</v>
      </c>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6311</v>
      </c>
      <c r="B455" s="257" t="s">
        <v>6312</v>
      </c>
      <c r="C455" s="258" t="s">
        <v>6320</v>
      </c>
      <c r="D455" s="261" t="s">
        <v>6321</v>
      </c>
      <c r="E455" s="262" t="s">
        <v>5408</v>
      </c>
      <c r="F455" s="265" t="s">
        <v>6315</v>
      </c>
      <c r="G455" s="268">
        <f>IF(COUNTIF(H455:AU455,"&lt;&gt;")=0,"",SUMPRODUCT(((Recommendations[ImplStatus]="Implemented")+(Recommendations[ImplStatus]="Compensated"))*ISNUMBER(MATCH(Recommendations[Id],H455:AU455,0)))/COUNTIF(H455:AU455,"&lt;&gt;"))</f>
        <v>0</v>
      </c>
      <c r="H455" s="269" t="s">
        <v>18</v>
      </c>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6311</v>
      </c>
      <c r="B456" s="257" t="s">
        <v>6312</v>
      </c>
      <c r="C456" s="258" t="s">
        <v>6322</v>
      </c>
      <c r="D456" s="261" t="s">
        <v>6323</v>
      </c>
      <c r="E456" s="262" t="s">
        <v>5408</v>
      </c>
      <c r="F456" s="265" t="s">
        <v>6315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6311</v>
      </c>
      <c r="B457" s="257" t="s">
        <v>6312</v>
      </c>
      <c r="C457" s="258" t="s">
        <v>6324</v>
      </c>
      <c r="D457" s="261" t="s">
        <v>6325</v>
      </c>
      <c r="E457" s="262" t="s">
        <v>5437</v>
      </c>
      <c r="F457" s="265" t="s">
        <v>6315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6311</v>
      </c>
      <c r="B458" s="257" t="s">
        <v>6312</v>
      </c>
      <c r="C458" s="258" t="s">
        <v>6326</v>
      </c>
      <c r="D458" s="261" t="s">
        <v>6327</v>
      </c>
      <c r="E458" s="262" t="s">
        <v>5437</v>
      </c>
      <c r="F458" s="265" t="s">
        <v>6315</v>
      </c>
      <c r="G458" s="268">
        <f>IF(COUNTIF(H458:AU458,"&lt;&gt;")=0,"",SUMPRODUCT(((Recommendations[ImplStatus]="Implemented")+(Recommendations[ImplStatus]="Compensated"))*ISNUMBER(MATCH(Recommendations[Id],H458:AU458,0)))/COUNTIF(H458:AU458,"&lt;&gt;"))</f>
        <v>0</v>
      </c>
      <c r="H458" s="269" t="s">
        <v>294</v>
      </c>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6311</v>
      </c>
      <c r="B459" s="257" t="s">
        <v>6312</v>
      </c>
      <c r="C459" s="258" t="s">
        <v>6328</v>
      </c>
      <c r="D459" s="261" t="s">
        <v>6329</v>
      </c>
      <c r="E459" s="262" t="s">
        <v>5437</v>
      </c>
      <c r="F459" s="265" t="s">
        <v>6315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6311</v>
      </c>
      <c r="B460" s="257" t="s">
        <v>6312</v>
      </c>
      <c r="C460" s="258" t="s">
        <v>6330</v>
      </c>
      <c r="D460" s="261" t="s">
        <v>6331</v>
      </c>
      <c r="E460" s="262" t="s">
        <v>5437</v>
      </c>
      <c r="F460" s="265" t="s">
        <v>6315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6311</v>
      </c>
      <c r="B461" s="257" t="s">
        <v>6312</v>
      </c>
      <c r="C461" s="258" t="s">
        <v>6332</v>
      </c>
      <c r="D461" s="261" t="s">
        <v>6333</v>
      </c>
      <c r="E461" s="262" t="s">
        <v>5437</v>
      </c>
      <c r="F461" s="265" t="s">
        <v>6315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6311</v>
      </c>
      <c r="B462" s="257" t="s">
        <v>6312</v>
      </c>
      <c r="C462" s="258" t="s">
        <v>6334</v>
      </c>
      <c r="D462" s="261" t="s">
        <v>6335</v>
      </c>
      <c r="E462" s="262" t="s">
        <v>5437</v>
      </c>
      <c r="F462" s="265" t="s">
        <v>6315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6311</v>
      </c>
      <c r="B463" s="257" t="s">
        <v>6312</v>
      </c>
      <c r="C463" s="258" t="s">
        <v>6336</v>
      </c>
      <c r="D463" s="261" t="s">
        <v>6337</v>
      </c>
      <c r="E463" s="262" t="s">
        <v>5437</v>
      </c>
      <c r="F463" s="265" t="s">
        <v>6315</v>
      </c>
      <c r="G463" s="268">
        <f>IF(COUNTIF(H463:AU463,"&lt;&gt;")=0,"",SUMPRODUCT(((Recommendations[ImplStatus]="Implemented")+(Recommendations[ImplStatus]="Compensated"))*ISNUMBER(MATCH(Recommendations[Id],H463:AU463,0)))/COUNTIF(H463:AU463,"&lt;&gt;"))</f>
        <v>0</v>
      </c>
      <c r="H463" s="269" t="s">
        <v>335</v>
      </c>
      <c r="I463" s="269" t="s">
        <v>394</v>
      </c>
      <c r="J463" s="269" t="s">
        <v>405</v>
      </c>
      <c r="K463" s="269" t="s">
        <v>448</v>
      </c>
      <c r="L463" s="269" t="s">
        <v>652</v>
      </c>
      <c r="M463" s="269" t="s">
        <v>699</v>
      </c>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6311</v>
      </c>
      <c r="B464" s="257" t="s">
        <v>6312</v>
      </c>
      <c r="C464" s="258" t="s">
        <v>6338</v>
      </c>
      <c r="D464" s="261" t="s">
        <v>6339</v>
      </c>
      <c r="E464" s="262" t="s">
        <v>5437</v>
      </c>
      <c r="F464" s="265" t="s">
        <v>6315</v>
      </c>
      <c r="G464" s="268">
        <f>IF(COUNTIF(H464:AU464,"&lt;&gt;")=0,"",SUMPRODUCT(((Recommendations[ImplStatus]="Implemented")+(Recommendations[ImplStatus]="Compensated"))*ISNUMBER(MATCH(Recommendations[Id],H464:AU464,0)))/COUNTIF(H464:AU464,"&lt;&gt;"))</f>
        <v>0</v>
      </c>
      <c r="H464" s="269" t="s">
        <v>394</v>
      </c>
      <c r="I464" s="269" t="s">
        <v>448</v>
      </c>
      <c r="J464" s="269" t="s">
        <v>652</v>
      </c>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6311</v>
      </c>
      <c r="B465" s="257" t="s">
        <v>6312</v>
      </c>
      <c r="C465" s="258" t="s">
        <v>6340</v>
      </c>
      <c r="D465" s="261" t="s">
        <v>6341</v>
      </c>
      <c r="E465" s="262" t="s">
        <v>5437</v>
      </c>
      <c r="F465" s="265" t="s">
        <v>6315</v>
      </c>
      <c r="G465" s="268">
        <f>IF(COUNTIF(H465:AU465,"&lt;&gt;")=0,"",SUMPRODUCT(((Recommendations[ImplStatus]="Implemented")+(Recommendations[ImplStatus]="Compensated"))*ISNUMBER(MATCH(Recommendations[Id],H465:AU465,0)))/COUNTIF(H465:AU465,"&lt;&gt;"))</f>
        <v>0</v>
      </c>
      <c r="H465" s="269" t="s">
        <v>34</v>
      </c>
      <c r="I465" s="269" t="s">
        <v>42</v>
      </c>
      <c r="J465" s="269" t="s">
        <v>62</v>
      </c>
      <c r="K465" s="269" t="s">
        <v>76</v>
      </c>
      <c r="L465" s="269" t="s">
        <v>83</v>
      </c>
      <c r="M465" s="269" t="s">
        <v>90</v>
      </c>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6311</v>
      </c>
      <c r="B466" s="256" t="s">
        <v>6342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6311</v>
      </c>
      <c r="B467" s="257" t="s">
        <v>6342</v>
      </c>
      <c r="C467" s="258" t="s">
        <v>6343</v>
      </c>
      <c r="D467" s="261" t="s">
        <v>6344</v>
      </c>
      <c r="E467" s="262" t="s">
        <v>5408</v>
      </c>
      <c r="F467" s="265" t="s">
        <v>5547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6311</v>
      </c>
      <c r="B468" s="257" t="s">
        <v>6342</v>
      </c>
      <c r="C468" s="258" t="s">
        <v>6345</v>
      </c>
      <c r="D468" s="261" t="s">
        <v>6346</v>
      </c>
      <c r="E468" s="262" t="s">
        <v>5408</v>
      </c>
      <c r="F468" s="265" t="s">
        <v>5547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6311</v>
      </c>
      <c r="B469" s="257" t="s">
        <v>6342</v>
      </c>
      <c r="C469" s="258" t="s">
        <v>6347</v>
      </c>
      <c r="D469" s="261" t="s">
        <v>6348</v>
      </c>
      <c r="E469" s="262" t="s">
        <v>5408</v>
      </c>
      <c r="F469" s="265" t="s">
        <v>5547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6311</v>
      </c>
      <c r="B470" s="257" t="s">
        <v>6342</v>
      </c>
      <c r="C470" s="258" t="s">
        <v>6349</v>
      </c>
      <c r="D470" s="261" t="s">
        <v>6350</v>
      </c>
      <c r="E470" s="262" t="s">
        <v>5504</v>
      </c>
      <c r="F470" s="265" t="s">
        <v>5916</v>
      </c>
      <c r="G470" s="268">
        <f>IF(COUNTIF(H470:AU470,"&lt;&gt;")=0,"",SUMPRODUCT(((Recommendations[ImplStatus]="Implemented")+(Recommendations[ImplStatus]="Compensated"))*ISNUMBER(MATCH(Recommendations[Id],H470:AU470,0)))/COUNTIF(H470:AU470,"&lt;&gt;"))</f>
        <v>0</v>
      </c>
      <c r="H470" s="269" t="s">
        <v>135</v>
      </c>
      <c r="I470" s="269" t="s">
        <v>309</v>
      </c>
      <c r="J470" s="269" t="s">
        <v>324</v>
      </c>
      <c r="K470" s="269" t="s">
        <v>329</v>
      </c>
      <c r="L470" s="269" t="s">
        <v>468</v>
      </c>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6311</v>
      </c>
      <c r="B471" s="257" t="s">
        <v>6342</v>
      </c>
      <c r="C471" s="258" t="s">
        <v>6351</v>
      </c>
      <c r="D471" s="261" t="s">
        <v>6352</v>
      </c>
      <c r="E471" s="262" t="s">
        <v>5504</v>
      </c>
      <c r="F471" s="265" t="s">
        <v>5916</v>
      </c>
      <c r="G471" s="268">
        <f>IF(COUNTIF(H471:AU471,"&lt;&gt;")=0,"",SUMPRODUCT(((Recommendations[ImplStatus]="Implemented")+(Recommendations[ImplStatus]="Compensated"))*ISNUMBER(MATCH(Recommendations[Id],H471:AU471,0)))/COUNTIF(H471:AU471,"&lt;&gt;"))</f>
        <v>0</v>
      </c>
      <c r="H471" s="269" t="s">
        <v>76</v>
      </c>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6311</v>
      </c>
      <c r="B472" s="257" t="s">
        <v>6342</v>
      </c>
      <c r="C472" s="258" t="s">
        <v>6353</v>
      </c>
      <c r="D472" s="261" t="s">
        <v>6354</v>
      </c>
      <c r="E472" s="262" t="s">
        <v>5408</v>
      </c>
      <c r="F472" s="265" t="s">
        <v>5916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6311</v>
      </c>
      <c r="B473" s="257" t="s">
        <v>6342</v>
      </c>
      <c r="C473" s="258" t="s">
        <v>6355</v>
      </c>
      <c r="D473" s="261" t="s">
        <v>6356</v>
      </c>
      <c r="E473" s="262" t="s">
        <v>5408</v>
      </c>
      <c r="F473" s="265" t="s">
        <v>5855</v>
      </c>
      <c r="G473" s="268">
        <f>IF(COUNTIF(H473:AU473,"&lt;&gt;")=0,"",SUMPRODUCT(((Recommendations[ImplStatus]="Implemented")+(Recommendations[ImplStatus]="Compensated"))*ISNUMBER(MATCH(Recommendations[Id],H473:AU473,0)))/COUNTIF(H473:AU473,"&lt;&gt;"))</f>
        <v>0</v>
      </c>
      <c r="H473" s="269" t="s">
        <v>319</v>
      </c>
      <c r="I473" s="269" t="s">
        <v>484</v>
      </c>
      <c r="J473" s="269" t="s">
        <v>499</v>
      </c>
      <c r="K473" s="269" t="s">
        <v>510</v>
      </c>
      <c r="L473" s="269" t="s">
        <v>515</v>
      </c>
      <c r="M473" s="269" t="s">
        <v>530</v>
      </c>
      <c r="N473" s="269" t="s">
        <v>540</v>
      </c>
      <c r="O473" s="269" t="s">
        <v>552</v>
      </c>
      <c r="P473" s="269" t="s">
        <v>562</v>
      </c>
      <c r="Q473" s="269" t="s">
        <v>567</v>
      </c>
      <c r="R473" s="269" t="s">
        <v>682</v>
      </c>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6311</v>
      </c>
      <c r="B474" s="257" t="s">
        <v>6342</v>
      </c>
      <c r="C474" s="258" t="s">
        <v>6357</v>
      </c>
      <c r="D474" s="261" t="s">
        <v>6358</v>
      </c>
      <c r="E474" s="262" t="s">
        <v>5437</v>
      </c>
      <c r="F474" s="265" t="s">
        <v>5855</v>
      </c>
      <c r="G474" s="268">
        <f>IF(COUNTIF(H474:AU474,"&lt;&gt;")=0,"",SUMPRODUCT(((Recommendations[ImplStatus]="Implemented")+(Recommendations[ImplStatus]="Compensated"))*ISNUMBER(MATCH(Recommendations[Id],H474:AU474,0)))/COUNTIF(H474:AU474,"&lt;&gt;"))</f>
        <v>0</v>
      </c>
      <c r="H474" s="269" t="s">
        <v>489</v>
      </c>
      <c r="I474" s="269" t="s">
        <v>510</v>
      </c>
      <c r="J474" s="269" t="s">
        <v>540</v>
      </c>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6311</v>
      </c>
      <c r="B475" s="257" t="s">
        <v>6342</v>
      </c>
      <c r="C475" s="258" t="s">
        <v>6359</v>
      </c>
      <c r="D475" s="261" t="s">
        <v>6360</v>
      </c>
      <c r="E475" s="262" t="s">
        <v>5437</v>
      </c>
      <c r="F475" s="265" t="s">
        <v>5855</v>
      </c>
      <c r="G475" s="268">
        <f>IF(COUNTIF(H475:AU475,"&lt;&gt;")=0,"",SUMPRODUCT(((Recommendations[ImplStatus]="Implemented")+(Recommendations[ImplStatus]="Compensated"))*ISNUMBER(MATCH(Recommendations[Id],H475:AU475,0)))/COUNTIF(H475:AU475,"&lt;&gt;"))</f>
        <v>0</v>
      </c>
      <c r="H475" s="269" t="s">
        <v>314</v>
      </c>
      <c r="I475" s="269" t="s">
        <v>525</v>
      </c>
      <c r="J475" s="269" t="s">
        <v>557</v>
      </c>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6311</v>
      </c>
      <c r="B476" s="257" t="s">
        <v>6342</v>
      </c>
      <c r="C476" s="258" t="s">
        <v>6361</v>
      </c>
      <c r="D476" s="261" t="s">
        <v>6362</v>
      </c>
      <c r="E476" s="262" t="s">
        <v>5437</v>
      </c>
      <c r="F476" s="265" t="s">
        <v>5855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6311</v>
      </c>
      <c r="B477" s="257" t="s">
        <v>6342</v>
      </c>
      <c r="C477" s="258" t="s">
        <v>6363</v>
      </c>
      <c r="D477" s="261" t="s">
        <v>6364</v>
      </c>
      <c r="E477" s="262" t="s">
        <v>5437</v>
      </c>
      <c r="F477" s="265" t="s">
        <v>5855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6311</v>
      </c>
      <c r="B478" s="257" t="s">
        <v>6342</v>
      </c>
      <c r="C478" s="258" t="s">
        <v>6365</v>
      </c>
      <c r="D478" s="261" t="s">
        <v>6366</v>
      </c>
      <c r="E478" s="262" t="s">
        <v>5437</v>
      </c>
      <c r="F478" s="265" t="s">
        <v>5916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6311</v>
      </c>
      <c r="B479" s="257" t="s">
        <v>6342</v>
      </c>
      <c r="C479" s="258" t="s">
        <v>6367</v>
      </c>
      <c r="D479" s="261" t="s">
        <v>6368</v>
      </c>
      <c r="E479" s="262" t="s">
        <v>5552</v>
      </c>
      <c r="F479" s="265" t="s">
        <v>5916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6311</v>
      </c>
      <c r="B480" s="257" t="s">
        <v>6342</v>
      </c>
      <c r="C480" s="258" t="s">
        <v>6369</v>
      </c>
      <c r="D480" s="261" t="s">
        <v>6370</v>
      </c>
      <c r="E480" s="262" t="s">
        <v>5552</v>
      </c>
      <c r="F480" s="265" t="s">
        <v>5916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6311</v>
      </c>
      <c r="B481" s="270" t="s">
        <v>6342</v>
      </c>
      <c r="C481" s="271" t="s">
        <v>6371</v>
      </c>
      <c r="D481" s="272" t="s">
        <v>6372</v>
      </c>
      <c r="E481" s="273" t="s">
        <v>5552</v>
      </c>
      <c r="F481" s="274" t="s">
        <v>5547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708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IFERROR(INDEX('Recommendations'!$I$2:$I$123, MATCH(H2,'Recommendations'!$B$2:$B$123,0))="Implemented", FALSE))</xm:f>
            <x14:dxf>
              <font>
                <color rgb="FF000000"/>
              </font>
              <fill>
                <patternFill>
                  <bgColor rgb="FF3C7D22"/>
                </patternFill>
              </fill>
            </x14:dxf>
          </x14:cfRule>
          <x14:cfRule type="expression" priority="2" id="{00000000-000E-0000-0B00-000002000000}">
            <xm:f>AND(H2&lt;&gt;"", IFERROR(INDEX('Recommendations'!$I$2:$I$123, MATCH(H2,'Recommendations'!$B$2:$B$123,0))="Compensated", FALSE))</xm:f>
            <x14:dxf>
              <font>
                <color rgb="FF000000"/>
              </font>
              <fill>
                <patternFill>
                  <bgColor rgb="FFC6E0B4"/>
                </patternFill>
              </fill>
            </x14:dxf>
          </x14:cfRule>
          <x14:cfRule type="expression" priority="3" id="{00000000-000E-0000-0B00-000003000000}">
            <xm:f>AND(H2&lt;&gt;"", IFERROR(INDEX('Recommendations'!$I$2:$I$123, MATCH(H2,'Recommendations'!$B$2:$B$123,0))="Testing", FALSE))</xm:f>
            <x14:dxf>
              <font>
                <color rgb="FF000000"/>
              </font>
              <fill>
                <patternFill>
                  <bgColor rgb="FFFFC000"/>
                </patternFill>
              </fill>
            </x14:dxf>
          </x14:cfRule>
          <x14:cfRule type="expression" priority="4" id="{00000000-000E-0000-0B00-000004000000}">
            <xm:f>AND(H2&lt;&gt;"", IFERROR(INDEX('Recommendations'!$I$2:$I$123, MATCH(H2,'Recommendations'!$B$2:$B$123,0))="Failed", FALSE))</xm:f>
            <x14:dxf>
              <font>
                <color rgb="FF000000"/>
              </font>
              <fill>
                <patternFill>
                  <bgColor rgb="FFD82891"/>
                </patternFill>
              </fill>
            </x14:dxf>
          </x14:cfRule>
          <x14:cfRule type="expression" priority="5" id="{00000000-000E-0000-0B00-000005000000}">
            <xm:f>AND(H2&lt;&gt;"", IFERROR(INDEX('Recommendations'!$I$2:$I$123, MATCH(H2,'Recommendations'!$B$2:$B$123,0))="Risk Accepted", FALSE))</xm:f>
            <x14:dxf>
              <font>
                <color rgb="FF000000"/>
              </font>
              <fill>
                <patternFill>
                  <bgColor rgb="FFD9D9D9"/>
                </patternFill>
              </fill>
            </x14:dxf>
          </x14:cfRule>
          <x14:cfRule type="expression" priority="6" id="{00000000-000E-0000-0B00-000006000000}">
            <xm:f>AND(H2&lt;&gt;"", IFERROR(INDEX('Recommendations'!$I$2:$I$123, MATCH(H2,'Recommendations'!$B$2:$B$123,0))="N/A",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792</v>
      </c>
      <c r="C2" s="290"/>
      <c r="D2" s="290"/>
      <c r="E2" s="290"/>
      <c r="F2" s="290"/>
      <c r="G2" s="290"/>
      <c r="H2" s="290"/>
      <c r="I2" s="290"/>
    </row>
    <row r="4" spans="2:15" ht="18.5" x14ac:dyDescent="0.45">
      <c r="B4" s="39" t="s">
        <v>793</v>
      </c>
    </row>
    <row r="5" spans="2:15" x14ac:dyDescent="0.35">
      <c r="B5" s="41" t="s">
        <v>25</v>
      </c>
      <c r="C5" s="41" t="s">
        <v>794</v>
      </c>
      <c r="D5" s="41" t="s">
        <v>795</v>
      </c>
      <c r="F5" s="291" t="s">
        <v>796</v>
      </c>
      <c r="G5" s="291"/>
      <c r="H5" s="291"/>
      <c r="I5" s="292" t="s">
        <v>797</v>
      </c>
      <c r="J5" s="292"/>
      <c r="K5" s="292"/>
      <c r="L5" s="292"/>
      <c r="M5" s="292"/>
      <c r="N5" s="292"/>
      <c r="O5" s="292"/>
    </row>
    <row r="6" spans="2:15" x14ac:dyDescent="0.35">
      <c r="B6" s="47" t="s">
        <v>798</v>
      </c>
      <c r="C6" s="48">
        <v>122</v>
      </c>
      <c r="D6" s="49" t="s">
        <v>25</v>
      </c>
      <c r="F6" s="291" t="s">
        <v>799</v>
      </c>
      <c r="G6" s="291"/>
      <c r="H6" s="291"/>
      <c r="I6" s="293" t="s">
        <v>800</v>
      </c>
      <c r="J6" s="293"/>
      <c r="K6" s="293"/>
      <c r="L6" s="293"/>
      <c r="M6" s="293"/>
      <c r="N6" s="293"/>
      <c r="O6" s="293"/>
    </row>
    <row r="7" spans="2:15" x14ac:dyDescent="0.35">
      <c r="B7" s="50" t="s">
        <v>801</v>
      </c>
      <c r="C7" s="51">
        <f>C6-C8-C9</f>
        <v>122</v>
      </c>
      <c r="D7" s="52">
        <f>IF(C6&gt;0,C7/C6,0)</f>
        <v>1</v>
      </c>
      <c r="F7" s="291" t="s">
        <v>802</v>
      </c>
      <c r="G7" s="291"/>
      <c r="H7" s="291"/>
      <c r="I7" s="293" t="s">
        <v>800</v>
      </c>
      <c r="J7" s="293"/>
      <c r="K7" s="293"/>
      <c r="L7" s="293"/>
      <c r="M7" s="293"/>
      <c r="N7" s="293"/>
      <c r="O7" s="293"/>
    </row>
    <row r="8" spans="2:15" x14ac:dyDescent="0.35">
      <c r="B8" s="43" t="s">
        <v>803</v>
      </c>
      <c r="C8" s="44">
        <f>COUNTIF('Recommendations'!I:I,"Risk Accepted")</f>
        <v>0</v>
      </c>
      <c r="D8" s="45">
        <f>IF(C6&gt;0,C8/C6,0)</f>
        <v>0</v>
      </c>
      <c r="F8" s="291" t="s">
        <v>804</v>
      </c>
      <c r="G8" s="291"/>
      <c r="H8" s="291"/>
      <c r="I8" s="293" t="s">
        <v>800</v>
      </c>
      <c r="J8" s="293"/>
      <c r="K8" s="293"/>
      <c r="L8" s="293"/>
      <c r="M8" s="293"/>
      <c r="N8" s="293"/>
      <c r="O8" s="293"/>
    </row>
    <row r="9" spans="2:15" x14ac:dyDescent="0.35">
      <c r="B9" s="43" t="s">
        <v>805</v>
      </c>
      <c r="C9" s="44">
        <f>COUNTIF('Recommendations'!I:I,"N/A")</f>
        <v>0</v>
      </c>
      <c r="D9" s="45">
        <f>IF(C6&gt;0,C9/C6,0)</f>
        <v>0</v>
      </c>
      <c r="F9" s="291" t="s">
        <v>806</v>
      </c>
      <c r="G9" s="291"/>
      <c r="H9" s="291"/>
      <c r="I9" s="293" t="s">
        <v>800</v>
      </c>
      <c r="J9" s="293"/>
      <c r="K9" s="293"/>
      <c r="L9" s="293"/>
      <c r="M9" s="293"/>
      <c r="N9" s="293"/>
      <c r="O9" s="293"/>
    </row>
    <row r="12" spans="2:15" ht="18.5" x14ac:dyDescent="0.45">
      <c r="B12" s="39" t="s">
        <v>807</v>
      </c>
    </row>
    <row r="14" spans="2:15" x14ac:dyDescent="0.35">
      <c r="B14" s="53" t="s">
        <v>808</v>
      </c>
    </row>
    <row r="15" spans="2:15" x14ac:dyDescent="0.35">
      <c r="B15" s="41" t="s">
        <v>25</v>
      </c>
      <c r="C15" s="41" t="s">
        <v>809</v>
      </c>
      <c r="D15" s="41" t="s">
        <v>810</v>
      </c>
      <c r="E15" s="41" t="s">
        <v>811</v>
      </c>
      <c r="F15" s="41" t="s">
        <v>812</v>
      </c>
    </row>
    <row r="16" spans="2:15" x14ac:dyDescent="0.35">
      <c r="B16" s="43" t="s">
        <v>813</v>
      </c>
      <c r="C16" s="44">
        <f>COUNTIF('Recommendations'!P:P,"Resolved")</f>
        <v>0</v>
      </c>
      <c r="D16" s="44">
        <f>COUNTIF('Recommendations'!P:P,"Testing")</f>
        <v>0</v>
      </c>
      <c r="E16" s="44">
        <f>COUNTIF('Recommendations'!P:P,"Outstanding")</f>
        <v>122</v>
      </c>
      <c r="F16" s="44">
        <f>SUM(C16:E16)</f>
        <v>122</v>
      </c>
    </row>
    <row r="18" spans="2:6" x14ac:dyDescent="0.35">
      <c r="B18" s="53" t="s">
        <v>814</v>
      </c>
    </row>
    <row r="19" spans="2:6" x14ac:dyDescent="0.35">
      <c r="B19" s="54" t="s">
        <v>25</v>
      </c>
      <c r="C19" s="54" t="s">
        <v>809</v>
      </c>
      <c r="D19" s="54" t="s">
        <v>810</v>
      </c>
      <c r="E19" s="54" t="s">
        <v>811</v>
      </c>
      <c r="F19" s="54" t="s">
        <v>25</v>
      </c>
    </row>
    <row r="20" spans="2:6" x14ac:dyDescent="0.35">
      <c r="B20" s="43" t="s">
        <v>813</v>
      </c>
      <c r="C20" s="45">
        <f>IF(F16&gt;0, C16/F16, 0)</f>
        <v>0</v>
      </c>
      <c r="D20" s="45">
        <f>IF(F16&gt;0, D16/F16, 0)</f>
        <v>0</v>
      </c>
      <c r="E20" s="45">
        <f>IF(F16&gt;0, E16/F16, 0)</f>
        <v>1</v>
      </c>
      <c r="F20" s="46" t="s">
        <v>25</v>
      </c>
    </row>
    <row r="25" spans="2:6" ht="18.5" x14ac:dyDescent="0.45">
      <c r="B25" s="39" t="s">
        <v>815</v>
      </c>
    </row>
    <row r="27" spans="2:6" x14ac:dyDescent="0.35">
      <c r="B27" s="53" t="s">
        <v>808</v>
      </c>
    </row>
    <row r="28" spans="2:6" x14ac:dyDescent="0.35">
      <c r="B28" s="41" t="s">
        <v>4</v>
      </c>
      <c r="C28" s="41" t="s">
        <v>809</v>
      </c>
      <c r="D28" s="41" t="s">
        <v>810</v>
      </c>
      <c r="E28" s="41" t="s">
        <v>811</v>
      </c>
      <c r="F28" s="41" t="s">
        <v>812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91</v>
      </c>
      <c r="F29" s="44">
        <f>SUM(C29:E29)</f>
        <v>91</v>
      </c>
    </row>
    <row r="30" spans="2:6" x14ac:dyDescent="0.35">
      <c r="B30" s="43" t="s">
        <v>92</v>
      </c>
      <c r="C30" s="44">
        <f>COUNTIFS('Recommendations'!E:E,"Level 2",'Recommendations'!P:P,"=Resolved")</f>
        <v>0</v>
      </c>
      <c r="D30" s="44">
        <f>COUNTIFS('Recommendations'!E:E,"=Level 2",'Recommendations'!P:P,"=Testing")</f>
        <v>0</v>
      </c>
      <c r="E30" s="44">
        <f>COUNTIFS('Recommendations'!E:E,"=Level 2",'Recommendations'!P:P,"=Outstanding")</f>
        <v>31</v>
      </c>
      <c r="F30" s="44">
        <f>SUM(C30:E30)</f>
        <v>31</v>
      </c>
    </row>
    <row r="32" spans="2:6" x14ac:dyDescent="0.35">
      <c r="B32" s="53" t="s">
        <v>814</v>
      </c>
    </row>
    <row r="33" spans="2:6" x14ac:dyDescent="0.35">
      <c r="B33" s="54" t="s">
        <v>4</v>
      </c>
      <c r="C33" s="54" t="s">
        <v>809</v>
      </c>
      <c r="D33" s="54" t="s">
        <v>810</v>
      </c>
      <c r="E33" s="54" t="s">
        <v>811</v>
      </c>
      <c r="F33" s="54" t="s">
        <v>25</v>
      </c>
    </row>
    <row r="34" spans="2:6" x14ac:dyDescent="0.35">
      <c r="B34" s="43" t="s">
        <v>21</v>
      </c>
      <c r="C34" s="45">
        <f>IF(F29&gt;0, C29/F29, 0)</f>
        <v>0</v>
      </c>
      <c r="D34" s="45">
        <f>IF(F29&gt;0, D29/F29, 0)</f>
        <v>0</v>
      </c>
      <c r="E34" s="45">
        <f>IF(F29&gt;0, E29/F29, 0)</f>
        <v>1</v>
      </c>
      <c r="F34" s="46" t="s">
        <v>25</v>
      </c>
    </row>
    <row r="35" spans="2:6" x14ac:dyDescent="0.35">
      <c r="B35" s="43" t="s">
        <v>92</v>
      </c>
      <c r="C35" s="45">
        <f>IF(F30&gt;0, C30/F30, 0)</f>
        <v>0</v>
      </c>
      <c r="D35" s="45">
        <f>IF(F30&gt;0, D30/F30, 0)</f>
        <v>0</v>
      </c>
      <c r="E35" s="45">
        <f>IF(F30&gt;0, E30/F30, 0)</f>
        <v>1</v>
      </c>
      <c r="F35" s="46" t="s">
        <v>25</v>
      </c>
    </row>
    <row r="40" spans="2:6" ht="18.5" x14ac:dyDescent="0.45">
      <c r="B40" s="39" t="s">
        <v>816</v>
      </c>
    </row>
    <row r="42" spans="2:6" x14ac:dyDescent="0.35">
      <c r="B42" s="53" t="s">
        <v>808</v>
      </c>
    </row>
    <row r="43" spans="2:6" x14ac:dyDescent="0.35">
      <c r="B43" s="41" t="s">
        <v>7</v>
      </c>
      <c r="C43" s="41" t="s">
        <v>809</v>
      </c>
      <c r="D43" s="41" t="s">
        <v>810</v>
      </c>
      <c r="E43" s="41" t="s">
        <v>811</v>
      </c>
      <c r="F43" s="41" t="s">
        <v>812</v>
      </c>
    </row>
    <row r="44" spans="2:6" x14ac:dyDescent="0.35">
      <c r="B44" s="43" t="s">
        <v>817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818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819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820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821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122</v>
      </c>
      <c r="F49" s="44">
        <f t="shared" si="0"/>
        <v>122</v>
      </c>
    </row>
    <row r="51" spans="2:6" x14ac:dyDescent="0.35">
      <c r="B51" s="53" t="s">
        <v>814</v>
      </c>
    </row>
    <row r="52" spans="2:6" x14ac:dyDescent="0.35">
      <c r="B52" s="54" t="s">
        <v>7</v>
      </c>
      <c r="C52" s="54" t="s">
        <v>809</v>
      </c>
      <c r="D52" s="54" t="s">
        <v>810</v>
      </c>
      <c r="E52" s="54" t="s">
        <v>811</v>
      </c>
      <c r="F52" s="54" t="s">
        <v>25</v>
      </c>
    </row>
    <row r="53" spans="2:6" x14ac:dyDescent="0.35">
      <c r="B53" s="43" t="s">
        <v>817</v>
      </c>
      <c r="C53" s="45">
        <f t="shared" ref="C53:C58" si="1">IF(F44&gt;0, C44/F44, 0)</f>
        <v>0</v>
      </c>
      <c r="D53" s="45">
        <f t="shared" ref="D53:D58" si="2">IF(F44&gt;0, D44/F44, 0)</f>
        <v>0</v>
      </c>
      <c r="E53" s="45">
        <f t="shared" ref="E53:E58" si="3">IF(F44&gt;0, E44/F44, 0)</f>
        <v>0</v>
      </c>
      <c r="F53" s="46" t="s">
        <v>25</v>
      </c>
    </row>
    <row r="54" spans="2:6" x14ac:dyDescent="0.35">
      <c r="B54" s="43" t="s">
        <v>818</v>
      </c>
      <c r="C54" s="45">
        <f t="shared" si="1"/>
        <v>0</v>
      </c>
      <c r="D54" s="45">
        <f t="shared" si="2"/>
        <v>0</v>
      </c>
      <c r="E54" s="45">
        <f t="shared" si="3"/>
        <v>0</v>
      </c>
      <c r="F54" s="46" t="s">
        <v>25</v>
      </c>
    </row>
    <row r="55" spans="2:6" x14ac:dyDescent="0.35">
      <c r="B55" s="43" t="s">
        <v>819</v>
      </c>
      <c r="C55" s="45">
        <f t="shared" si="1"/>
        <v>0</v>
      </c>
      <c r="D55" s="45">
        <f t="shared" si="2"/>
        <v>0</v>
      </c>
      <c r="E55" s="45">
        <f t="shared" si="3"/>
        <v>0</v>
      </c>
      <c r="F55" s="46" t="s">
        <v>25</v>
      </c>
    </row>
    <row r="56" spans="2:6" x14ac:dyDescent="0.35">
      <c r="B56" s="43" t="s">
        <v>820</v>
      </c>
      <c r="C56" s="45">
        <f t="shared" si="1"/>
        <v>0</v>
      </c>
      <c r="D56" s="45">
        <f t="shared" si="2"/>
        <v>0</v>
      </c>
      <c r="E56" s="45">
        <f t="shared" si="3"/>
        <v>0</v>
      </c>
      <c r="F56" s="46" t="s">
        <v>25</v>
      </c>
    </row>
    <row r="57" spans="2:6" x14ac:dyDescent="0.35">
      <c r="B57" s="43" t="s">
        <v>821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822</v>
      </c>
    </row>
    <row r="65" spans="2:6" x14ac:dyDescent="0.35">
      <c r="B65" s="53" t="s">
        <v>808</v>
      </c>
    </row>
    <row r="66" spans="2:6" x14ac:dyDescent="0.35">
      <c r="B66" s="41" t="s">
        <v>3</v>
      </c>
      <c r="C66" s="41" t="s">
        <v>809</v>
      </c>
      <c r="D66" s="41" t="s">
        <v>810</v>
      </c>
      <c r="E66" s="41" t="s">
        <v>811</v>
      </c>
      <c r="F66" s="41" t="s">
        <v>812</v>
      </c>
    </row>
    <row r="67" spans="2:6" x14ac:dyDescent="0.35">
      <c r="B67" s="43" t="s">
        <v>36</v>
      </c>
      <c r="C67" s="44">
        <f>COUNTIFS('Recommendations'!D:D,"Automated",'Recommendations'!P:P,"=Resolved")</f>
        <v>0</v>
      </c>
      <c r="D67" s="44">
        <f>COUNTIFS('Recommendations'!D:D,"=Automated",'Recommendations'!P:P,"=Testing")</f>
        <v>0</v>
      </c>
      <c r="E67" s="44">
        <f>COUNTIFS('Recommendations'!D:D,"=Automated",'Recommendations'!P:P,"=Outstanding")</f>
        <v>2</v>
      </c>
      <c r="F67" s="44">
        <f>SUM(C67:E67)</f>
        <v>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120</v>
      </c>
      <c r="F68" s="44">
        <f>SUM(C68:E68)</f>
        <v>120</v>
      </c>
    </row>
    <row r="70" spans="2:6" x14ac:dyDescent="0.35">
      <c r="B70" s="53" t="s">
        <v>814</v>
      </c>
    </row>
    <row r="71" spans="2:6" x14ac:dyDescent="0.35">
      <c r="B71" s="54" t="s">
        <v>3</v>
      </c>
      <c r="C71" s="54" t="s">
        <v>809</v>
      </c>
      <c r="D71" s="54" t="s">
        <v>810</v>
      </c>
      <c r="E71" s="54" t="s">
        <v>811</v>
      </c>
      <c r="F71" s="54" t="s">
        <v>25</v>
      </c>
    </row>
    <row r="72" spans="2:6" x14ac:dyDescent="0.35">
      <c r="B72" s="43" t="s">
        <v>36</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823</v>
      </c>
    </row>
    <row r="80" spans="2:6" x14ac:dyDescent="0.35">
      <c r="B80" s="53" t="s">
        <v>808</v>
      </c>
    </row>
    <row r="81" spans="2:6" x14ac:dyDescent="0.35">
      <c r="B81" s="41" t="s">
        <v>5</v>
      </c>
      <c r="C81" s="41" t="s">
        <v>809</v>
      </c>
      <c r="D81" s="41" t="s">
        <v>810</v>
      </c>
      <c r="E81" s="41" t="s">
        <v>811</v>
      </c>
      <c r="F81" s="41" t="s">
        <v>812</v>
      </c>
    </row>
    <row r="82" spans="2:6" x14ac:dyDescent="0.35">
      <c r="B82" s="43" t="s">
        <v>824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825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826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827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122</v>
      </c>
      <c r="F86" s="44">
        <f>SUM(C86:E86)</f>
        <v>122</v>
      </c>
    </row>
    <row r="88" spans="2:6" x14ac:dyDescent="0.35">
      <c r="B88" s="53" t="s">
        <v>814</v>
      </c>
    </row>
    <row r="89" spans="2:6" x14ac:dyDescent="0.35">
      <c r="B89" s="54" t="s">
        <v>5</v>
      </c>
      <c r="C89" s="54" t="s">
        <v>809</v>
      </c>
      <c r="D89" s="54" t="s">
        <v>810</v>
      </c>
      <c r="E89" s="54" t="s">
        <v>811</v>
      </c>
      <c r="F89" s="54" t="s">
        <v>25</v>
      </c>
    </row>
    <row r="90" spans="2:6" x14ac:dyDescent="0.35">
      <c r="B90" s="43" t="s">
        <v>824</v>
      </c>
      <c r="C90" s="45">
        <f>IF(F82&gt;0, C82/F82, 0)</f>
        <v>0</v>
      </c>
      <c r="D90" s="45">
        <f>IF(F82&gt;0, D82/F82, 0)</f>
        <v>0</v>
      </c>
      <c r="E90" s="45">
        <f>IF(F82&gt;0, E82/F82, 0)</f>
        <v>0</v>
      </c>
      <c r="F90" s="46" t="s">
        <v>25</v>
      </c>
    </row>
    <row r="91" spans="2:6" x14ac:dyDescent="0.35">
      <c r="B91" s="43" t="s">
        <v>825</v>
      </c>
      <c r="C91" s="45">
        <f>IF(F83&gt;0, C83/F83, 0)</f>
        <v>0</v>
      </c>
      <c r="D91" s="45">
        <f>IF(F83&gt;0, D83/F83, 0)</f>
        <v>0</v>
      </c>
      <c r="E91" s="45">
        <f>IF(F83&gt;0, E83/F83, 0)</f>
        <v>0</v>
      </c>
      <c r="F91" s="46" t="s">
        <v>25</v>
      </c>
    </row>
    <row r="92" spans="2:6" x14ac:dyDescent="0.35">
      <c r="B92" s="43" t="s">
        <v>826</v>
      </c>
      <c r="C92" s="45">
        <f>IF(F84&gt;0, C84/F84, 0)</f>
        <v>0</v>
      </c>
      <c r="D92" s="45">
        <f>IF(F84&gt;0, D84/F84, 0)</f>
        <v>0</v>
      </c>
      <c r="E92" s="45">
        <f>IF(F84&gt;0, E84/F84, 0)</f>
        <v>0</v>
      </c>
      <c r="F92" s="46" t="s">
        <v>25</v>
      </c>
    </row>
    <row r="93" spans="2:6" x14ac:dyDescent="0.35">
      <c r="B93" s="43" t="s">
        <v>827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828</v>
      </c>
    </row>
    <row r="101" spans="2:6" x14ac:dyDescent="0.35">
      <c r="B101" s="53" t="s">
        <v>808</v>
      </c>
    </row>
    <row r="102" spans="2:6" x14ac:dyDescent="0.35">
      <c r="B102" s="41" t="s">
        <v>829</v>
      </c>
      <c r="C102" s="41" t="s">
        <v>809</v>
      </c>
      <c r="D102" s="41" t="s">
        <v>810</v>
      </c>
      <c r="E102" s="41" t="s">
        <v>811</v>
      </c>
      <c r="F102" s="41" t="s">
        <v>812</v>
      </c>
    </row>
    <row r="103" spans="2:6" x14ac:dyDescent="0.35">
      <c r="B103" s="43" t="s">
        <v>830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831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832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122</v>
      </c>
      <c r="F106" s="44">
        <f>SUM(C106:E106)</f>
        <v>122</v>
      </c>
    </row>
    <row r="108" spans="2:6" x14ac:dyDescent="0.35">
      <c r="B108" s="53" t="s">
        <v>814</v>
      </c>
    </row>
    <row r="109" spans="2:6" x14ac:dyDescent="0.35">
      <c r="B109" s="54" t="s">
        <v>829</v>
      </c>
      <c r="C109" s="54" t="s">
        <v>809</v>
      </c>
      <c r="D109" s="54" t="s">
        <v>810</v>
      </c>
      <c r="E109" s="54" t="s">
        <v>811</v>
      </c>
      <c r="F109" s="54" t="s">
        <v>25</v>
      </c>
    </row>
    <row r="110" spans="2:6" x14ac:dyDescent="0.35">
      <c r="B110" s="43" t="s">
        <v>830</v>
      </c>
      <c r="C110" s="45">
        <f>IF(F103&gt;0, C103/F103, 0)</f>
        <v>0</v>
      </c>
      <c r="D110" s="45">
        <f>IF(F103&gt;0, D103/F103, 0)</f>
        <v>0</v>
      </c>
      <c r="E110" s="45">
        <f>IF(F103&gt;0, E103/F103, 0)</f>
        <v>0</v>
      </c>
      <c r="F110" s="46" t="s">
        <v>25</v>
      </c>
    </row>
    <row r="111" spans="2:6" x14ac:dyDescent="0.35">
      <c r="B111" s="43" t="s">
        <v>831</v>
      </c>
      <c r="C111" s="45">
        <f>IF(F104&gt;0, C104/F104, 0)</f>
        <v>0</v>
      </c>
      <c r="D111" s="45">
        <f>IF(F104&gt;0, D104/F104, 0)</f>
        <v>0</v>
      </c>
      <c r="E111" s="45">
        <f>IF(F104&gt;0, E104/F104, 0)</f>
        <v>0</v>
      </c>
      <c r="F111" s="46" t="s">
        <v>25</v>
      </c>
    </row>
    <row r="112" spans="2:6" x14ac:dyDescent="0.35">
      <c r="B112" s="43" t="s">
        <v>832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833</v>
      </c>
      <c r="J118" s="39" t="s">
        <v>834</v>
      </c>
    </row>
    <row r="119" spans="2:15" x14ac:dyDescent="0.35">
      <c r="B119" s="41" t="s">
        <v>7</v>
      </c>
      <c r="C119" s="294" t="s">
        <v>835</v>
      </c>
      <c r="D119" s="294"/>
      <c r="E119" s="41" t="s">
        <v>801</v>
      </c>
      <c r="F119" s="41" t="s">
        <v>809</v>
      </c>
      <c r="G119" s="294" t="s">
        <v>836</v>
      </c>
      <c r="H119" s="294"/>
      <c r="J119" s="41" t="s">
        <v>7</v>
      </c>
      <c r="K119" s="41" t="s">
        <v>824</v>
      </c>
      <c r="L119" s="41" t="s">
        <v>825</v>
      </c>
      <c r="M119" s="41" t="s">
        <v>826</v>
      </c>
      <c r="N119" s="41" t="s">
        <v>827</v>
      </c>
      <c r="O119" s="41" t="s">
        <v>22</v>
      </c>
    </row>
    <row r="120" spans="2:15" x14ac:dyDescent="0.35">
      <c r="B120" s="47" t="s">
        <v>817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817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818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818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819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819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820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820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821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821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122</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122</v>
      </c>
    </row>
    <row r="132" spans="2:24" ht="21" x14ac:dyDescent="0.5">
      <c r="B132" s="39" t="s">
        <v>837</v>
      </c>
      <c r="P132" s="56" t="s">
        <v>838</v>
      </c>
    </row>
    <row r="134" spans="2:24" ht="60" customHeight="1" x14ac:dyDescent="0.35">
      <c r="B134" s="297" t="s">
        <v>839</v>
      </c>
      <c r="C134" s="290"/>
      <c r="D134" s="290"/>
      <c r="E134" s="290"/>
      <c r="F134" s="290"/>
      <c r="P134" s="297" t="s">
        <v>840</v>
      </c>
      <c r="Q134" s="290"/>
      <c r="R134" s="290"/>
      <c r="S134" s="290"/>
      <c r="T134" s="290"/>
      <c r="U134" s="290"/>
      <c r="V134" s="290"/>
      <c r="W134" s="290"/>
    </row>
    <row r="136" spans="2:24" ht="30" customHeight="1" x14ac:dyDescent="0.35">
      <c r="P136" s="57" t="s">
        <v>841</v>
      </c>
      <c r="Q136" s="58">
        <f>C16</f>
        <v>0</v>
      </c>
      <c r="R136" s="59"/>
      <c r="S136" s="58">
        <f>C82</f>
        <v>0</v>
      </c>
      <c r="T136" s="59"/>
      <c r="U136" s="58">
        <f>C83</f>
        <v>0</v>
      </c>
      <c r="V136" s="59"/>
      <c r="W136" s="58">
        <f>C84</f>
        <v>0</v>
      </c>
      <c r="X136" s="59"/>
    </row>
    <row r="137" spans="2:24" ht="35" customHeight="1" x14ac:dyDescent="0.35">
      <c r="P137" s="60" t="s">
        <v>842</v>
      </c>
      <c r="Q137" s="60" t="s">
        <v>843</v>
      </c>
      <c r="R137" s="60" t="s">
        <v>844</v>
      </c>
      <c r="S137" s="60" t="s">
        <v>845</v>
      </c>
      <c r="T137" s="60" t="s">
        <v>846</v>
      </c>
      <c r="U137" s="60" t="s">
        <v>847</v>
      </c>
      <c r="V137" s="60" t="s">
        <v>848</v>
      </c>
      <c r="W137" s="60" t="s">
        <v>849</v>
      </c>
      <c r="X137" s="60" t="s">
        <v>850</v>
      </c>
    </row>
    <row r="138" spans="2:24" x14ac:dyDescent="0.35">
      <c r="O138" s="61" t="s">
        <v>851</v>
      </c>
      <c r="P138" s="62" t="s">
        <v>852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853</v>
      </c>
      <c r="P173" s="56" t="s">
        <v>854</v>
      </c>
    </row>
    <row r="175" spans="2:24" ht="45" customHeight="1" x14ac:dyDescent="0.35">
      <c r="B175" s="297" t="s">
        <v>855</v>
      </c>
      <c r="C175" s="290"/>
      <c r="D175" s="290"/>
      <c r="E175" s="290"/>
      <c r="F175" s="290"/>
      <c r="P175" s="297" t="s">
        <v>856</v>
      </c>
      <c r="Q175" s="290"/>
      <c r="R175" s="290"/>
      <c r="S175" s="290"/>
      <c r="T175" s="290"/>
      <c r="U175" s="290"/>
    </row>
    <row r="176" spans="2:24" ht="35" customHeight="1" x14ac:dyDescent="0.35">
      <c r="P176" s="294" t="s">
        <v>857</v>
      </c>
      <c r="Q176" s="294"/>
      <c r="R176" s="294" t="s">
        <v>858</v>
      </c>
      <c r="S176" s="294"/>
      <c r="T176" s="294"/>
    </row>
    <row r="177" spans="16:22" ht="30" customHeight="1" x14ac:dyDescent="0.35">
      <c r="P177" s="298">
        <v>0</v>
      </c>
      <c r="Q177" s="299"/>
      <c r="R177" s="300" t="s">
        <v>859</v>
      </c>
      <c r="S177" s="301"/>
      <c r="T177" s="301"/>
    </row>
    <row r="180" spans="16:22" ht="25" customHeight="1" x14ac:dyDescent="0.35">
      <c r="P180" s="65" t="s">
        <v>842</v>
      </c>
      <c r="Q180" s="65" t="s">
        <v>860</v>
      </c>
      <c r="R180" s="65" t="s">
        <v>861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708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23"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t="s">
        <v>39</v>
      </c>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52</v>
      </c>
      <c r="N6" s="5" t="s">
        <v>53</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67</v>
      </c>
      <c r="O8" s="5" t="s">
        <v>68</v>
      </c>
      <c r="P8" s="4" t="str">
        <f t="shared" si="0"/>
        <v>Outstanding</v>
      </c>
      <c r="Q8" s="13" t="s">
        <v>25</v>
      </c>
    </row>
    <row r="9" spans="1:17" ht="60" customHeight="1" x14ac:dyDescent="0.35">
      <c r="A9" s="11" t="s">
        <v>17</v>
      </c>
      <c r="B9" s="2" t="s">
        <v>69</v>
      </c>
      <c r="C9" s="1" t="s">
        <v>70</v>
      </c>
      <c r="D9" s="3" t="s">
        <v>20</v>
      </c>
      <c r="E9" s="3" t="s">
        <v>21</v>
      </c>
      <c r="F9" s="4" t="s">
        <v>22</v>
      </c>
      <c r="G9" s="4" t="s">
        <v>23</v>
      </c>
      <c r="H9" s="4" t="s">
        <v>24</v>
      </c>
      <c r="I9" s="4" t="s">
        <v>25</v>
      </c>
      <c r="J9" s="5" t="s">
        <v>25</v>
      </c>
      <c r="K9" s="5" t="s">
        <v>71</v>
      </c>
      <c r="L9" s="5" t="s">
        <v>72</v>
      </c>
      <c r="M9" s="5" t="s">
        <v>73</v>
      </c>
      <c r="N9" s="5" t="s">
        <v>74</v>
      </c>
      <c r="O9" s="5" t="s">
        <v>75</v>
      </c>
      <c r="P9" s="4" t="str">
        <f t="shared" si="0"/>
        <v>Outstanding</v>
      </c>
      <c r="Q9" s="13" t="s">
        <v>25</v>
      </c>
    </row>
    <row r="10" spans="1:17" ht="60" customHeight="1" x14ac:dyDescent="0.35">
      <c r="A10" s="11" t="s">
        <v>17</v>
      </c>
      <c r="B10" s="2" t="s">
        <v>76</v>
      </c>
      <c r="C10" s="1" t="s">
        <v>77</v>
      </c>
      <c r="D10" s="3" t="s">
        <v>20</v>
      </c>
      <c r="E10" s="3" t="s">
        <v>21</v>
      </c>
      <c r="F10" s="4" t="s">
        <v>22</v>
      </c>
      <c r="G10" s="4" t="s">
        <v>23</v>
      </c>
      <c r="H10" s="4" t="s">
        <v>24</v>
      </c>
      <c r="I10" s="4" t="s">
        <v>25</v>
      </c>
      <c r="J10" s="5" t="s">
        <v>25</v>
      </c>
      <c r="K10" s="5" t="s">
        <v>78</v>
      </c>
      <c r="L10" s="5" t="s">
        <v>79</v>
      </c>
      <c r="M10" s="5" t="s">
        <v>80</v>
      </c>
      <c r="N10" s="5" t="s">
        <v>81</v>
      </c>
      <c r="O10" s="5" t="s">
        <v>82</v>
      </c>
      <c r="P10" s="4" t="str">
        <f t="shared" si="0"/>
        <v>Outstanding</v>
      </c>
      <c r="Q10" s="13" t="s">
        <v>25</v>
      </c>
    </row>
    <row r="11" spans="1:17" ht="60" customHeight="1" x14ac:dyDescent="0.35">
      <c r="A11" s="11" t="s">
        <v>17</v>
      </c>
      <c r="B11" s="2" t="s">
        <v>83</v>
      </c>
      <c r="C11" s="1" t="s">
        <v>84</v>
      </c>
      <c r="D11" s="3" t="s">
        <v>20</v>
      </c>
      <c r="E11" s="3" t="s">
        <v>21</v>
      </c>
      <c r="F11" s="4" t="s">
        <v>22</v>
      </c>
      <c r="G11" s="4" t="s">
        <v>23</v>
      </c>
      <c r="H11" s="4" t="s">
        <v>24</v>
      </c>
      <c r="I11" s="4" t="s">
        <v>25</v>
      </c>
      <c r="J11" s="5" t="s">
        <v>25</v>
      </c>
      <c r="K11" s="5" t="s">
        <v>85</v>
      </c>
      <c r="L11" s="5" t="s">
        <v>86</v>
      </c>
      <c r="M11" s="5" t="s">
        <v>87</v>
      </c>
      <c r="N11" s="5" t="s">
        <v>88</v>
      </c>
      <c r="O11" s="5" t="s">
        <v>89</v>
      </c>
      <c r="P11" s="4" t="str">
        <f t="shared" si="0"/>
        <v>Outstanding</v>
      </c>
      <c r="Q11" s="13" t="s">
        <v>25</v>
      </c>
    </row>
    <row r="12" spans="1:17" ht="60" customHeight="1" x14ac:dyDescent="0.35">
      <c r="A12" s="11" t="s">
        <v>17</v>
      </c>
      <c r="B12" s="2" t="s">
        <v>90</v>
      </c>
      <c r="C12" s="1" t="s">
        <v>91</v>
      </c>
      <c r="D12" s="3" t="s">
        <v>20</v>
      </c>
      <c r="E12" s="3" t="s">
        <v>92</v>
      </c>
      <c r="F12" s="4" t="s">
        <v>22</v>
      </c>
      <c r="G12" s="4" t="s">
        <v>23</v>
      </c>
      <c r="H12" s="4" t="s">
        <v>24</v>
      </c>
      <c r="I12" s="4" t="s">
        <v>25</v>
      </c>
      <c r="J12" s="5" t="s">
        <v>25</v>
      </c>
      <c r="K12" s="5" t="s">
        <v>93</v>
      </c>
      <c r="L12" s="5" t="s">
        <v>94</v>
      </c>
      <c r="M12" s="5" t="s">
        <v>95</v>
      </c>
      <c r="N12" s="5" t="s">
        <v>96</v>
      </c>
      <c r="O12" s="5" t="s">
        <v>97</v>
      </c>
      <c r="P12" s="4" t="str">
        <f t="shared" si="0"/>
        <v>Outstanding</v>
      </c>
      <c r="Q12" s="13" t="s">
        <v>25</v>
      </c>
    </row>
    <row r="13" spans="1:17" ht="60" customHeight="1" x14ac:dyDescent="0.35">
      <c r="A13" s="11" t="s">
        <v>17</v>
      </c>
      <c r="B13" s="2" t="s">
        <v>98</v>
      </c>
      <c r="C13" s="1" t="s">
        <v>99</v>
      </c>
      <c r="D13" s="3" t="s">
        <v>20</v>
      </c>
      <c r="E13" s="3" t="s">
        <v>92</v>
      </c>
      <c r="F13" s="4" t="s">
        <v>22</v>
      </c>
      <c r="G13" s="4" t="s">
        <v>23</v>
      </c>
      <c r="H13" s="4" t="s">
        <v>24</v>
      </c>
      <c r="I13" s="4" t="s">
        <v>25</v>
      </c>
      <c r="J13" s="5" t="s">
        <v>25</v>
      </c>
      <c r="K13" s="5" t="s">
        <v>100</v>
      </c>
      <c r="L13" s="5" t="s">
        <v>101</v>
      </c>
      <c r="M13" s="5" t="s">
        <v>102</v>
      </c>
      <c r="N13" s="5" t="s">
        <v>103</v>
      </c>
      <c r="O13" s="5"/>
      <c r="P13" s="4" t="str">
        <f t="shared" si="0"/>
        <v>Outstanding</v>
      </c>
      <c r="Q13" s="13" t="s">
        <v>25</v>
      </c>
    </row>
    <row r="14" spans="1:17" ht="60" customHeight="1" x14ac:dyDescent="0.35">
      <c r="A14" s="11" t="s">
        <v>17</v>
      </c>
      <c r="B14" s="2" t="s">
        <v>104</v>
      </c>
      <c r="C14" s="1" t="s">
        <v>105</v>
      </c>
      <c r="D14" s="3" t="s">
        <v>20</v>
      </c>
      <c r="E14" s="3" t="s">
        <v>92</v>
      </c>
      <c r="F14" s="4" t="s">
        <v>22</v>
      </c>
      <c r="G14" s="4" t="s">
        <v>23</v>
      </c>
      <c r="H14" s="4" t="s">
        <v>24</v>
      </c>
      <c r="I14" s="4" t="s">
        <v>25</v>
      </c>
      <c r="J14" s="5" t="s">
        <v>25</v>
      </c>
      <c r="K14" s="5" t="s">
        <v>106</v>
      </c>
      <c r="L14" s="5" t="s">
        <v>107</v>
      </c>
      <c r="M14" s="5" t="s">
        <v>108</v>
      </c>
      <c r="N14" s="5" t="s">
        <v>109</v>
      </c>
      <c r="O14" s="5"/>
      <c r="P14" s="4" t="str">
        <f t="shared" si="0"/>
        <v>Outstanding</v>
      </c>
      <c r="Q14" s="13" t="s">
        <v>25</v>
      </c>
    </row>
    <row r="15" spans="1:17" ht="60" customHeight="1" x14ac:dyDescent="0.35">
      <c r="A15" s="11" t="s">
        <v>17</v>
      </c>
      <c r="B15" s="2" t="s">
        <v>110</v>
      </c>
      <c r="C15" s="1" t="s">
        <v>111</v>
      </c>
      <c r="D15" s="3" t="s">
        <v>20</v>
      </c>
      <c r="E15" s="3" t="s">
        <v>21</v>
      </c>
      <c r="F15" s="4" t="s">
        <v>22</v>
      </c>
      <c r="G15" s="4" t="s">
        <v>23</v>
      </c>
      <c r="H15" s="4" t="s">
        <v>24</v>
      </c>
      <c r="I15" s="4" t="s">
        <v>25</v>
      </c>
      <c r="J15" s="5" t="s">
        <v>25</v>
      </c>
      <c r="K15" s="5" t="s">
        <v>112</v>
      </c>
      <c r="L15" s="5" t="s">
        <v>113</v>
      </c>
      <c r="M15" s="5" t="s">
        <v>114</v>
      </c>
      <c r="N15" s="5" t="s">
        <v>115</v>
      </c>
      <c r="O15" s="5" t="s">
        <v>116</v>
      </c>
      <c r="P15" s="4" t="str">
        <f t="shared" si="0"/>
        <v>Outstanding</v>
      </c>
      <c r="Q15" s="13" t="s">
        <v>25</v>
      </c>
    </row>
    <row r="16" spans="1:17" ht="60" customHeight="1" x14ac:dyDescent="0.35">
      <c r="A16" s="11" t="s">
        <v>17</v>
      </c>
      <c r="B16" s="2" t="s">
        <v>117</v>
      </c>
      <c r="C16" s="1" t="s">
        <v>118</v>
      </c>
      <c r="D16" s="3" t="s">
        <v>20</v>
      </c>
      <c r="E16" s="3" t="s">
        <v>92</v>
      </c>
      <c r="F16" s="4" t="s">
        <v>22</v>
      </c>
      <c r="G16" s="4" t="s">
        <v>23</v>
      </c>
      <c r="H16" s="4" t="s">
        <v>24</v>
      </c>
      <c r="I16" s="4" t="s">
        <v>25</v>
      </c>
      <c r="J16" s="5" t="s">
        <v>25</v>
      </c>
      <c r="K16" s="5" t="s">
        <v>119</v>
      </c>
      <c r="L16" s="5" t="s">
        <v>120</v>
      </c>
      <c r="M16" s="5" t="s">
        <v>121</v>
      </c>
      <c r="N16" s="5" t="s">
        <v>122</v>
      </c>
      <c r="O16" s="5"/>
      <c r="P16" s="4" t="str">
        <f t="shared" si="0"/>
        <v>Outstanding</v>
      </c>
      <c r="Q16" s="13" t="s">
        <v>25</v>
      </c>
    </row>
    <row r="17" spans="1:17" ht="60" customHeight="1" x14ac:dyDescent="0.35">
      <c r="A17" s="11" t="s">
        <v>17</v>
      </c>
      <c r="B17" s="2" t="s">
        <v>123</v>
      </c>
      <c r="C17" s="1" t="s">
        <v>124</v>
      </c>
      <c r="D17" s="3" t="s">
        <v>20</v>
      </c>
      <c r="E17" s="3" t="s">
        <v>21</v>
      </c>
      <c r="F17" s="4" t="s">
        <v>22</v>
      </c>
      <c r="G17" s="4" t="s">
        <v>23</v>
      </c>
      <c r="H17" s="4" t="s">
        <v>24</v>
      </c>
      <c r="I17" s="4" t="s">
        <v>25</v>
      </c>
      <c r="J17" s="5" t="s">
        <v>25</v>
      </c>
      <c r="K17" s="5" t="s">
        <v>125</v>
      </c>
      <c r="L17" s="5" t="s">
        <v>126</v>
      </c>
      <c r="M17" s="5" t="s">
        <v>127</v>
      </c>
      <c r="N17" s="5" t="s">
        <v>128</v>
      </c>
      <c r="O17" s="5"/>
      <c r="P17" s="4" t="str">
        <f t="shared" si="0"/>
        <v>Outstanding</v>
      </c>
      <c r="Q17" s="13" t="s">
        <v>25</v>
      </c>
    </row>
    <row r="18" spans="1:17" ht="60" customHeight="1" x14ac:dyDescent="0.35">
      <c r="A18" s="11" t="s">
        <v>17</v>
      </c>
      <c r="B18" s="2" t="s">
        <v>129</v>
      </c>
      <c r="C18" s="1" t="s">
        <v>130</v>
      </c>
      <c r="D18" s="3" t="s">
        <v>20</v>
      </c>
      <c r="E18" s="3" t="s">
        <v>21</v>
      </c>
      <c r="F18" s="4" t="s">
        <v>22</v>
      </c>
      <c r="G18" s="4" t="s">
        <v>23</v>
      </c>
      <c r="H18" s="4" t="s">
        <v>24</v>
      </c>
      <c r="I18" s="4" t="s">
        <v>25</v>
      </c>
      <c r="J18" s="5" t="s">
        <v>25</v>
      </c>
      <c r="K18" s="5" t="s">
        <v>131</v>
      </c>
      <c r="L18" s="5" t="s">
        <v>132</v>
      </c>
      <c r="M18" s="5" t="s">
        <v>133</v>
      </c>
      <c r="N18" s="5" t="s">
        <v>134</v>
      </c>
      <c r="O18" s="5"/>
      <c r="P18" s="4" t="str">
        <f t="shared" si="0"/>
        <v>Outstanding</v>
      </c>
      <c r="Q18" s="13" t="s">
        <v>25</v>
      </c>
    </row>
    <row r="19" spans="1:17" ht="60" customHeight="1" x14ac:dyDescent="0.35">
      <c r="A19" s="11" t="s">
        <v>17</v>
      </c>
      <c r="B19" s="2" t="s">
        <v>135</v>
      </c>
      <c r="C19" s="1" t="s">
        <v>136</v>
      </c>
      <c r="D19" s="3" t="s">
        <v>20</v>
      </c>
      <c r="E19" s="3" t="s">
        <v>21</v>
      </c>
      <c r="F19" s="4" t="s">
        <v>22</v>
      </c>
      <c r="G19" s="4" t="s">
        <v>23</v>
      </c>
      <c r="H19" s="4" t="s">
        <v>24</v>
      </c>
      <c r="I19" s="4" t="s">
        <v>25</v>
      </c>
      <c r="J19" s="5" t="s">
        <v>25</v>
      </c>
      <c r="K19" s="5" t="s">
        <v>137</v>
      </c>
      <c r="L19" s="5" t="s">
        <v>138</v>
      </c>
      <c r="M19" s="5"/>
      <c r="N19" s="5" t="s">
        <v>139</v>
      </c>
      <c r="O19" s="5"/>
      <c r="P19" s="4" t="str">
        <f t="shared" si="0"/>
        <v>Outstanding</v>
      </c>
      <c r="Q19" s="13" t="s">
        <v>25</v>
      </c>
    </row>
    <row r="20" spans="1:17" ht="60" customHeight="1" x14ac:dyDescent="0.35">
      <c r="A20" s="11" t="s">
        <v>17</v>
      </c>
      <c r="B20" s="2" t="s">
        <v>140</v>
      </c>
      <c r="C20" s="1" t="s">
        <v>141</v>
      </c>
      <c r="D20" s="3" t="s">
        <v>20</v>
      </c>
      <c r="E20" s="3" t="s">
        <v>21</v>
      </c>
      <c r="F20" s="4" t="s">
        <v>22</v>
      </c>
      <c r="G20" s="4" t="s">
        <v>23</v>
      </c>
      <c r="H20" s="4" t="s">
        <v>24</v>
      </c>
      <c r="I20" s="4" t="s">
        <v>25</v>
      </c>
      <c r="J20" s="5" t="s">
        <v>25</v>
      </c>
      <c r="K20" s="5" t="s">
        <v>142</v>
      </c>
      <c r="L20" s="5" t="s">
        <v>143</v>
      </c>
      <c r="M20" s="5"/>
      <c r="N20" s="5" t="s">
        <v>144</v>
      </c>
      <c r="O20" s="5"/>
      <c r="P20" s="4" t="str">
        <f t="shared" si="0"/>
        <v>Outstanding</v>
      </c>
      <c r="Q20" s="13" t="s">
        <v>25</v>
      </c>
    </row>
    <row r="21" spans="1:17" ht="60" customHeight="1" x14ac:dyDescent="0.35">
      <c r="A21" s="11" t="s">
        <v>17</v>
      </c>
      <c r="B21" s="2" t="s">
        <v>145</v>
      </c>
      <c r="C21" s="1" t="s">
        <v>146</v>
      </c>
      <c r="D21" s="3" t="s">
        <v>20</v>
      </c>
      <c r="E21" s="3" t="s">
        <v>21</v>
      </c>
      <c r="F21" s="4" t="s">
        <v>22</v>
      </c>
      <c r="G21" s="4" t="s">
        <v>23</v>
      </c>
      <c r="H21" s="4" t="s">
        <v>24</v>
      </c>
      <c r="I21" s="4" t="s">
        <v>25</v>
      </c>
      <c r="J21" s="5" t="s">
        <v>25</v>
      </c>
      <c r="K21" s="5" t="s">
        <v>147</v>
      </c>
      <c r="L21" s="5" t="s">
        <v>148</v>
      </c>
      <c r="M21" s="5"/>
      <c r="N21" s="5" t="s">
        <v>149</v>
      </c>
      <c r="O21" s="5"/>
      <c r="P21" s="4" t="str">
        <f t="shared" si="0"/>
        <v>Outstanding</v>
      </c>
      <c r="Q21" s="13" t="s">
        <v>25</v>
      </c>
    </row>
    <row r="22" spans="1:17" ht="60" customHeight="1" x14ac:dyDescent="0.35">
      <c r="A22" s="11" t="s">
        <v>150</v>
      </c>
      <c r="B22" s="2" t="s">
        <v>151</v>
      </c>
      <c r="C22" s="1" t="s">
        <v>152</v>
      </c>
      <c r="D22" s="3" t="s">
        <v>20</v>
      </c>
      <c r="E22" s="3" t="s">
        <v>21</v>
      </c>
      <c r="F22" s="4" t="s">
        <v>22</v>
      </c>
      <c r="G22" s="4" t="s">
        <v>23</v>
      </c>
      <c r="H22" s="4" t="s">
        <v>24</v>
      </c>
      <c r="I22" s="4" t="s">
        <v>25</v>
      </c>
      <c r="J22" s="5" t="s">
        <v>25</v>
      </c>
      <c r="K22" s="5" t="s">
        <v>153</v>
      </c>
      <c r="L22" s="5" t="s">
        <v>154</v>
      </c>
      <c r="M22" s="5"/>
      <c r="N22" s="5" t="s">
        <v>155</v>
      </c>
      <c r="O22" s="5"/>
      <c r="P22" s="4" t="str">
        <f t="shared" si="0"/>
        <v>Outstanding</v>
      </c>
      <c r="Q22" s="13" t="s">
        <v>25</v>
      </c>
    </row>
    <row r="23" spans="1:17" ht="60" customHeight="1" x14ac:dyDescent="0.35">
      <c r="A23" s="11" t="s">
        <v>150</v>
      </c>
      <c r="B23" s="2" t="s">
        <v>156</v>
      </c>
      <c r="C23" s="1" t="s">
        <v>157</v>
      </c>
      <c r="D23" s="3" t="s">
        <v>20</v>
      </c>
      <c r="E23" s="3" t="s">
        <v>21</v>
      </c>
      <c r="F23" s="4" t="s">
        <v>22</v>
      </c>
      <c r="G23" s="4" t="s">
        <v>23</v>
      </c>
      <c r="H23" s="4" t="s">
        <v>24</v>
      </c>
      <c r="I23" s="4" t="s">
        <v>25</v>
      </c>
      <c r="J23" s="5" t="s">
        <v>25</v>
      </c>
      <c r="K23" s="5" t="s">
        <v>158</v>
      </c>
      <c r="L23" s="5" t="s">
        <v>159</v>
      </c>
      <c r="M23" s="5" t="s">
        <v>160</v>
      </c>
      <c r="N23" s="5" t="s">
        <v>161</v>
      </c>
      <c r="O23" s="5"/>
      <c r="P23" s="4" t="str">
        <f t="shared" si="0"/>
        <v>Outstanding</v>
      </c>
      <c r="Q23" s="13" t="s">
        <v>25</v>
      </c>
    </row>
    <row r="24" spans="1:17" ht="60" customHeight="1" x14ac:dyDescent="0.35">
      <c r="A24" s="11" t="s">
        <v>150</v>
      </c>
      <c r="B24" s="2" t="s">
        <v>162</v>
      </c>
      <c r="C24" s="1" t="s">
        <v>163</v>
      </c>
      <c r="D24" s="3" t="s">
        <v>20</v>
      </c>
      <c r="E24" s="3" t="s">
        <v>21</v>
      </c>
      <c r="F24" s="4" t="s">
        <v>22</v>
      </c>
      <c r="G24" s="4" t="s">
        <v>23</v>
      </c>
      <c r="H24" s="4" t="s">
        <v>24</v>
      </c>
      <c r="I24" s="4" t="s">
        <v>25</v>
      </c>
      <c r="J24" s="5" t="s">
        <v>25</v>
      </c>
      <c r="K24" s="5" t="s">
        <v>164</v>
      </c>
      <c r="L24" s="5" t="s">
        <v>165</v>
      </c>
      <c r="M24" s="5" t="s">
        <v>166</v>
      </c>
      <c r="N24" s="5" t="s">
        <v>167</v>
      </c>
      <c r="O24" s="5" t="s">
        <v>168</v>
      </c>
      <c r="P24" s="4" t="str">
        <f t="shared" si="0"/>
        <v>Outstanding</v>
      </c>
      <c r="Q24" s="13" t="s">
        <v>25</v>
      </c>
    </row>
    <row r="25" spans="1:17" ht="60" customHeight="1" x14ac:dyDescent="0.35">
      <c r="A25" s="11" t="s">
        <v>150</v>
      </c>
      <c r="B25" s="2" t="s">
        <v>169</v>
      </c>
      <c r="C25" s="1" t="s">
        <v>170</v>
      </c>
      <c r="D25" s="3" t="s">
        <v>20</v>
      </c>
      <c r="E25" s="3" t="s">
        <v>21</v>
      </c>
      <c r="F25" s="4" t="s">
        <v>22</v>
      </c>
      <c r="G25" s="4" t="s">
        <v>23</v>
      </c>
      <c r="H25" s="4" t="s">
        <v>24</v>
      </c>
      <c r="I25" s="4" t="s">
        <v>25</v>
      </c>
      <c r="J25" s="5" t="s">
        <v>25</v>
      </c>
      <c r="K25" s="5" t="s">
        <v>171</v>
      </c>
      <c r="L25" s="5" t="s">
        <v>172</v>
      </c>
      <c r="M25" s="5" t="s">
        <v>173</v>
      </c>
      <c r="N25" s="5" t="s">
        <v>174</v>
      </c>
      <c r="O25" s="5" t="s">
        <v>175</v>
      </c>
      <c r="P25" s="4" t="str">
        <f t="shared" si="0"/>
        <v>Outstanding</v>
      </c>
      <c r="Q25" s="13" t="s">
        <v>25</v>
      </c>
    </row>
    <row r="26" spans="1:17" ht="60" customHeight="1" x14ac:dyDescent="0.35">
      <c r="A26" s="11" t="s">
        <v>150</v>
      </c>
      <c r="B26" s="2" t="s">
        <v>176</v>
      </c>
      <c r="C26" s="1" t="s">
        <v>177</v>
      </c>
      <c r="D26" s="3" t="s">
        <v>20</v>
      </c>
      <c r="E26" s="3" t="s">
        <v>21</v>
      </c>
      <c r="F26" s="4" t="s">
        <v>22</v>
      </c>
      <c r="G26" s="4" t="s">
        <v>23</v>
      </c>
      <c r="H26" s="4" t="s">
        <v>24</v>
      </c>
      <c r="I26" s="4" t="s">
        <v>25</v>
      </c>
      <c r="J26" s="5" t="s">
        <v>25</v>
      </c>
      <c r="K26" s="5" t="s">
        <v>178</v>
      </c>
      <c r="L26" s="5" t="s">
        <v>179</v>
      </c>
      <c r="M26" s="5" t="s">
        <v>180</v>
      </c>
      <c r="N26" s="5" t="s">
        <v>181</v>
      </c>
      <c r="O26" s="5"/>
      <c r="P26" s="4" t="str">
        <f t="shared" si="0"/>
        <v>Outstanding</v>
      </c>
      <c r="Q26" s="13" t="s">
        <v>25</v>
      </c>
    </row>
    <row r="27" spans="1:17" ht="60" customHeight="1" x14ac:dyDescent="0.35">
      <c r="A27" s="11" t="s">
        <v>150</v>
      </c>
      <c r="B27" s="2" t="s">
        <v>182</v>
      </c>
      <c r="C27" s="1" t="s">
        <v>183</v>
      </c>
      <c r="D27" s="3" t="s">
        <v>20</v>
      </c>
      <c r="E27" s="3" t="s">
        <v>21</v>
      </c>
      <c r="F27" s="4" t="s">
        <v>22</v>
      </c>
      <c r="G27" s="4" t="s">
        <v>23</v>
      </c>
      <c r="H27" s="4" t="s">
        <v>24</v>
      </c>
      <c r="I27" s="4" t="s">
        <v>25</v>
      </c>
      <c r="J27" s="5" t="s">
        <v>25</v>
      </c>
      <c r="K27" s="5" t="s">
        <v>184</v>
      </c>
      <c r="L27" s="5" t="s">
        <v>185</v>
      </c>
      <c r="M27" s="5"/>
      <c r="N27" s="5" t="s">
        <v>186</v>
      </c>
      <c r="O27" s="5"/>
      <c r="P27" s="4" t="str">
        <f t="shared" si="0"/>
        <v>Outstanding</v>
      </c>
      <c r="Q27" s="13" t="s">
        <v>25</v>
      </c>
    </row>
    <row r="28" spans="1:17" ht="60" customHeight="1" x14ac:dyDescent="0.35">
      <c r="A28" s="11" t="s">
        <v>150</v>
      </c>
      <c r="B28" s="2" t="s">
        <v>187</v>
      </c>
      <c r="C28" s="1" t="s">
        <v>188</v>
      </c>
      <c r="D28" s="3" t="s">
        <v>20</v>
      </c>
      <c r="E28" s="3" t="s">
        <v>21</v>
      </c>
      <c r="F28" s="4" t="s">
        <v>22</v>
      </c>
      <c r="G28" s="4" t="s">
        <v>23</v>
      </c>
      <c r="H28" s="4" t="s">
        <v>24</v>
      </c>
      <c r="I28" s="4" t="s">
        <v>25</v>
      </c>
      <c r="J28" s="5" t="s">
        <v>25</v>
      </c>
      <c r="K28" s="5" t="s">
        <v>189</v>
      </c>
      <c r="L28" s="5" t="s">
        <v>190</v>
      </c>
      <c r="M28" s="5" t="s">
        <v>191</v>
      </c>
      <c r="N28" s="5" t="s">
        <v>192</v>
      </c>
      <c r="O28" s="5"/>
      <c r="P28" s="4" t="str">
        <f t="shared" si="0"/>
        <v>Outstanding</v>
      </c>
      <c r="Q28" s="13" t="s">
        <v>25</v>
      </c>
    </row>
    <row r="29" spans="1:17" ht="60" customHeight="1" x14ac:dyDescent="0.35">
      <c r="A29" s="11" t="s">
        <v>193</v>
      </c>
      <c r="B29" s="2" t="s">
        <v>194</v>
      </c>
      <c r="C29" s="1" t="s">
        <v>195</v>
      </c>
      <c r="D29" s="3" t="s">
        <v>20</v>
      </c>
      <c r="E29" s="3" t="s">
        <v>92</v>
      </c>
      <c r="F29" s="4" t="s">
        <v>22</v>
      </c>
      <c r="G29" s="4" t="s">
        <v>23</v>
      </c>
      <c r="H29" s="4" t="s">
        <v>24</v>
      </c>
      <c r="I29" s="4" t="s">
        <v>25</v>
      </c>
      <c r="J29" s="5" t="s">
        <v>25</v>
      </c>
      <c r="K29" s="5" t="s">
        <v>196</v>
      </c>
      <c r="L29" s="5" t="s">
        <v>197</v>
      </c>
      <c r="M29" s="5"/>
      <c r="N29" s="5" t="s">
        <v>198</v>
      </c>
      <c r="O29" s="5"/>
      <c r="P29" s="4" t="str">
        <f t="shared" si="0"/>
        <v>Outstanding</v>
      </c>
      <c r="Q29" s="13" t="s">
        <v>25</v>
      </c>
    </row>
    <row r="30" spans="1:17" ht="60" customHeight="1" x14ac:dyDescent="0.35">
      <c r="A30" s="11" t="s">
        <v>193</v>
      </c>
      <c r="B30" s="2" t="s">
        <v>199</v>
      </c>
      <c r="C30" s="1" t="s">
        <v>200</v>
      </c>
      <c r="D30" s="3" t="s">
        <v>20</v>
      </c>
      <c r="E30" s="3" t="s">
        <v>21</v>
      </c>
      <c r="F30" s="4" t="s">
        <v>22</v>
      </c>
      <c r="G30" s="4" t="s">
        <v>23</v>
      </c>
      <c r="H30" s="4" t="s">
        <v>24</v>
      </c>
      <c r="I30" s="4" t="s">
        <v>25</v>
      </c>
      <c r="J30" s="5" t="s">
        <v>25</v>
      </c>
      <c r="K30" s="5" t="s">
        <v>201</v>
      </c>
      <c r="L30" s="5" t="s">
        <v>202</v>
      </c>
      <c r="M30" s="5" t="s">
        <v>203</v>
      </c>
      <c r="N30" s="5" t="s">
        <v>204</v>
      </c>
      <c r="O30" s="5"/>
      <c r="P30" s="4" t="str">
        <f t="shared" si="0"/>
        <v>Outstanding</v>
      </c>
      <c r="Q30" s="13" t="s">
        <v>25</v>
      </c>
    </row>
    <row r="31" spans="1:17" ht="60" customHeight="1" x14ac:dyDescent="0.35">
      <c r="A31" s="11" t="s">
        <v>193</v>
      </c>
      <c r="B31" s="2" t="s">
        <v>205</v>
      </c>
      <c r="C31" s="1" t="s">
        <v>206</v>
      </c>
      <c r="D31" s="3" t="s">
        <v>20</v>
      </c>
      <c r="E31" s="3" t="s">
        <v>21</v>
      </c>
      <c r="F31" s="4" t="s">
        <v>22</v>
      </c>
      <c r="G31" s="4" t="s">
        <v>23</v>
      </c>
      <c r="H31" s="4" t="s">
        <v>24</v>
      </c>
      <c r="I31" s="4" t="s">
        <v>25</v>
      </c>
      <c r="J31" s="5" t="s">
        <v>25</v>
      </c>
      <c r="K31" s="5" t="s">
        <v>207</v>
      </c>
      <c r="L31" s="5" t="s">
        <v>208</v>
      </c>
      <c r="M31" s="5"/>
      <c r="N31" s="5" t="s">
        <v>209</v>
      </c>
      <c r="O31" s="5"/>
      <c r="P31" s="4" t="str">
        <f t="shared" si="0"/>
        <v>Outstanding</v>
      </c>
      <c r="Q31" s="13" t="s">
        <v>25</v>
      </c>
    </row>
    <row r="32" spans="1:17" ht="60" customHeight="1" x14ac:dyDescent="0.35">
      <c r="A32" s="11" t="s">
        <v>193</v>
      </c>
      <c r="B32" s="2" t="s">
        <v>210</v>
      </c>
      <c r="C32" s="1" t="s">
        <v>211</v>
      </c>
      <c r="D32" s="3" t="s">
        <v>20</v>
      </c>
      <c r="E32" s="3" t="s">
        <v>92</v>
      </c>
      <c r="F32" s="4" t="s">
        <v>22</v>
      </c>
      <c r="G32" s="4" t="s">
        <v>23</v>
      </c>
      <c r="H32" s="4" t="s">
        <v>24</v>
      </c>
      <c r="I32" s="4" t="s">
        <v>25</v>
      </c>
      <c r="J32" s="5" t="s">
        <v>25</v>
      </c>
      <c r="K32" s="5" t="s">
        <v>212</v>
      </c>
      <c r="L32" s="5" t="s">
        <v>213</v>
      </c>
      <c r="M32" s="5" t="s">
        <v>214</v>
      </c>
      <c r="N32" s="5" t="s">
        <v>215</v>
      </c>
      <c r="O32" s="5"/>
      <c r="P32" s="4" t="str">
        <f t="shared" si="0"/>
        <v>Outstanding</v>
      </c>
      <c r="Q32" s="13" t="s">
        <v>25</v>
      </c>
    </row>
    <row r="33" spans="1:17" ht="60" customHeight="1" x14ac:dyDescent="0.35">
      <c r="A33" s="11" t="s">
        <v>193</v>
      </c>
      <c r="B33" s="2" t="s">
        <v>216</v>
      </c>
      <c r="C33" s="1" t="s">
        <v>217</v>
      </c>
      <c r="D33" s="3" t="s">
        <v>20</v>
      </c>
      <c r="E33" s="3" t="s">
        <v>92</v>
      </c>
      <c r="F33" s="4" t="s">
        <v>22</v>
      </c>
      <c r="G33" s="4" t="s">
        <v>23</v>
      </c>
      <c r="H33" s="4" t="s">
        <v>24</v>
      </c>
      <c r="I33" s="4" t="s">
        <v>25</v>
      </c>
      <c r="J33" s="5" t="s">
        <v>25</v>
      </c>
      <c r="K33" s="5" t="s">
        <v>218</v>
      </c>
      <c r="L33" s="5" t="s">
        <v>219</v>
      </c>
      <c r="M33" s="5" t="s">
        <v>220</v>
      </c>
      <c r="N33" s="5" t="s">
        <v>221</v>
      </c>
      <c r="O33" s="5"/>
      <c r="P33" s="4" t="str">
        <f t="shared" si="0"/>
        <v>Outstanding</v>
      </c>
      <c r="Q33" s="13" t="s">
        <v>25</v>
      </c>
    </row>
    <row r="34" spans="1:17" ht="60" customHeight="1" x14ac:dyDescent="0.35">
      <c r="A34" s="11" t="s">
        <v>193</v>
      </c>
      <c r="B34" s="2" t="s">
        <v>222</v>
      </c>
      <c r="C34" s="1" t="s">
        <v>223</v>
      </c>
      <c r="D34" s="3" t="s">
        <v>20</v>
      </c>
      <c r="E34" s="3" t="s">
        <v>92</v>
      </c>
      <c r="F34" s="4" t="s">
        <v>22</v>
      </c>
      <c r="G34" s="4" t="s">
        <v>23</v>
      </c>
      <c r="H34" s="4" t="s">
        <v>24</v>
      </c>
      <c r="I34" s="4" t="s">
        <v>25</v>
      </c>
      <c r="J34" s="5" t="s">
        <v>25</v>
      </c>
      <c r="K34" s="5" t="s">
        <v>224</v>
      </c>
      <c r="L34" s="5" t="s">
        <v>225</v>
      </c>
      <c r="M34" s="5" t="s">
        <v>226</v>
      </c>
      <c r="N34" s="5" t="s">
        <v>227</v>
      </c>
      <c r="O34" s="5"/>
      <c r="P34" s="4" t="str">
        <f t="shared" si="0"/>
        <v>Outstanding</v>
      </c>
      <c r="Q34" s="13" t="s">
        <v>25</v>
      </c>
    </row>
    <row r="35" spans="1:17" ht="60" customHeight="1" x14ac:dyDescent="0.35">
      <c r="A35" s="11" t="s">
        <v>193</v>
      </c>
      <c r="B35" s="2" t="s">
        <v>228</v>
      </c>
      <c r="C35" s="1" t="s">
        <v>229</v>
      </c>
      <c r="D35" s="3" t="s">
        <v>20</v>
      </c>
      <c r="E35" s="3" t="s">
        <v>92</v>
      </c>
      <c r="F35" s="4" t="s">
        <v>22</v>
      </c>
      <c r="G35" s="4" t="s">
        <v>23</v>
      </c>
      <c r="H35" s="4" t="s">
        <v>24</v>
      </c>
      <c r="I35" s="4" t="s">
        <v>25</v>
      </c>
      <c r="J35" s="5" t="s">
        <v>25</v>
      </c>
      <c r="K35" s="5" t="s">
        <v>230</v>
      </c>
      <c r="L35" s="5" t="s">
        <v>231</v>
      </c>
      <c r="M35" s="5" t="s">
        <v>232</v>
      </c>
      <c r="N35" s="5" t="s">
        <v>233</v>
      </c>
      <c r="O35" s="5"/>
      <c r="P35" s="4" t="str">
        <f t="shared" si="0"/>
        <v>Outstanding</v>
      </c>
      <c r="Q35" s="13" t="s">
        <v>25</v>
      </c>
    </row>
    <row r="36" spans="1:17" ht="60" customHeight="1" x14ac:dyDescent="0.35">
      <c r="A36" s="11" t="s">
        <v>193</v>
      </c>
      <c r="B36" s="2" t="s">
        <v>234</v>
      </c>
      <c r="C36" s="1" t="s">
        <v>235</v>
      </c>
      <c r="D36" s="3" t="s">
        <v>20</v>
      </c>
      <c r="E36" s="3" t="s">
        <v>21</v>
      </c>
      <c r="F36" s="4" t="s">
        <v>22</v>
      </c>
      <c r="G36" s="4" t="s">
        <v>23</v>
      </c>
      <c r="H36" s="4" t="s">
        <v>24</v>
      </c>
      <c r="I36" s="4" t="s">
        <v>25</v>
      </c>
      <c r="J36" s="5" t="s">
        <v>25</v>
      </c>
      <c r="K36" s="5" t="s">
        <v>236</v>
      </c>
      <c r="L36" s="5" t="s">
        <v>237</v>
      </c>
      <c r="M36" s="5" t="s">
        <v>238</v>
      </c>
      <c r="N36" s="5" t="s">
        <v>239</v>
      </c>
      <c r="O36" s="5" t="s">
        <v>240</v>
      </c>
      <c r="P36" s="4" t="str">
        <f t="shared" si="0"/>
        <v>Outstanding</v>
      </c>
      <c r="Q36" s="13" t="s">
        <v>25</v>
      </c>
    </row>
    <row r="37" spans="1:17" ht="60" customHeight="1" x14ac:dyDescent="0.35">
      <c r="A37" s="11" t="s">
        <v>193</v>
      </c>
      <c r="B37" s="2" t="s">
        <v>241</v>
      </c>
      <c r="C37" s="1" t="s">
        <v>242</v>
      </c>
      <c r="D37" s="3" t="s">
        <v>20</v>
      </c>
      <c r="E37" s="3" t="s">
        <v>92</v>
      </c>
      <c r="F37" s="4" t="s">
        <v>22</v>
      </c>
      <c r="G37" s="4" t="s">
        <v>23</v>
      </c>
      <c r="H37" s="4" t="s">
        <v>24</v>
      </c>
      <c r="I37" s="4" t="s">
        <v>25</v>
      </c>
      <c r="J37" s="5" t="s">
        <v>25</v>
      </c>
      <c r="K37" s="5" t="s">
        <v>243</v>
      </c>
      <c r="L37" s="5" t="s">
        <v>244</v>
      </c>
      <c r="M37" s="5"/>
      <c r="N37" s="5" t="s">
        <v>245</v>
      </c>
      <c r="O37" s="5"/>
      <c r="P37" s="4" t="str">
        <f t="shared" si="0"/>
        <v>Outstanding</v>
      </c>
      <c r="Q37" s="13" t="s">
        <v>25</v>
      </c>
    </row>
    <row r="38" spans="1:17" ht="60" customHeight="1" x14ac:dyDescent="0.35">
      <c r="A38" s="11" t="s">
        <v>193</v>
      </c>
      <c r="B38" s="2" t="s">
        <v>246</v>
      </c>
      <c r="C38" s="1" t="s">
        <v>247</v>
      </c>
      <c r="D38" s="3" t="s">
        <v>20</v>
      </c>
      <c r="E38" s="3" t="s">
        <v>92</v>
      </c>
      <c r="F38" s="4" t="s">
        <v>22</v>
      </c>
      <c r="G38" s="4" t="s">
        <v>23</v>
      </c>
      <c r="H38" s="4" t="s">
        <v>24</v>
      </c>
      <c r="I38" s="4" t="s">
        <v>25</v>
      </c>
      <c r="J38" s="5" t="s">
        <v>25</v>
      </c>
      <c r="K38" s="5" t="s">
        <v>248</v>
      </c>
      <c r="L38" s="5" t="s">
        <v>249</v>
      </c>
      <c r="M38" s="5" t="s">
        <v>250</v>
      </c>
      <c r="N38" s="5" t="s">
        <v>251</v>
      </c>
      <c r="O38" s="5"/>
      <c r="P38" s="4" t="str">
        <f t="shared" si="0"/>
        <v>Outstanding</v>
      </c>
      <c r="Q38" s="13" t="s">
        <v>25</v>
      </c>
    </row>
    <row r="39" spans="1:17" ht="60" customHeight="1" x14ac:dyDescent="0.35">
      <c r="A39" s="11" t="s">
        <v>193</v>
      </c>
      <c r="B39" s="2" t="s">
        <v>252</v>
      </c>
      <c r="C39" s="1" t="s">
        <v>253</v>
      </c>
      <c r="D39" s="3" t="s">
        <v>20</v>
      </c>
      <c r="E39" s="3" t="s">
        <v>92</v>
      </c>
      <c r="F39" s="4" t="s">
        <v>22</v>
      </c>
      <c r="G39" s="4" t="s">
        <v>23</v>
      </c>
      <c r="H39" s="4" t="s">
        <v>24</v>
      </c>
      <c r="I39" s="4" t="s">
        <v>25</v>
      </c>
      <c r="J39" s="5" t="s">
        <v>25</v>
      </c>
      <c r="K39" s="5" t="s">
        <v>254</v>
      </c>
      <c r="L39" s="5" t="s">
        <v>255</v>
      </c>
      <c r="M39" s="5" t="s">
        <v>256</v>
      </c>
      <c r="N39" s="5" t="s">
        <v>257</v>
      </c>
      <c r="O39" s="5"/>
      <c r="P39" s="4" t="str">
        <f t="shared" si="0"/>
        <v>Outstanding</v>
      </c>
      <c r="Q39" s="13" t="s">
        <v>25</v>
      </c>
    </row>
    <row r="40" spans="1:17" ht="60" customHeight="1" x14ac:dyDescent="0.35">
      <c r="A40" s="11" t="s">
        <v>193</v>
      </c>
      <c r="B40" s="2" t="s">
        <v>258</v>
      </c>
      <c r="C40" s="1" t="s">
        <v>259</v>
      </c>
      <c r="D40" s="3" t="s">
        <v>20</v>
      </c>
      <c r="E40" s="3" t="s">
        <v>92</v>
      </c>
      <c r="F40" s="4" t="s">
        <v>22</v>
      </c>
      <c r="G40" s="4" t="s">
        <v>23</v>
      </c>
      <c r="H40" s="4" t="s">
        <v>24</v>
      </c>
      <c r="I40" s="4" t="s">
        <v>25</v>
      </c>
      <c r="J40" s="5" t="s">
        <v>25</v>
      </c>
      <c r="K40" s="5" t="s">
        <v>260</v>
      </c>
      <c r="L40" s="5" t="s">
        <v>261</v>
      </c>
      <c r="M40" s="5" t="s">
        <v>262</v>
      </c>
      <c r="N40" s="5" t="s">
        <v>263</v>
      </c>
      <c r="O40" s="5"/>
      <c r="P40" s="4" t="str">
        <f t="shared" si="0"/>
        <v>Outstanding</v>
      </c>
      <c r="Q40" s="13" t="s">
        <v>25</v>
      </c>
    </row>
    <row r="41" spans="1:17" ht="60" customHeight="1" x14ac:dyDescent="0.35">
      <c r="A41" s="11" t="s">
        <v>193</v>
      </c>
      <c r="B41" s="2" t="s">
        <v>264</v>
      </c>
      <c r="C41" s="1" t="s">
        <v>265</v>
      </c>
      <c r="D41" s="3" t="s">
        <v>20</v>
      </c>
      <c r="E41" s="3" t="s">
        <v>21</v>
      </c>
      <c r="F41" s="4" t="s">
        <v>22</v>
      </c>
      <c r="G41" s="4" t="s">
        <v>23</v>
      </c>
      <c r="H41" s="4" t="s">
        <v>24</v>
      </c>
      <c r="I41" s="4" t="s">
        <v>25</v>
      </c>
      <c r="J41" s="5" t="s">
        <v>25</v>
      </c>
      <c r="K41" s="5" t="s">
        <v>266</v>
      </c>
      <c r="L41" s="5" t="s">
        <v>267</v>
      </c>
      <c r="M41" s="5"/>
      <c r="N41" s="5" t="s">
        <v>268</v>
      </c>
      <c r="O41" s="5"/>
      <c r="P41" s="4" t="str">
        <f t="shared" si="0"/>
        <v>Outstanding</v>
      </c>
      <c r="Q41" s="13" t="s">
        <v>25</v>
      </c>
    </row>
    <row r="42" spans="1:17" ht="60" customHeight="1" x14ac:dyDescent="0.35">
      <c r="A42" s="11" t="s">
        <v>269</v>
      </c>
      <c r="B42" s="2" t="s">
        <v>270</v>
      </c>
      <c r="C42" s="1" t="s">
        <v>271</v>
      </c>
      <c r="D42" s="3" t="s">
        <v>20</v>
      </c>
      <c r="E42" s="3" t="s">
        <v>21</v>
      </c>
      <c r="F42" s="4" t="s">
        <v>22</v>
      </c>
      <c r="G42" s="4" t="s">
        <v>23</v>
      </c>
      <c r="H42" s="4" t="s">
        <v>24</v>
      </c>
      <c r="I42" s="4" t="s">
        <v>25</v>
      </c>
      <c r="J42" s="5" t="s">
        <v>25</v>
      </c>
      <c r="K42" s="5" t="s">
        <v>272</v>
      </c>
      <c r="L42" s="5" t="s">
        <v>273</v>
      </c>
      <c r="M42" s="5" t="s">
        <v>274</v>
      </c>
      <c r="N42" s="5" t="s">
        <v>275</v>
      </c>
      <c r="O42" s="5" t="s">
        <v>276</v>
      </c>
      <c r="P42" s="4" t="str">
        <f t="shared" si="0"/>
        <v>Outstanding</v>
      </c>
      <c r="Q42" s="13" t="s">
        <v>25</v>
      </c>
    </row>
    <row r="43" spans="1:17" ht="60" customHeight="1" x14ac:dyDescent="0.35">
      <c r="A43" s="11" t="s">
        <v>269</v>
      </c>
      <c r="B43" s="2" t="s">
        <v>277</v>
      </c>
      <c r="C43" s="1" t="s">
        <v>278</v>
      </c>
      <c r="D43" s="3" t="s">
        <v>20</v>
      </c>
      <c r="E43" s="3" t="s">
        <v>21</v>
      </c>
      <c r="F43" s="4" t="s">
        <v>22</v>
      </c>
      <c r="G43" s="4" t="s">
        <v>23</v>
      </c>
      <c r="H43" s="4" t="s">
        <v>24</v>
      </c>
      <c r="I43" s="4" t="s">
        <v>25</v>
      </c>
      <c r="J43" s="5" t="s">
        <v>25</v>
      </c>
      <c r="K43" s="5" t="s">
        <v>279</v>
      </c>
      <c r="L43" s="5" t="s">
        <v>280</v>
      </c>
      <c r="M43" s="5"/>
      <c r="N43" s="5" t="s">
        <v>281</v>
      </c>
      <c r="O43" s="5"/>
      <c r="P43" s="4" t="str">
        <f t="shared" si="0"/>
        <v>Outstanding</v>
      </c>
      <c r="Q43" s="13" t="s">
        <v>25</v>
      </c>
    </row>
    <row r="44" spans="1:17" ht="60" customHeight="1" x14ac:dyDescent="0.35">
      <c r="A44" s="11" t="s">
        <v>269</v>
      </c>
      <c r="B44" s="2" t="s">
        <v>282</v>
      </c>
      <c r="C44" s="1" t="s">
        <v>283</v>
      </c>
      <c r="D44" s="3" t="s">
        <v>20</v>
      </c>
      <c r="E44" s="3" t="s">
        <v>21</v>
      </c>
      <c r="F44" s="4" t="s">
        <v>22</v>
      </c>
      <c r="G44" s="4" t="s">
        <v>23</v>
      </c>
      <c r="H44" s="4" t="s">
        <v>24</v>
      </c>
      <c r="I44" s="4" t="s">
        <v>25</v>
      </c>
      <c r="J44" s="5" t="s">
        <v>25</v>
      </c>
      <c r="K44" s="5" t="s">
        <v>284</v>
      </c>
      <c r="L44" s="5" t="s">
        <v>285</v>
      </c>
      <c r="M44" s="5"/>
      <c r="N44" s="5" t="s">
        <v>286</v>
      </c>
      <c r="O44" s="5"/>
      <c r="P44" s="4" t="str">
        <f t="shared" si="0"/>
        <v>Outstanding</v>
      </c>
      <c r="Q44" s="13" t="s">
        <v>25</v>
      </c>
    </row>
    <row r="45" spans="1:17" ht="60" customHeight="1" x14ac:dyDescent="0.35">
      <c r="A45" s="11" t="s">
        <v>269</v>
      </c>
      <c r="B45" s="2" t="s">
        <v>287</v>
      </c>
      <c r="C45" s="1" t="s">
        <v>288</v>
      </c>
      <c r="D45" s="3" t="s">
        <v>20</v>
      </c>
      <c r="E45" s="3" t="s">
        <v>21</v>
      </c>
      <c r="F45" s="4" t="s">
        <v>22</v>
      </c>
      <c r="G45" s="4" t="s">
        <v>23</v>
      </c>
      <c r="H45" s="4" t="s">
        <v>24</v>
      </c>
      <c r="I45" s="4" t="s">
        <v>25</v>
      </c>
      <c r="J45" s="5" t="s">
        <v>25</v>
      </c>
      <c r="K45" s="5" t="s">
        <v>289</v>
      </c>
      <c r="L45" s="5" t="s">
        <v>290</v>
      </c>
      <c r="M45" s="5" t="s">
        <v>291</v>
      </c>
      <c r="N45" s="5" t="s">
        <v>292</v>
      </c>
      <c r="O45" s="5"/>
      <c r="P45" s="4" t="str">
        <f t="shared" si="0"/>
        <v>Outstanding</v>
      </c>
      <c r="Q45" s="13" t="s">
        <v>25</v>
      </c>
    </row>
    <row r="46" spans="1:17" ht="60" customHeight="1" x14ac:dyDescent="0.35">
      <c r="A46" s="11" t="s">
        <v>293</v>
      </c>
      <c r="B46" s="2" t="s">
        <v>294</v>
      </c>
      <c r="C46" s="1" t="s">
        <v>295</v>
      </c>
      <c r="D46" s="3" t="s">
        <v>20</v>
      </c>
      <c r="E46" s="3" t="s">
        <v>92</v>
      </c>
      <c r="F46" s="4" t="s">
        <v>22</v>
      </c>
      <c r="G46" s="4" t="s">
        <v>23</v>
      </c>
      <c r="H46" s="4" t="s">
        <v>24</v>
      </c>
      <c r="I46" s="4" t="s">
        <v>25</v>
      </c>
      <c r="J46" s="5" t="s">
        <v>25</v>
      </c>
      <c r="K46" s="5" t="s">
        <v>296</v>
      </c>
      <c r="L46" s="5" t="s">
        <v>297</v>
      </c>
      <c r="M46" s="5"/>
      <c r="N46" s="5" t="s">
        <v>298</v>
      </c>
      <c r="O46" s="5"/>
      <c r="P46" s="4" t="str">
        <f t="shared" si="0"/>
        <v>Outstanding</v>
      </c>
      <c r="Q46" s="13" t="s">
        <v>25</v>
      </c>
    </row>
    <row r="47" spans="1:17" ht="60" customHeight="1" x14ac:dyDescent="0.35">
      <c r="A47" s="11" t="s">
        <v>293</v>
      </c>
      <c r="B47" s="2" t="s">
        <v>299</v>
      </c>
      <c r="C47" s="1" t="s">
        <v>300</v>
      </c>
      <c r="D47" s="3" t="s">
        <v>20</v>
      </c>
      <c r="E47" s="3" t="s">
        <v>92</v>
      </c>
      <c r="F47" s="4" t="s">
        <v>22</v>
      </c>
      <c r="G47" s="4" t="s">
        <v>23</v>
      </c>
      <c r="H47" s="4" t="s">
        <v>24</v>
      </c>
      <c r="I47" s="4" t="s">
        <v>25</v>
      </c>
      <c r="J47" s="5" t="s">
        <v>25</v>
      </c>
      <c r="K47" s="5" t="s">
        <v>301</v>
      </c>
      <c r="L47" s="5" t="s">
        <v>302</v>
      </c>
      <c r="M47" s="5"/>
      <c r="N47" s="5" t="s">
        <v>303</v>
      </c>
      <c r="O47" s="5"/>
      <c r="P47" s="4" t="str">
        <f t="shared" si="0"/>
        <v>Outstanding</v>
      </c>
      <c r="Q47" s="13" t="s">
        <v>25</v>
      </c>
    </row>
    <row r="48" spans="1:17" ht="60" customHeight="1" x14ac:dyDescent="0.35">
      <c r="A48" s="11" t="s">
        <v>293</v>
      </c>
      <c r="B48" s="2" t="s">
        <v>304</v>
      </c>
      <c r="C48" s="1" t="s">
        <v>305</v>
      </c>
      <c r="D48" s="3" t="s">
        <v>20</v>
      </c>
      <c r="E48" s="3" t="s">
        <v>92</v>
      </c>
      <c r="F48" s="4" t="s">
        <v>22</v>
      </c>
      <c r="G48" s="4" t="s">
        <v>23</v>
      </c>
      <c r="H48" s="4" t="s">
        <v>24</v>
      </c>
      <c r="I48" s="4" t="s">
        <v>25</v>
      </c>
      <c r="J48" s="5" t="s">
        <v>25</v>
      </c>
      <c r="K48" s="5" t="s">
        <v>306</v>
      </c>
      <c r="L48" s="5" t="s">
        <v>307</v>
      </c>
      <c r="M48" s="5"/>
      <c r="N48" s="5" t="s">
        <v>308</v>
      </c>
      <c r="O48" s="5"/>
      <c r="P48" s="4" t="str">
        <f t="shared" si="0"/>
        <v>Outstanding</v>
      </c>
      <c r="Q48" s="13" t="s">
        <v>25</v>
      </c>
    </row>
    <row r="49" spans="1:17" ht="60" customHeight="1" x14ac:dyDescent="0.35">
      <c r="A49" s="11" t="s">
        <v>293</v>
      </c>
      <c r="B49" s="2" t="s">
        <v>309</v>
      </c>
      <c r="C49" s="1" t="s">
        <v>310</v>
      </c>
      <c r="D49" s="3" t="s">
        <v>20</v>
      </c>
      <c r="E49" s="3" t="s">
        <v>92</v>
      </c>
      <c r="F49" s="4" t="s">
        <v>22</v>
      </c>
      <c r="G49" s="4" t="s">
        <v>23</v>
      </c>
      <c r="H49" s="4" t="s">
        <v>24</v>
      </c>
      <c r="I49" s="4" t="s">
        <v>25</v>
      </c>
      <c r="J49" s="5" t="s">
        <v>25</v>
      </c>
      <c r="K49" s="5" t="s">
        <v>311</v>
      </c>
      <c r="L49" s="5" t="s">
        <v>312</v>
      </c>
      <c r="M49" s="5"/>
      <c r="N49" s="5" t="s">
        <v>313</v>
      </c>
      <c r="O49" s="5"/>
      <c r="P49" s="4" t="str">
        <f t="shared" si="0"/>
        <v>Outstanding</v>
      </c>
      <c r="Q49" s="13" t="s">
        <v>25</v>
      </c>
    </row>
    <row r="50" spans="1:17" ht="60" customHeight="1" x14ac:dyDescent="0.35">
      <c r="A50" s="11" t="s">
        <v>293</v>
      </c>
      <c r="B50" s="2" t="s">
        <v>314</v>
      </c>
      <c r="C50" s="1" t="s">
        <v>315</v>
      </c>
      <c r="D50" s="3" t="s">
        <v>20</v>
      </c>
      <c r="E50" s="3" t="s">
        <v>92</v>
      </c>
      <c r="F50" s="4" t="s">
        <v>22</v>
      </c>
      <c r="G50" s="4" t="s">
        <v>23</v>
      </c>
      <c r="H50" s="4" t="s">
        <v>24</v>
      </c>
      <c r="I50" s="4" t="s">
        <v>25</v>
      </c>
      <c r="J50" s="5" t="s">
        <v>25</v>
      </c>
      <c r="K50" s="5" t="s">
        <v>316</v>
      </c>
      <c r="L50" s="5" t="s">
        <v>317</v>
      </c>
      <c r="M50" s="5"/>
      <c r="N50" s="5" t="s">
        <v>318</v>
      </c>
      <c r="O50" s="5"/>
      <c r="P50" s="4" t="str">
        <f t="shared" si="0"/>
        <v>Outstanding</v>
      </c>
      <c r="Q50" s="13" t="s">
        <v>25</v>
      </c>
    </row>
    <row r="51" spans="1:17" ht="60" customHeight="1" x14ac:dyDescent="0.35">
      <c r="A51" s="11" t="s">
        <v>293</v>
      </c>
      <c r="B51" s="2" t="s">
        <v>319</v>
      </c>
      <c r="C51" s="1" t="s">
        <v>320</v>
      </c>
      <c r="D51" s="3" t="s">
        <v>20</v>
      </c>
      <c r="E51" s="3" t="s">
        <v>92</v>
      </c>
      <c r="F51" s="4" t="s">
        <v>22</v>
      </c>
      <c r="G51" s="4" t="s">
        <v>23</v>
      </c>
      <c r="H51" s="4" t="s">
        <v>24</v>
      </c>
      <c r="I51" s="4" t="s">
        <v>25</v>
      </c>
      <c r="J51" s="5" t="s">
        <v>25</v>
      </c>
      <c r="K51" s="5" t="s">
        <v>321</v>
      </c>
      <c r="L51" s="5" t="s">
        <v>322</v>
      </c>
      <c r="M51" s="5"/>
      <c r="N51" s="5" t="s">
        <v>323</v>
      </c>
      <c r="O51" s="5"/>
      <c r="P51" s="4" t="str">
        <f t="shared" si="0"/>
        <v>Outstanding</v>
      </c>
      <c r="Q51" s="13" t="s">
        <v>25</v>
      </c>
    </row>
    <row r="52" spans="1:17" ht="60" customHeight="1" x14ac:dyDescent="0.35">
      <c r="A52" s="11" t="s">
        <v>293</v>
      </c>
      <c r="B52" s="2" t="s">
        <v>324</v>
      </c>
      <c r="C52" s="1" t="s">
        <v>325</v>
      </c>
      <c r="D52" s="3" t="s">
        <v>20</v>
      </c>
      <c r="E52" s="3" t="s">
        <v>92</v>
      </c>
      <c r="F52" s="4" t="s">
        <v>22</v>
      </c>
      <c r="G52" s="4" t="s">
        <v>23</v>
      </c>
      <c r="H52" s="4" t="s">
        <v>24</v>
      </c>
      <c r="I52" s="4" t="s">
        <v>25</v>
      </c>
      <c r="J52" s="5" t="s">
        <v>25</v>
      </c>
      <c r="K52" s="5" t="s">
        <v>326</v>
      </c>
      <c r="L52" s="5" t="s">
        <v>327</v>
      </c>
      <c r="M52" s="5"/>
      <c r="N52" s="5" t="s">
        <v>328</v>
      </c>
      <c r="O52" s="5"/>
      <c r="P52" s="4" t="str">
        <f t="shared" si="0"/>
        <v>Outstanding</v>
      </c>
      <c r="Q52" s="13" t="s">
        <v>25</v>
      </c>
    </row>
    <row r="53" spans="1:17" ht="60" customHeight="1" x14ac:dyDescent="0.35">
      <c r="A53" s="11" t="s">
        <v>293</v>
      </c>
      <c r="B53" s="2" t="s">
        <v>329</v>
      </c>
      <c r="C53" s="1" t="s">
        <v>330</v>
      </c>
      <c r="D53" s="3" t="s">
        <v>20</v>
      </c>
      <c r="E53" s="3" t="s">
        <v>92</v>
      </c>
      <c r="F53" s="4" t="s">
        <v>22</v>
      </c>
      <c r="G53" s="4" t="s">
        <v>23</v>
      </c>
      <c r="H53" s="4" t="s">
        <v>24</v>
      </c>
      <c r="I53" s="4" t="s">
        <v>25</v>
      </c>
      <c r="J53" s="5" t="s">
        <v>25</v>
      </c>
      <c r="K53" s="5" t="s">
        <v>331</v>
      </c>
      <c r="L53" s="5" t="s">
        <v>332</v>
      </c>
      <c r="M53" s="5"/>
      <c r="N53" s="5" t="s">
        <v>333</v>
      </c>
      <c r="O53" s="5"/>
      <c r="P53" s="4" t="str">
        <f t="shared" si="0"/>
        <v>Outstanding</v>
      </c>
      <c r="Q53" s="13" t="s">
        <v>25</v>
      </c>
    </row>
    <row r="54" spans="1:17" ht="60" customHeight="1" x14ac:dyDescent="0.35">
      <c r="A54" s="11" t="s">
        <v>334</v>
      </c>
      <c r="B54" s="2" t="s">
        <v>335</v>
      </c>
      <c r="C54" s="1" t="s">
        <v>336</v>
      </c>
      <c r="D54" s="3" t="s">
        <v>20</v>
      </c>
      <c r="E54" s="3" t="s">
        <v>92</v>
      </c>
      <c r="F54" s="4" t="s">
        <v>22</v>
      </c>
      <c r="G54" s="4" t="s">
        <v>23</v>
      </c>
      <c r="H54" s="4" t="s">
        <v>24</v>
      </c>
      <c r="I54" s="4" t="s">
        <v>25</v>
      </c>
      <c r="J54" s="5" t="s">
        <v>25</v>
      </c>
      <c r="K54" s="5" t="s">
        <v>337</v>
      </c>
      <c r="L54" s="5" t="s">
        <v>338</v>
      </c>
      <c r="M54" s="5"/>
      <c r="N54" s="5" t="s">
        <v>339</v>
      </c>
      <c r="O54" s="5"/>
      <c r="P54" s="4" t="str">
        <f t="shared" si="0"/>
        <v>Outstanding</v>
      </c>
      <c r="Q54" s="13" t="s">
        <v>25</v>
      </c>
    </row>
    <row r="55" spans="1:17" ht="60" customHeight="1" x14ac:dyDescent="0.35">
      <c r="A55" s="11" t="s">
        <v>334</v>
      </c>
      <c r="B55" s="2" t="s">
        <v>340</v>
      </c>
      <c r="C55" s="1" t="s">
        <v>341</v>
      </c>
      <c r="D55" s="3" t="s">
        <v>20</v>
      </c>
      <c r="E55" s="3" t="s">
        <v>21</v>
      </c>
      <c r="F55" s="4" t="s">
        <v>22</v>
      </c>
      <c r="G55" s="4" t="s">
        <v>23</v>
      </c>
      <c r="H55" s="4" t="s">
        <v>24</v>
      </c>
      <c r="I55" s="4" t="s">
        <v>25</v>
      </c>
      <c r="J55" s="5" t="s">
        <v>25</v>
      </c>
      <c r="K55" s="5" t="s">
        <v>342</v>
      </c>
      <c r="L55" s="5" t="s">
        <v>343</v>
      </c>
      <c r="M55" s="5"/>
      <c r="N55" s="5" t="s">
        <v>344</v>
      </c>
      <c r="O55" s="5"/>
      <c r="P55" s="4" t="str">
        <f t="shared" si="0"/>
        <v>Outstanding</v>
      </c>
      <c r="Q55" s="13" t="s">
        <v>25</v>
      </c>
    </row>
    <row r="56" spans="1:17" ht="60" customHeight="1" x14ac:dyDescent="0.35">
      <c r="A56" s="11" t="s">
        <v>334</v>
      </c>
      <c r="B56" s="2" t="s">
        <v>345</v>
      </c>
      <c r="C56" s="1" t="s">
        <v>346</v>
      </c>
      <c r="D56" s="3" t="s">
        <v>20</v>
      </c>
      <c r="E56" s="3" t="s">
        <v>21</v>
      </c>
      <c r="F56" s="4" t="s">
        <v>22</v>
      </c>
      <c r="G56" s="4" t="s">
        <v>23</v>
      </c>
      <c r="H56" s="4" t="s">
        <v>24</v>
      </c>
      <c r="I56" s="4" t="s">
        <v>25</v>
      </c>
      <c r="J56" s="5" t="s">
        <v>25</v>
      </c>
      <c r="K56" s="5" t="s">
        <v>347</v>
      </c>
      <c r="L56" s="5" t="s">
        <v>348</v>
      </c>
      <c r="M56" s="5"/>
      <c r="N56" s="5" t="s">
        <v>349</v>
      </c>
      <c r="O56" s="5"/>
      <c r="P56" s="4" t="str">
        <f t="shared" si="0"/>
        <v>Outstanding</v>
      </c>
      <c r="Q56" s="13" t="s">
        <v>25</v>
      </c>
    </row>
    <row r="57" spans="1:17" ht="60" customHeight="1" x14ac:dyDescent="0.35">
      <c r="A57" s="11" t="s">
        <v>334</v>
      </c>
      <c r="B57" s="2" t="s">
        <v>350</v>
      </c>
      <c r="C57" s="1" t="s">
        <v>351</v>
      </c>
      <c r="D57" s="3" t="s">
        <v>20</v>
      </c>
      <c r="E57" s="3" t="s">
        <v>21</v>
      </c>
      <c r="F57" s="4" t="s">
        <v>22</v>
      </c>
      <c r="G57" s="4" t="s">
        <v>23</v>
      </c>
      <c r="H57" s="4" t="s">
        <v>24</v>
      </c>
      <c r="I57" s="4" t="s">
        <v>25</v>
      </c>
      <c r="J57" s="5" t="s">
        <v>25</v>
      </c>
      <c r="K57" s="5" t="s">
        <v>352</v>
      </c>
      <c r="L57" s="5" t="s">
        <v>353</v>
      </c>
      <c r="M57" s="5"/>
      <c r="N57" s="5" t="s">
        <v>354</v>
      </c>
      <c r="O57" s="5"/>
      <c r="P57" s="4" t="str">
        <f t="shared" si="0"/>
        <v>Outstanding</v>
      </c>
      <c r="Q57" s="13" t="s">
        <v>25</v>
      </c>
    </row>
    <row r="58" spans="1:17" ht="60" customHeight="1" x14ac:dyDescent="0.35">
      <c r="A58" s="11" t="s">
        <v>334</v>
      </c>
      <c r="B58" s="2" t="s">
        <v>355</v>
      </c>
      <c r="C58" s="1" t="s">
        <v>356</v>
      </c>
      <c r="D58" s="3" t="s">
        <v>20</v>
      </c>
      <c r="E58" s="3" t="s">
        <v>21</v>
      </c>
      <c r="F58" s="4" t="s">
        <v>22</v>
      </c>
      <c r="G58" s="4" t="s">
        <v>23</v>
      </c>
      <c r="H58" s="4" t="s">
        <v>24</v>
      </c>
      <c r="I58" s="4" t="s">
        <v>25</v>
      </c>
      <c r="J58" s="5" t="s">
        <v>25</v>
      </c>
      <c r="K58" s="5" t="s">
        <v>357</v>
      </c>
      <c r="L58" s="5" t="s">
        <v>358</v>
      </c>
      <c r="M58" s="5" t="s">
        <v>359</v>
      </c>
      <c r="N58" s="5" t="s">
        <v>360</v>
      </c>
      <c r="O58" s="5"/>
      <c r="P58" s="4" t="str">
        <f t="shared" si="0"/>
        <v>Outstanding</v>
      </c>
      <c r="Q58" s="13" t="s">
        <v>25</v>
      </c>
    </row>
    <row r="59" spans="1:17" ht="60" customHeight="1" x14ac:dyDescent="0.35">
      <c r="A59" s="11" t="s">
        <v>334</v>
      </c>
      <c r="B59" s="2" t="s">
        <v>361</v>
      </c>
      <c r="C59" s="1" t="s">
        <v>362</v>
      </c>
      <c r="D59" s="3" t="s">
        <v>20</v>
      </c>
      <c r="E59" s="3" t="s">
        <v>21</v>
      </c>
      <c r="F59" s="4" t="s">
        <v>22</v>
      </c>
      <c r="G59" s="4" t="s">
        <v>23</v>
      </c>
      <c r="H59" s="4" t="s">
        <v>24</v>
      </c>
      <c r="I59" s="4" t="s">
        <v>25</v>
      </c>
      <c r="J59" s="5" t="s">
        <v>25</v>
      </c>
      <c r="K59" s="5" t="s">
        <v>363</v>
      </c>
      <c r="L59" s="5" t="s">
        <v>364</v>
      </c>
      <c r="M59" s="5" t="s">
        <v>365</v>
      </c>
      <c r="N59" s="5" t="s">
        <v>366</v>
      </c>
      <c r="O59" s="5"/>
      <c r="P59" s="4" t="str">
        <f t="shared" si="0"/>
        <v>Outstanding</v>
      </c>
      <c r="Q59" s="13" t="s">
        <v>25</v>
      </c>
    </row>
    <row r="60" spans="1:17" ht="60" customHeight="1" x14ac:dyDescent="0.35">
      <c r="A60" s="11" t="s">
        <v>334</v>
      </c>
      <c r="B60" s="2" t="s">
        <v>367</v>
      </c>
      <c r="C60" s="1" t="s">
        <v>368</v>
      </c>
      <c r="D60" s="3" t="s">
        <v>20</v>
      </c>
      <c r="E60" s="3" t="s">
        <v>92</v>
      </c>
      <c r="F60" s="4" t="s">
        <v>22</v>
      </c>
      <c r="G60" s="4" t="s">
        <v>23</v>
      </c>
      <c r="H60" s="4" t="s">
        <v>24</v>
      </c>
      <c r="I60" s="4" t="s">
        <v>25</v>
      </c>
      <c r="J60" s="5" t="s">
        <v>25</v>
      </c>
      <c r="K60" s="5" t="s">
        <v>369</v>
      </c>
      <c r="L60" s="5" t="s">
        <v>370</v>
      </c>
      <c r="M60" s="5" t="s">
        <v>371</v>
      </c>
      <c r="N60" s="5" t="s">
        <v>372</v>
      </c>
      <c r="O60" s="5"/>
      <c r="P60" s="4" t="str">
        <f t="shared" si="0"/>
        <v>Outstanding</v>
      </c>
      <c r="Q60" s="13" t="s">
        <v>25</v>
      </c>
    </row>
    <row r="61" spans="1:17" ht="60" customHeight="1" x14ac:dyDescent="0.35">
      <c r="A61" s="11" t="s">
        <v>334</v>
      </c>
      <c r="B61" s="2" t="s">
        <v>373</v>
      </c>
      <c r="C61" s="1" t="s">
        <v>374</v>
      </c>
      <c r="D61" s="3" t="s">
        <v>20</v>
      </c>
      <c r="E61" s="3" t="s">
        <v>21</v>
      </c>
      <c r="F61" s="4" t="s">
        <v>22</v>
      </c>
      <c r="G61" s="4" t="s">
        <v>23</v>
      </c>
      <c r="H61" s="4" t="s">
        <v>24</v>
      </c>
      <c r="I61" s="4" t="s">
        <v>25</v>
      </c>
      <c r="J61" s="5" t="s">
        <v>25</v>
      </c>
      <c r="K61" s="5" t="s">
        <v>375</v>
      </c>
      <c r="L61" s="5" t="s">
        <v>376</v>
      </c>
      <c r="M61" s="5"/>
      <c r="N61" s="5" t="s">
        <v>377</v>
      </c>
      <c r="O61" s="5"/>
      <c r="P61" s="4" t="str">
        <f t="shared" si="0"/>
        <v>Outstanding</v>
      </c>
      <c r="Q61" s="13" t="s">
        <v>25</v>
      </c>
    </row>
    <row r="62" spans="1:17" ht="60" customHeight="1" x14ac:dyDescent="0.35">
      <c r="A62" s="11" t="s">
        <v>334</v>
      </c>
      <c r="B62" s="2" t="s">
        <v>378</v>
      </c>
      <c r="C62" s="1" t="s">
        <v>379</v>
      </c>
      <c r="D62" s="3" t="s">
        <v>20</v>
      </c>
      <c r="E62" s="3" t="s">
        <v>21</v>
      </c>
      <c r="F62" s="4" t="s">
        <v>22</v>
      </c>
      <c r="G62" s="4" t="s">
        <v>23</v>
      </c>
      <c r="H62" s="4" t="s">
        <v>24</v>
      </c>
      <c r="I62" s="4" t="s">
        <v>25</v>
      </c>
      <c r="J62" s="5" t="s">
        <v>25</v>
      </c>
      <c r="K62" s="5" t="s">
        <v>380</v>
      </c>
      <c r="L62" s="5" t="s">
        <v>381</v>
      </c>
      <c r="M62" s="5"/>
      <c r="N62" s="5" t="s">
        <v>382</v>
      </c>
      <c r="O62" s="5"/>
      <c r="P62" s="4" t="str">
        <f t="shared" si="0"/>
        <v>Outstanding</v>
      </c>
      <c r="Q62" s="13" t="s">
        <v>25</v>
      </c>
    </row>
    <row r="63" spans="1:17" ht="60" customHeight="1" x14ac:dyDescent="0.35">
      <c r="A63" s="11" t="s">
        <v>334</v>
      </c>
      <c r="B63" s="2" t="s">
        <v>383</v>
      </c>
      <c r="C63" s="1" t="s">
        <v>384</v>
      </c>
      <c r="D63" s="3" t="s">
        <v>20</v>
      </c>
      <c r="E63" s="3" t="s">
        <v>21</v>
      </c>
      <c r="F63" s="4" t="s">
        <v>22</v>
      </c>
      <c r="G63" s="4" t="s">
        <v>23</v>
      </c>
      <c r="H63" s="4" t="s">
        <v>24</v>
      </c>
      <c r="I63" s="4" t="s">
        <v>25</v>
      </c>
      <c r="J63" s="5" t="s">
        <v>25</v>
      </c>
      <c r="K63" s="5" t="s">
        <v>385</v>
      </c>
      <c r="L63" s="5" t="s">
        <v>386</v>
      </c>
      <c r="M63" s="5"/>
      <c r="N63" s="5" t="s">
        <v>387</v>
      </c>
      <c r="O63" s="5"/>
      <c r="P63" s="4" t="str">
        <f t="shared" si="0"/>
        <v>Outstanding</v>
      </c>
      <c r="Q63" s="13" t="s">
        <v>25</v>
      </c>
    </row>
    <row r="64" spans="1:17" ht="60" customHeight="1" x14ac:dyDescent="0.35">
      <c r="A64" s="11" t="s">
        <v>334</v>
      </c>
      <c r="B64" s="2" t="s">
        <v>388</v>
      </c>
      <c r="C64" s="1" t="s">
        <v>389</v>
      </c>
      <c r="D64" s="3" t="s">
        <v>20</v>
      </c>
      <c r="E64" s="3" t="s">
        <v>21</v>
      </c>
      <c r="F64" s="4" t="s">
        <v>22</v>
      </c>
      <c r="G64" s="4" t="s">
        <v>23</v>
      </c>
      <c r="H64" s="4" t="s">
        <v>24</v>
      </c>
      <c r="I64" s="4" t="s">
        <v>25</v>
      </c>
      <c r="J64" s="5" t="s">
        <v>25</v>
      </c>
      <c r="K64" s="5" t="s">
        <v>390</v>
      </c>
      <c r="L64" s="5" t="s">
        <v>391</v>
      </c>
      <c r="M64" s="5"/>
      <c r="N64" s="5" t="s">
        <v>392</v>
      </c>
      <c r="O64" s="5"/>
      <c r="P64" s="4" t="str">
        <f t="shared" si="0"/>
        <v>Outstanding</v>
      </c>
      <c r="Q64" s="13" t="s">
        <v>25</v>
      </c>
    </row>
    <row r="65" spans="1:17" ht="60" customHeight="1" x14ac:dyDescent="0.35">
      <c r="A65" s="11" t="s">
        <v>393</v>
      </c>
      <c r="B65" s="2" t="s">
        <v>394</v>
      </c>
      <c r="C65" s="1" t="s">
        <v>395</v>
      </c>
      <c r="D65" s="3" t="s">
        <v>20</v>
      </c>
      <c r="E65" s="3" t="s">
        <v>21</v>
      </c>
      <c r="F65" s="4" t="s">
        <v>22</v>
      </c>
      <c r="G65" s="4" t="s">
        <v>23</v>
      </c>
      <c r="H65" s="4" t="s">
        <v>24</v>
      </c>
      <c r="I65" s="4" t="s">
        <v>25</v>
      </c>
      <c r="J65" s="5" t="s">
        <v>25</v>
      </c>
      <c r="K65" s="5" t="s">
        <v>396</v>
      </c>
      <c r="L65" s="5" t="s">
        <v>397</v>
      </c>
      <c r="M65" s="5" t="s">
        <v>398</v>
      </c>
      <c r="N65" s="5" t="s">
        <v>399</v>
      </c>
      <c r="O65" s="5"/>
      <c r="P65" s="4" t="str">
        <f t="shared" si="0"/>
        <v>Outstanding</v>
      </c>
      <c r="Q65" s="13" t="s">
        <v>25</v>
      </c>
    </row>
    <row r="66" spans="1:17" ht="60" customHeight="1" x14ac:dyDescent="0.35">
      <c r="A66" s="11" t="s">
        <v>393</v>
      </c>
      <c r="B66" s="2" t="s">
        <v>400</v>
      </c>
      <c r="C66" s="1" t="s">
        <v>401</v>
      </c>
      <c r="D66" s="3" t="s">
        <v>20</v>
      </c>
      <c r="E66" s="3" t="s">
        <v>21</v>
      </c>
      <c r="F66" s="4" t="s">
        <v>22</v>
      </c>
      <c r="G66" s="4" t="s">
        <v>23</v>
      </c>
      <c r="H66" s="4" t="s">
        <v>24</v>
      </c>
      <c r="I66" s="4" t="s">
        <v>25</v>
      </c>
      <c r="J66" s="5" t="s">
        <v>25</v>
      </c>
      <c r="K66" s="5" t="s">
        <v>402</v>
      </c>
      <c r="L66" s="5" t="s">
        <v>403</v>
      </c>
      <c r="M66" s="5"/>
      <c r="N66" s="5" t="s">
        <v>404</v>
      </c>
      <c r="O66" s="5"/>
      <c r="P66" s="4" t="str">
        <f t="shared" si="0"/>
        <v>Outstanding</v>
      </c>
      <c r="Q66" s="13" t="s">
        <v>25</v>
      </c>
    </row>
    <row r="67" spans="1:17" ht="60" customHeight="1" x14ac:dyDescent="0.35">
      <c r="A67" s="11" t="s">
        <v>393</v>
      </c>
      <c r="B67" s="2" t="s">
        <v>405</v>
      </c>
      <c r="C67" s="1" t="s">
        <v>406</v>
      </c>
      <c r="D67" s="3" t="s">
        <v>20</v>
      </c>
      <c r="E67" s="3" t="s">
        <v>21</v>
      </c>
      <c r="F67" s="4" t="s">
        <v>22</v>
      </c>
      <c r="G67" s="4" t="s">
        <v>23</v>
      </c>
      <c r="H67" s="4" t="s">
        <v>24</v>
      </c>
      <c r="I67" s="4" t="s">
        <v>25</v>
      </c>
      <c r="J67" s="5" t="s">
        <v>25</v>
      </c>
      <c r="K67" s="5" t="s">
        <v>407</v>
      </c>
      <c r="L67" s="5" t="s">
        <v>408</v>
      </c>
      <c r="M67" s="5"/>
      <c r="N67" s="5" t="s">
        <v>409</v>
      </c>
      <c r="O67" s="5"/>
      <c r="P67" s="4" t="str">
        <f t="shared" si="0"/>
        <v>Outstanding</v>
      </c>
      <c r="Q67" s="13" t="s">
        <v>25</v>
      </c>
    </row>
    <row r="68" spans="1:17" ht="60" customHeight="1" x14ac:dyDescent="0.35">
      <c r="A68" s="11" t="s">
        <v>393</v>
      </c>
      <c r="B68" s="2" t="s">
        <v>410</v>
      </c>
      <c r="C68" s="1" t="s">
        <v>411</v>
      </c>
      <c r="D68" s="3" t="s">
        <v>20</v>
      </c>
      <c r="E68" s="3" t="s">
        <v>21</v>
      </c>
      <c r="F68" s="4" t="s">
        <v>22</v>
      </c>
      <c r="G68" s="4" t="s">
        <v>23</v>
      </c>
      <c r="H68" s="4" t="s">
        <v>24</v>
      </c>
      <c r="I68" s="4" t="s">
        <v>25</v>
      </c>
      <c r="J68" s="5" t="s">
        <v>25</v>
      </c>
      <c r="K68" s="5" t="s">
        <v>412</v>
      </c>
      <c r="L68" s="5" t="s">
        <v>413</v>
      </c>
      <c r="M68" s="5" t="s">
        <v>414</v>
      </c>
      <c r="N68" s="5" t="s">
        <v>415</v>
      </c>
      <c r="O68" s="5"/>
      <c r="P68" s="4" t="str">
        <f t="shared" si="0"/>
        <v>Outstanding</v>
      </c>
      <c r="Q68" s="13" t="s">
        <v>25</v>
      </c>
    </row>
    <row r="69" spans="1:17" ht="60" customHeight="1" x14ac:dyDescent="0.35">
      <c r="A69" s="11" t="s">
        <v>393</v>
      </c>
      <c r="B69" s="2" t="s">
        <v>416</v>
      </c>
      <c r="C69" s="1" t="s">
        <v>417</v>
      </c>
      <c r="D69" s="3" t="s">
        <v>20</v>
      </c>
      <c r="E69" s="3" t="s">
        <v>21</v>
      </c>
      <c r="F69" s="4" t="s">
        <v>22</v>
      </c>
      <c r="G69" s="4" t="s">
        <v>23</v>
      </c>
      <c r="H69" s="4" t="s">
        <v>24</v>
      </c>
      <c r="I69" s="4" t="s">
        <v>25</v>
      </c>
      <c r="J69" s="5" t="s">
        <v>25</v>
      </c>
      <c r="K69" s="5" t="s">
        <v>418</v>
      </c>
      <c r="L69" s="5" t="s">
        <v>419</v>
      </c>
      <c r="M69" s="5"/>
      <c r="N69" s="5" t="s">
        <v>420</v>
      </c>
      <c r="O69" s="5"/>
      <c r="P69" s="4" t="str">
        <f t="shared" si="0"/>
        <v>Outstanding</v>
      </c>
      <c r="Q69" s="13" t="s">
        <v>25</v>
      </c>
    </row>
    <row r="70" spans="1:17" ht="60" customHeight="1" x14ac:dyDescent="0.35">
      <c r="A70" s="11" t="s">
        <v>393</v>
      </c>
      <c r="B70" s="2" t="s">
        <v>421</v>
      </c>
      <c r="C70" s="1" t="s">
        <v>422</v>
      </c>
      <c r="D70" s="3" t="s">
        <v>20</v>
      </c>
      <c r="E70" s="3" t="s">
        <v>21</v>
      </c>
      <c r="F70" s="4" t="s">
        <v>22</v>
      </c>
      <c r="G70" s="4" t="s">
        <v>23</v>
      </c>
      <c r="H70" s="4" t="s">
        <v>24</v>
      </c>
      <c r="I70" s="4" t="s">
        <v>25</v>
      </c>
      <c r="J70" s="5" t="s">
        <v>25</v>
      </c>
      <c r="K70" s="5" t="s">
        <v>423</v>
      </c>
      <c r="L70" s="5" t="s">
        <v>424</v>
      </c>
      <c r="M70" s="5"/>
      <c r="N70" s="5" t="s">
        <v>425</v>
      </c>
      <c r="O70" s="5"/>
      <c r="P70" s="4" t="str">
        <f t="shared" si="0"/>
        <v>Outstanding</v>
      </c>
      <c r="Q70" s="13" t="s">
        <v>25</v>
      </c>
    </row>
    <row r="71" spans="1:17" ht="60" customHeight="1" x14ac:dyDescent="0.35">
      <c r="A71" s="11" t="s">
        <v>393</v>
      </c>
      <c r="B71" s="2" t="s">
        <v>426</v>
      </c>
      <c r="C71" s="1" t="s">
        <v>427</v>
      </c>
      <c r="D71" s="3" t="s">
        <v>20</v>
      </c>
      <c r="E71" s="3" t="s">
        <v>21</v>
      </c>
      <c r="F71" s="4" t="s">
        <v>22</v>
      </c>
      <c r="G71" s="4" t="s">
        <v>23</v>
      </c>
      <c r="H71" s="4" t="s">
        <v>24</v>
      </c>
      <c r="I71" s="4" t="s">
        <v>25</v>
      </c>
      <c r="J71" s="5" t="s">
        <v>25</v>
      </c>
      <c r="K71" s="5" t="s">
        <v>428</v>
      </c>
      <c r="L71" s="5" t="s">
        <v>429</v>
      </c>
      <c r="M71" s="5" t="s">
        <v>430</v>
      </c>
      <c r="N71" s="5" t="s">
        <v>431</v>
      </c>
      <c r="O71" s="5"/>
      <c r="P71" s="4" t="str">
        <f t="shared" si="0"/>
        <v>Outstanding</v>
      </c>
      <c r="Q71" s="13" t="s">
        <v>25</v>
      </c>
    </row>
    <row r="72" spans="1:17" ht="60" customHeight="1" x14ac:dyDescent="0.35">
      <c r="A72" s="11" t="s">
        <v>393</v>
      </c>
      <c r="B72" s="2" t="s">
        <v>432</v>
      </c>
      <c r="C72" s="1" t="s">
        <v>433</v>
      </c>
      <c r="D72" s="3" t="s">
        <v>20</v>
      </c>
      <c r="E72" s="3" t="s">
        <v>21</v>
      </c>
      <c r="F72" s="4" t="s">
        <v>22</v>
      </c>
      <c r="G72" s="4" t="s">
        <v>23</v>
      </c>
      <c r="H72" s="4" t="s">
        <v>24</v>
      </c>
      <c r="I72" s="4" t="s">
        <v>25</v>
      </c>
      <c r="J72" s="5" t="s">
        <v>25</v>
      </c>
      <c r="K72" s="5" t="s">
        <v>434</v>
      </c>
      <c r="L72" s="5" t="s">
        <v>435</v>
      </c>
      <c r="M72" s="5"/>
      <c r="N72" s="5" t="s">
        <v>436</v>
      </c>
      <c r="O72" s="5"/>
      <c r="P72" s="4" t="str">
        <f t="shared" si="0"/>
        <v>Outstanding</v>
      </c>
      <c r="Q72" s="13" t="s">
        <v>25</v>
      </c>
    </row>
    <row r="73" spans="1:17" ht="60" customHeight="1" x14ac:dyDescent="0.35">
      <c r="A73" s="11" t="s">
        <v>437</v>
      </c>
      <c r="B73" s="2" t="s">
        <v>438</v>
      </c>
      <c r="C73" s="1" t="s">
        <v>439</v>
      </c>
      <c r="D73" s="3" t="s">
        <v>20</v>
      </c>
      <c r="E73" s="3" t="s">
        <v>21</v>
      </c>
      <c r="F73" s="4" t="s">
        <v>22</v>
      </c>
      <c r="G73" s="4" t="s">
        <v>23</v>
      </c>
      <c r="H73" s="4" t="s">
        <v>24</v>
      </c>
      <c r="I73" s="4" t="s">
        <v>25</v>
      </c>
      <c r="J73" s="5" t="s">
        <v>25</v>
      </c>
      <c r="K73" s="5" t="s">
        <v>440</v>
      </c>
      <c r="L73" s="5" t="s">
        <v>441</v>
      </c>
      <c r="M73" s="5"/>
      <c r="N73" s="5" t="s">
        <v>442</v>
      </c>
      <c r="O73" s="5"/>
      <c r="P73" s="4" t="str">
        <f t="shared" si="0"/>
        <v>Outstanding</v>
      </c>
      <c r="Q73" s="13" t="s">
        <v>25</v>
      </c>
    </row>
    <row r="74" spans="1:17" ht="60" customHeight="1" x14ac:dyDescent="0.35">
      <c r="A74" s="11" t="s">
        <v>437</v>
      </c>
      <c r="B74" s="2" t="s">
        <v>443</v>
      </c>
      <c r="C74" s="1" t="s">
        <v>444</v>
      </c>
      <c r="D74" s="3" t="s">
        <v>20</v>
      </c>
      <c r="E74" s="3" t="s">
        <v>21</v>
      </c>
      <c r="F74" s="4" t="s">
        <v>22</v>
      </c>
      <c r="G74" s="4" t="s">
        <v>23</v>
      </c>
      <c r="H74" s="4" t="s">
        <v>24</v>
      </c>
      <c r="I74" s="4" t="s">
        <v>25</v>
      </c>
      <c r="J74" s="5" t="s">
        <v>25</v>
      </c>
      <c r="K74" s="5" t="s">
        <v>445</v>
      </c>
      <c r="L74" s="5" t="s">
        <v>446</v>
      </c>
      <c r="M74" s="5"/>
      <c r="N74" s="5" t="s">
        <v>447</v>
      </c>
      <c r="O74" s="5"/>
      <c r="P74" s="4" t="str">
        <f t="shared" si="0"/>
        <v>Outstanding</v>
      </c>
      <c r="Q74" s="13" t="s">
        <v>25</v>
      </c>
    </row>
    <row r="75" spans="1:17" ht="60" customHeight="1" x14ac:dyDescent="0.35">
      <c r="A75" s="11" t="s">
        <v>437</v>
      </c>
      <c r="B75" s="2" t="s">
        <v>448</v>
      </c>
      <c r="C75" s="1" t="s">
        <v>449</v>
      </c>
      <c r="D75" s="3" t="s">
        <v>20</v>
      </c>
      <c r="E75" s="3" t="s">
        <v>21</v>
      </c>
      <c r="F75" s="4" t="s">
        <v>22</v>
      </c>
      <c r="G75" s="4" t="s">
        <v>23</v>
      </c>
      <c r="H75" s="4" t="s">
        <v>24</v>
      </c>
      <c r="I75" s="4" t="s">
        <v>25</v>
      </c>
      <c r="J75" s="5" t="s">
        <v>25</v>
      </c>
      <c r="K75" s="5" t="s">
        <v>450</v>
      </c>
      <c r="L75" s="5" t="s">
        <v>451</v>
      </c>
      <c r="M75" s="5"/>
      <c r="N75" s="5" t="s">
        <v>452</v>
      </c>
      <c r="O75" s="5"/>
      <c r="P75" s="4" t="str">
        <f t="shared" si="0"/>
        <v>Outstanding</v>
      </c>
      <c r="Q75" s="13" t="s">
        <v>25</v>
      </c>
    </row>
    <row r="76" spans="1:17" ht="60" customHeight="1" x14ac:dyDescent="0.35">
      <c r="A76" s="11" t="s">
        <v>437</v>
      </c>
      <c r="B76" s="2" t="s">
        <v>453</v>
      </c>
      <c r="C76" s="1" t="s">
        <v>454</v>
      </c>
      <c r="D76" s="3" t="s">
        <v>20</v>
      </c>
      <c r="E76" s="3" t="s">
        <v>21</v>
      </c>
      <c r="F76" s="4" t="s">
        <v>22</v>
      </c>
      <c r="G76" s="4" t="s">
        <v>23</v>
      </c>
      <c r="H76" s="4" t="s">
        <v>24</v>
      </c>
      <c r="I76" s="4" t="s">
        <v>25</v>
      </c>
      <c r="J76" s="5" t="s">
        <v>25</v>
      </c>
      <c r="K76" s="5" t="s">
        <v>455</v>
      </c>
      <c r="L76" s="5" t="s">
        <v>456</v>
      </c>
      <c r="M76" s="5"/>
      <c r="N76" s="5" t="s">
        <v>457</v>
      </c>
      <c r="O76" s="5"/>
      <c r="P76" s="4" t="str">
        <f t="shared" si="0"/>
        <v>Outstanding</v>
      </c>
      <c r="Q76" s="13" t="s">
        <v>25</v>
      </c>
    </row>
    <row r="77" spans="1:17" ht="60" customHeight="1" x14ac:dyDescent="0.35">
      <c r="A77" s="11" t="s">
        <v>437</v>
      </c>
      <c r="B77" s="2" t="s">
        <v>458</v>
      </c>
      <c r="C77" s="1" t="s">
        <v>459</v>
      </c>
      <c r="D77" s="3" t="s">
        <v>20</v>
      </c>
      <c r="E77" s="3" t="s">
        <v>21</v>
      </c>
      <c r="F77" s="4" t="s">
        <v>22</v>
      </c>
      <c r="G77" s="4" t="s">
        <v>23</v>
      </c>
      <c r="H77" s="4" t="s">
        <v>24</v>
      </c>
      <c r="I77" s="4" t="s">
        <v>25</v>
      </c>
      <c r="J77" s="5" t="s">
        <v>25</v>
      </c>
      <c r="K77" s="5" t="s">
        <v>460</v>
      </c>
      <c r="L77" s="5" t="s">
        <v>461</v>
      </c>
      <c r="M77" s="5"/>
      <c r="N77" s="5" t="s">
        <v>462</v>
      </c>
      <c r="O77" s="5"/>
      <c r="P77" s="4" t="str">
        <f t="shared" si="0"/>
        <v>Outstanding</v>
      </c>
      <c r="Q77" s="13" t="s">
        <v>25</v>
      </c>
    </row>
    <row r="78" spans="1:17" ht="60" customHeight="1" x14ac:dyDescent="0.35">
      <c r="A78" s="11" t="s">
        <v>437</v>
      </c>
      <c r="B78" s="2" t="s">
        <v>463</v>
      </c>
      <c r="C78" s="1" t="s">
        <v>464</v>
      </c>
      <c r="D78" s="3" t="s">
        <v>20</v>
      </c>
      <c r="E78" s="3" t="s">
        <v>21</v>
      </c>
      <c r="F78" s="4" t="s">
        <v>22</v>
      </c>
      <c r="G78" s="4" t="s">
        <v>23</v>
      </c>
      <c r="H78" s="4" t="s">
        <v>24</v>
      </c>
      <c r="I78" s="4" t="s">
        <v>25</v>
      </c>
      <c r="J78" s="5" t="s">
        <v>25</v>
      </c>
      <c r="K78" s="5" t="s">
        <v>465</v>
      </c>
      <c r="L78" s="5" t="s">
        <v>466</v>
      </c>
      <c r="M78" s="5"/>
      <c r="N78" s="5" t="s">
        <v>467</v>
      </c>
      <c r="O78" s="5"/>
      <c r="P78" s="4" t="str">
        <f t="shared" si="0"/>
        <v>Outstanding</v>
      </c>
      <c r="Q78" s="13" t="s">
        <v>25</v>
      </c>
    </row>
    <row r="79" spans="1:17" ht="60" customHeight="1" x14ac:dyDescent="0.35">
      <c r="A79" s="11" t="s">
        <v>437</v>
      </c>
      <c r="B79" s="2" t="s">
        <v>468</v>
      </c>
      <c r="C79" s="1" t="s">
        <v>469</v>
      </c>
      <c r="D79" s="3" t="s">
        <v>20</v>
      </c>
      <c r="E79" s="3" t="s">
        <v>21</v>
      </c>
      <c r="F79" s="4" t="s">
        <v>22</v>
      </c>
      <c r="G79" s="4" t="s">
        <v>23</v>
      </c>
      <c r="H79" s="4" t="s">
        <v>24</v>
      </c>
      <c r="I79" s="4" t="s">
        <v>25</v>
      </c>
      <c r="J79" s="5" t="s">
        <v>25</v>
      </c>
      <c r="K79" s="5" t="s">
        <v>470</v>
      </c>
      <c r="L79" s="5" t="s">
        <v>471</v>
      </c>
      <c r="M79" s="5"/>
      <c r="N79" s="5" t="s">
        <v>472</v>
      </c>
      <c r="O79" s="5"/>
      <c r="P79" s="4" t="str">
        <f t="shared" si="0"/>
        <v>Outstanding</v>
      </c>
      <c r="Q79" s="13" t="s">
        <v>25</v>
      </c>
    </row>
    <row r="80" spans="1:17" ht="60" customHeight="1" x14ac:dyDescent="0.35">
      <c r="A80" s="11" t="s">
        <v>437</v>
      </c>
      <c r="B80" s="2" t="s">
        <v>473</v>
      </c>
      <c r="C80" s="1" t="s">
        <v>474</v>
      </c>
      <c r="D80" s="3" t="s">
        <v>36</v>
      </c>
      <c r="E80" s="3" t="s">
        <v>92</v>
      </c>
      <c r="F80" s="4" t="s">
        <v>22</v>
      </c>
      <c r="G80" s="4" t="s">
        <v>23</v>
      </c>
      <c r="H80" s="4" t="s">
        <v>24</v>
      </c>
      <c r="I80" s="4" t="s">
        <v>25</v>
      </c>
      <c r="J80" s="5" t="s">
        <v>25</v>
      </c>
      <c r="K80" s="5" t="s">
        <v>475</v>
      </c>
      <c r="L80" s="5" t="s">
        <v>476</v>
      </c>
      <c r="M80" s="5"/>
      <c r="N80" s="5" t="s">
        <v>477</v>
      </c>
      <c r="O80" s="5"/>
      <c r="P80" s="4" t="str">
        <f t="shared" si="0"/>
        <v>Outstanding</v>
      </c>
      <c r="Q80" s="13" t="s">
        <v>25</v>
      </c>
    </row>
    <row r="81" spans="1:17" ht="60" customHeight="1" x14ac:dyDescent="0.35">
      <c r="A81" s="11" t="s">
        <v>478</v>
      </c>
      <c r="B81" s="2" t="s">
        <v>479</v>
      </c>
      <c r="C81" s="1" t="s">
        <v>480</v>
      </c>
      <c r="D81" s="3" t="s">
        <v>20</v>
      </c>
      <c r="E81" s="3" t="s">
        <v>21</v>
      </c>
      <c r="F81" s="4" t="s">
        <v>22</v>
      </c>
      <c r="G81" s="4" t="s">
        <v>23</v>
      </c>
      <c r="H81" s="4" t="s">
        <v>24</v>
      </c>
      <c r="I81" s="4" t="s">
        <v>25</v>
      </c>
      <c r="J81" s="5" t="s">
        <v>25</v>
      </c>
      <c r="K81" s="5" t="s">
        <v>481</v>
      </c>
      <c r="L81" s="5" t="s">
        <v>482</v>
      </c>
      <c r="M81" s="5"/>
      <c r="N81" s="5" t="s">
        <v>483</v>
      </c>
      <c r="O81" s="5"/>
      <c r="P81" s="4" t="str">
        <f t="shared" si="0"/>
        <v>Outstanding</v>
      </c>
      <c r="Q81" s="13" t="s">
        <v>25</v>
      </c>
    </row>
    <row r="82" spans="1:17" ht="60" customHeight="1" x14ac:dyDescent="0.35">
      <c r="A82" s="11" t="s">
        <v>478</v>
      </c>
      <c r="B82" s="2" t="s">
        <v>484</v>
      </c>
      <c r="C82" s="1" t="s">
        <v>485</v>
      </c>
      <c r="D82" s="3" t="s">
        <v>20</v>
      </c>
      <c r="E82" s="3" t="s">
        <v>21</v>
      </c>
      <c r="F82" s="4" t="s">
        <v>22</v>
      </c>
      <c r="G82" s="4" t="s">
        <v>23</v>
      </c>
      <c r="H82" s="4" t="s">
        <v>24</v>
      </c>
      <c r="I82" s="4" t="s">
        <v>25</v>
      </c>
      <c r="J82" s="5" t="s">
        <v>25</v>
      </c>
      <c r="K82" s="5" t="s">
        <v>486</v>
      </c>
      <c r="L82" s="5" t="s">
        <v>487</v>
      </c>
      <c r="M82" s="5"/>
      <c r="N82" s="5" t="s">
        <v>488</v>
      </c>
      <c r="O82" s="5"/>
      <c r="P82" s="4" t="str">
        <f t="shared" si="0"/>
        <v>Outstanding</v>
      </c>
      <c r="Q82" s="13" t="s">
        <v>25</v>
      </c>
    </row>
    <row r="83" spans="1:17" ht="60" customHeight="1" x14ac:dyDescent="0.35">
      <c r="A83" s="11" t="s">
        <v>478</v>
      </c>
      <c r="B83" s="2" t="s">
        <v>489</v>
      </c>
      <c r="C83" s="1" t="s">
        <v>490</v>
      </c>
      <c r="D83" s="3" t="s">
        <v>20</v>
      </c>
      <c r="E83" s="3" t="s">
        <v>21</v>
      </c>
      <c r="F83" s="4" t="s">
        <v>22</v>
      </c>
      <c r="G83" s="4" t="s">
        <v>23</v>
      </c>
      <c r="H83" s="4" t="s">
        <v>24</v>
      </c>
      <c r="I83" s="4" t="s">
        <v>25</v>
      </c>
      <c r="J83" s="5" t="s">
        <v>25</v>
      </c>
      <c r="K83" s="5" t="s">
        <v>491</v>
      </c>
      <c r="L83" s="5" t="s">
        <v>492</v>
      </c>
      <c r="M83" s="5"/>
      <c r="N83" s="5" t="s">
        <v>493</v>
      </c>
      <c r="O83" s="5"/>
      <c r="P83" s="4" t="str">
        <f t="shared" si="0"/>
        <v>Outstanding</v>
      </c>
      <c r="Q83" s="13" t="s">
        <v>25</v>
      </c>
    </row>
    <row r="84" spans="1:17" ht="60" customHeight="1" x14ac:dyDescent="0.35">
      <c r="A84" s="11" t="s">
        <v>478</v>
      </c>
      <c r="B84" s="2" t="s">
        <v>494</v>
      </c>
      <c r="C84" s="1" t="s">
        <v>495</v>
      </c>
      <c r="D84" s="3" t="s">
        <v>20</v>
      </c>
      <c r="E84" s="3" t="s">
        <v>21</v>
      </c>
      <c r="F84" s="4" t="s">
        <v>22</v>
      </c>
      <c r="G84" s="4" t="s">
        <v>23</v>
      </c>
      <c r="H84" s="4" t="s">
        <v>24</v>
      </c>
      <c r="I84" s="4" t="s">
        <v>25</v>
      </c>
      <c r="J84" s="5" t="s">
        <v>25</v>
      </c>
      <c r="K84" s="5" t="s">
        <v>496</v>
      </c>
      <c r="L84" s="5" t="s">
        <v>497</v>
      </c>
      <c r="M84" s="5"/>
      <c r="N84" s="5" t="s">
        <v>498</v>
      </c>
      <c r="O84" s="5"/>
      <c r="P84" s="4" t="str">
        <f t="shared" si="0"/>
        <v>Outstanding</v>
      </c>
      <c r="Q84" s="13" t="s">
        <v>25</v>
      </c>
    </row>
    <row r="85" spans="1:17" ht="60" customHeight="1" x14ac:dyDescent="0.35">
      <c r="A85" s="11" t="s">
        <v>478</v>
      </c>
      <c r="B85" s="2" t="s">
        <v>499</v>
      </c>
      <c r="C85" s="1" t="s">
        <v>500</v>
      </c>
      <c r="D85" s="3" t="s">
        <v>20</v>
      </c>
      <c r="E85" s="3" t="s">
        <v>21</v>
      </c>
      <c r="F85" s="4" t="s">
        <v>22</v>
      </c>
      <c r="G85" s="4" t="s">
        <v>23</v>
      </c>
      <c r="H85" s="4" t="s">
        <v>24</v>
      </c>
      <c r="I85" s="4" t="s">
        <v>25</v>
      </c>
      <c r="J85" s="5" t="s">
        <v>25</v>
      </c>
      <c r="K85" s="5" t="s">
        <v>501</v>
      </c>
      <c r="L85" s="5" t="s">
        <v>502</v>
      </c>
      <c r="M85" s="5"/>
      <c r="N85" s="5" t="s">
        <v>503</v>
      </c>
      <c r="O85" s="5"/>
      <c r="P85" s="4" t="str">
        <f t="shared" si="0"/>
        <v>Outstanding</v>
      </c>
      <c r="Q85" s="13" t="s">
        <v>25</v>
      </c>
    </row>
    <row r="86" spans="1:17" ht="60" customHeight="1" x14ac:dyDescent="0.35">
      <c r="A86" s="11" t="s">
        <v>478</v>
      </c>
      <c r="B86" s="2" t="s">
        <v>504</v>
      </c>
      <c r="C86" s="1" t="s">
        <v>505</v>
      </c>
      <c r="D86" s="3" t="s">
        <v>20</v>
      </c>
      <c r="E86" s="3" t="s">
        <v>21</v>
      </c>
      <c r="F86" s="4" t="s">
        <v>22</v>
      </c>
      <c r="G86" s="4" t="s">
        <v>23</v>
      </c>
      <c r="H86" s="4" t="s">
        <v>24</v>
      </c>
      <c r="I86" s="4" t="s">
        <v>25</v>
      </c>
      <c r="J86" s="5" t="s">
        <v>25</v>
      </c>
      <c r="K86" s="5" t="s">
        <v>506</v>
      </c>
      <c r="L86" s="5" t="s">
        <v>507</v>
      </c>
      <c r="M86" s="5"/>
      <c r="N86" s="5" t="s">
        <v>508</v>
      </c>
      <c r="O86" s="5"/>
      <c r="P86" s="4" t="str">
        <f t="shared" si="0"/>
        <v>Outstanding</v>
      </c>
      <c r="Q86" s="13" t="s">
        <v>25</v>
      </c>
    </row>
    <row r="87" spans="1:17" ht="60" customHeight="1" x14ac:dyDescent="0.35">
      <c r="A87" s="11" t="s">
        <v>509</v>
      </c>
      <c r="B87" s="2" t="s">
        <v>510</v>
      </c>
      <c r="C87" s="1" t="s">
        <v>511</v>
      </c>
      <c r="D87" s="3" t="s">
        <v>20</v>
      </c>
      <c r="E87" s="3" t="s">
        <v>21</v>
      </c>
      <c r="F87" s="4" t="s">
        <v>22</v>
      </c>
      <c r="G87" s="4" t="s">
        <v>23</v>
      </c>
      <c r="H87" s="4" t="s">
        <v>24</v>
      </c>
      <c r="I87" s="4" t="s">
        <v>25</v>
      </c>
      <c r="J87" s="5" t="s">
        <v>25</v>
      </c>
      <c r="K87" s="5" t="s">
        <v>512</v>
      </c>
      <c r="L87" s="5" t="s">
        <v>513</v>
      </c>
      <c r="M87" s="5"/>
      <c r="N87" s="5" t="s">
        <v>514</v>
      </c>
      <c r="O87" s="5"/>
      <c r="P87" s="4" t="str">
        <f t="shared" si="0"/>
        <v>Outstanding</v>
      </c>
      <c r="Q87" s="13" t="s">
        <v>25</v>
      </c>
    </row>
    <row r="88" spans="1:17" ht="60" customHeight="1" x14ac:dyDescent="0.35">
      <c r="A88" s="11" t="s">
        <v>509</v>
      </c>
      <c r="B88" s="2" t="s">
        <v>515</v>
      </c>
      <c r="C88" s="1" t="s">
        <v>516</v>
      </c>
      <c r="D88" s="3" t="s">
        <v>20</v>
      </c>
      <c r="E88" s="3" t="s">
        <v>21</v>
      </c>
      <c r="F88" s="4" t="s">
        <v>22</v>
      </c>
      <c r="G88" s="4" t="s">
        <v>23</v>
      </c>
      <c r="H88" s="4" t="s">
        <v>24</v>
      </c>
      <c r="I88" s="4" t="s">
        <v>25</v>
      </c>
      <c r="J88" s="5" t="s">
        <v>25</v>
      </c>
      <c r="K88" s="5" t="s">
        <v>517</v>
      </c>
      <c r="L88" s="5" t="s">
        <v>518</v>
      </c>
      <c r="M88" s="5"/>
      <c r="N88" s="5" t="s">
        <v>519</v>
      </c>
      <c r="O88" s="5"/>
      <c r="P88" s="4" t="str">
        <f t="shared" si="0"/>
        <v>Outstanding</v>
      </c>
      <c r="Q88" s="13" t="s">
        <v>25</v>
      </c>
    </row>
    <row r="89" spans="1:17" ht="60" customHeight="1" x14ac:dyDescent="0.35">
      <c r="A89" s="11" t="s">
        <v>509</v>
      </c>
      <c r="B89" s="2" t="s">
        <v>520</v>
      </c>
      <c r="C89" s="1" t="s">
        <v>521</v>
      </c>
      <c r="D89" s="3" t="s">
        <v>20</v>
      </c>
      <c r="E89" s="3" t="s">
        <v>21</v>
      </c>
      <c r="F89" s="4" t="s">
        <v>22</v>
      </c>
      <c r="G89" s="4" t="s">
        <v>23</v>
      </c>
      <c r="H89" s="4" t="s">
        <v>24</v>
      </c>
      <c r="I89" s="4" t="s">
        <v>25</v>
      </c>
      <c r="J89" s="5" t="s">
        <v>25</v>
      </c>
      <c r="K89" s="5" t="s">
        <v>522</v>
      </c>
      <c r="L89" s="5" t="s">
        <v>523</v>
      </c>
      <c r="M89" s="5"/>
      <c r="N89" s="5" t="s">
        <v>524</v>
      </c>
      <c r="O89" s="5"/>
      <c r="P89" s="4" t="str">
        <f t="shared" si="0"/>
        <v>Outstanding</v>
      </c>
      <c r="Q89" s="13" t="s">
        <v>25</v>
      </c>
    </row>
    <row r="90" spans="1:17" ht="60" customHeight="1" x14ac:dyDescent="0.35">
      <c r="A90" s="11" t="s">
        <v>509</v>
      </c>
      <c r="B90" s="2" t="s">
        <v>525</v>
      </c>
      <c r="C90" s="1" t="s">
        <v>526</v>
      </c>
      <c r="D90" s="3" t="s">
        <v>20</v>
      </c>
      <c r="E90" s="3" t="s">
        <v>21</v>
      </c>
      <c r="F90" s="4" t="s">
        <v>22</v>
      </c>
      <c r="G90" s="4" t="s">
        <v>23</v>
      </c>
      <c r="H90" s="4" t="s">
        <v>24</v>
      </c>
      <c r="I90" s="4" t="s">
        <v>25</v>
      </c>
      <c r="J90" s="5" t="s">
        <v>25</v>
      </c>
      <c r="K90" s="5" t="s">
        <v>527</v>
      </c>
      <c r="L90" s="5" t="s">
        <v>528</v>
      </c>
      <c r="M90" s="5"/>
      <c r="N90" s="5" t="s">
        <v>529</v>
      </c>
      <c r="O90" s="5"/>
      <c r="P90" s="4" t="str">
        <f t="shared" si="0"/>
        <v>Outstanding</v>
      </c>
      <c r="Q90" s="13" t="s">
        <v>25</v>
      </c>
    </row>
    <row r="91" spans="1:17" ht="60" customHeight="1" x14ac:dyDescent="0.35">
      <c r="A91" s="11" t="s">
        <v>509</v>
      </c>
      <c r="B91" s="2" t="s">
        <v>530</v>
      </c>
      <c r="C91" s="1" t="s">
        <v>531</v>
      </c>
      <c r="D91" s="3" t="s">
        <v>20</v>
      </c>
      <c r="E91" s="3" t="s">
        <v>21</v>
      </c>
      <c r="F91" s="4" t="s">
        <v>22</v>
      </c>
      <c r="G91" s="4" t="s">
        <v>23</v>
      </c>
      <c r="H91" s="4" t="s">
        <v>24</v>
      </c>
      <c r="I91" s="4" t="s">
        <v>25</v>
      </c>
      <c r="J91" s="5" t="s">
        <v>25</v>
      </c>
      <c r="K91" s="5" t="s">
        <v>532</v>
      </c>
      <c r="L91" s="5" t="s">
        <v>533</v>
      </c>
      <c r="M91" s="5"/>
      <c r="N91" s="5" t="s">
        <v>534</v>
      </c>
      <c r="O91" s="5"/>
      <c r="P91" s="4" t="str">
        <f t="shared" si="0"/>
        <v>Outstanding</v>
      </c>
      <c r="Q91" s="13" t="s">
        <v>25</v>
      </c>
    </row>
    <row r="92" spans="1:17" ht="60" customHeight="1" x14ac:dyDescent="0.35">
      <c r="A92" s="11" t="s">
        <v>509</v>
      </c>
      <c r="B92" s="2" t="s">
        <v>535</v>
      </c>
      <c r="C92" s="1" t="s">
        <v>536</v>
      </c>
      <c r="D92" s="3" t="s">
        <v>20</v>
      </c>
      <c r="E92" s="3" t="s">
        <v>21</v>
      </c>
      <c r="F92" s="4" t="s">
        <v>22</v>
      </c>
      <c r="G92" s="4" t="s">
        <v>23</v>
      </c>
      <c r="H92" s="4" t="s">
        <v>24</v>
      </c>
      <c r="I92" s="4" t="s">
        <v>25</v>
      </c>
      <c r="J92" s="5" t="s">
        <v>25</v>
      </c>
      <c r="K92" s="5" t="s">
        <v>537</v>
      </c>
      <c r="L92" s="5" t="s">
        <v>538</v>
      </c>
      <c r="M92" s="5"/>
      <c r="N92" s="5" t="s">
        <v>539</v>
      </c>
      <c r="O92" s="5"/>
      <c r="P92" s="4" t="str">
        <f t="shared" si="0"/>
        <v>Outstanding</v>
      </c>
      <c r="Q92" s="13" t="s">
        <v>25</v>
      </c>
    </row>
    <row r="93" spans="1:17" ht="60" customHeight="1" x14ac:dyDescent="0.35">
      <c r="A93" s="11" t="s">
        <v>509</v>
      </c>
      <c r="B93" s="2" t="s">
        <v>540</v>
      </c>
      <c r="C93" s="1" t="s">
        <v>541</v>
      </c>
      <c r="D93" s="3" t="s">
        <v>20</v>
      </c>
      <c r="E93" s="3" t="s">
        <v>21</v>
      </c>
      <c r="F93" s="4" t="s">
        <v>22</v>
      </c>
      <c r="G93" s="4" t="s">
        <v>23</v>
      </c>
      <c r="H93" s="4" t="s">
        <v>24</v>
      </c>
      <c r="I93" s="4" t="s">
        <v>25</v>
      </c>
      <c r="J93" s="5" t="s">
        <v>25</v>
      </c>
      <c r="K93" s="5" t="s">
        <v>542</v>
      </c>
      <c r="L93" s="5" t="s">
        <v>543</v>
      </c>
      <c r="M93" s="5"/>
      <c r="N93" s="5" t="s">
        <v>544</v>
      </c>
      <c r="O93" s="5"/>
      <c r="P93" s="4" t="str">
        <f t="shared" si="0"/>
        <v>Outstanding</v>
      </c>
      <c r="Q93" s="13" t="s">
        <v>25</v>
      </c>
    </row>
    <row r="94" spans="1:17" ht="60" customHeight="1" x14ac:dyDescent="0.35">
      <c r="A94" s="11" t="s">
        <v>509</v>
      </c>
      <c r="B94" s="2" t="s">
        <v>545</v>
      </c>
      <c r="C94" s="1" t="s">
        <v>546</v>
      </c>
      <c r="D94" s="3" t="s">
        <v>20</v>
      </c>
      <c r="E94" s="3" t="s">
        <v>92</v>
      </c>
      <c r="F94" s="4" t="s">
        <v>22</v>
      </c>
      <c r="G94" s="4" t="s">
        <v>23</v>
      </c>
      <c r="H94" s="4" t="s">
        <v>24</v>
      </c>
      <c r="I94" s="4" t="s">
        <v>25</v>
      </c>
      <c r="J94" s="5" t="s">
        <v>25</v>
      </c>
      <c r="K94" s="5" t="s">
        <v>547</v>
      </c>
      <c r="L94" s="5" t="s">
        <v>548</v>
      </c>
      <c r="M94" s="5" t="s">
        <v>549</v>
      </c>
      <c r="N94" s="5" t="s">
        <v>550</v>
      </c>
      <c r="O94" s="5"/>
      <c r="P94" s="4" t="str">
        <f t="shared" si="0"/>
        <v>Outstanding</v>
      </c>
      <c r="Q94" s="13" t="s">
        <v>25</v>
      </c>
    </row>
    <row r="95" spans="1:17" ht="60" customHeight="1" x14ac:dyDescent="0.35">
      <c r="A95" s="11" t="s">
        <v>551</v>
      </c>
      <c r="B95" s="2" t="s">
        <v>552</v>
      </c>
      <c r="C95" s="1" t="s">
        <v>553</v>
      </c>
      <c r="D95" s="3" t="s">
        <v>20</v>
      </c>
      <c r="E95" s="3" t="s">
        <v>21</v>
      </c>
      <c r="F95" s="4" t="s">
        <v>22</v>
      </c>
      <c r="G95" s="4" t="s">
        <v>23</v>
      </c>
      <c r="H95" s="4" t="s">
        <v>24</v>
      </c>
      <c r="I95" s="4" t="s">
        <v>25</v>
      </c>
      <c r="J95" s="5" t="s">
        <v>25</v>
      </c>
      <c r="K95" s="5" t="s">
        <v>554</v>
      </c>
      <c r="L95" s="5" t="s">
        <v>555</v>
      </c>
      <c r="M95" s="5"/>
      <c r="N95" s="5" t="s">
        <v>556</v>
      </c>
      <c r="O95" s="5"/>
      <c r="P95" s="4" t="str">
        <f t="shared" si="0"/>
        <v>Outstanding</v>
      </c>
      <c r="Q95" s="13" t="s">
        <v>25</v>
      </c>
    </row>
    <row r="96" spans="1:17" ht="60" customHeight="1" x14ac:dyDescent="0.35">
      <c r="A96" s="11" t="s">
        <v>551</v>
      </c>
      <c r="B96" s="2" t="s">
        <v>557</v>
      </c>
      <c r="C96" s="1" t="s">
        <v>558</v>
      </c>
      <c r="D96" s="3" t="s">
        <v>20</v>
      </c>
      <c r="E96" s="3" t="s">
        <v>21</v>
      </c>
      <c r="F96" s="4" t="s">
        <v>22</v>
      </c>
      <c r="G96" s="4" t="s">
        <v>23</v>
      </c>
      <c r="H96" s="4" t="s">
        <v>24</v>
      </c>
      <c r="I96" s="4" t="s">
        <v>25</v>
      </c>
      <c r="J96" s="5" t="s">
        <v>25</v>
      </c>
      <c r="K96" s="5" t="s">
        <v>559</v>
      </c>
      <c r="L96" s="5" t="s">
        <v>560</v>
      </c>
      <c r="M96" s="5"/>
      <c r="N96" s="5" t="s">
        <v>561</v>
      </c>
      <c r="O96" s="5"/>
      <c r="P96" s="4" t="str">
        <f t="shared" si="0"/>
        <v>Outstanding</v>
      </c>
      <c r="Q96" s="13" t="s">
        <v>25</v>
      </c>
    </row>
    <row r="97" spans="1:17" ht="60" customHeight="1" x14ac:dyDescent="0.35">
      <c r="A97" s="11" t="s">
        <v>551</v>
      </c>
      <c r="B97" s="2" t="s">
        <v>562</v>
      </c>
      <c r="C97" s="1" t="s">
        <v>563</v>
      </c>
      <c r="D97" s="3" t="s">
        <v>20</v>
      </c>
      <c r="E97" s="3" t="s">
        <v>21</v>
      </c>
      <c r="F97" s="4" t="s">
        <v>22</v>
      </c>
      <c r="G97" s="4" t="s">
        <v>23</v>
      </c>
      <c r="H97" s="4" t="s">
        <v>24</v>
      </c>
      <c r="I97" s="4" t="s">
        <v>25</v>
      </c>
      <c r="J97" s="5" t="s">
        <v>25</v>
      </c>
      <c r="K97" s="5" t="s">
        <v>564</v>
      </c>
      <c r="L97" s="5" t="s">
        <v>565</v>
      </c>
      <c r="M97" s="5"/>
      <c r="N97" s="5" t="s">
        <v>566</v>
      </c>
      <c r="O97" s="5"/>
      <c r="P97" s="4" t="str">
        <f t="shared" si="0"/>
        <v>Outstanding</v>
      </c>
      <c r="Q97" s="13" t="s">
        <v>25</v>
      </c>
    </row>
    <row r="98" spans="1:17" ht="60" customHeight="1" x14ac:dyDescent="0.35">
      <c r="A98" s="11" t="s">
        <v>551</v>
      </c>
      <c r="B98" s="2" t="s">
        <v>567</v>
      </c>
      <c r="C98" s="1" t="s">
        <v>568</v>
      </c>
      <c r="D98" s="3" t="s">
        <v>20</v>
      </c>
      <c r="E98" s="3" t="s">
        <v>21</v>
      </c>
      <c r="F98" s="4" t="s">
        <v>22</v>
      </c>
      <c r="G98" s="4" t="s">
        <v>23</v>
      </c>
      <c r="H98" s="4" t="s">
        <v>24</v>
      </c>
      <c r="I98" s="4" t="s">
        <v>25</v>
      </c>
      <c r="J98" s="5" t="s">
        <v>25</v>
      </c>
      <c r="K98" s="5" t="s">
        <v>569</v>
      </c>
      <c r="L98" s="5" t="s">
        <v>570</v>
      </c>
      <c r="M98" s="5"/>
      <c r="N98" s="5" t="s">
        <v>571</v>
      </c>
      <c r="O98" s="5"/>
      <c r="P98" s="4" t="str">
        <f t="shared" si="0"/>
        <v>Outstanding</v>
      </c>
      <c r="Q98" s="13" t="s">
        <v>25</v>
      </c>
    </row>
    <row r="99" spans="1:17" ht="60" customHeight="1" x14ac:dyDescent="0.35">
      <c r="A99" s="11" t="s">
        <v>572</v>
      </c>
      <c r="B99" s="2" t="s">
        <v>573</v>
      </c>
      <c r="C99" s="1" t="s">
        <v>574</v>
      </c>
      <c r="D99" s="3" t="s">
        <v>20</v>
      </c>
      <c r="E99" s="3" t="s">
        <v>92</v>
      </c>
      <c r="F99" s="4" t="s">
        <v>22</v>
      </c>
      <c r="G99" s="4" t="s">
        <v>23</v>
      </c>
      <c r="H99" s="4" t="s">
        <v>24</v>
      </c>
      <c r="I99" s="4" t="s">
        <v>25</v>
      </c>
      <c r="J99" s="5" t="s">
        <v>25</v>
      </c>
      <c r="K99" s="5" t="s">
        <v>575</v>
      </c>
      <c r="L99" s="5" t="s">
        <v>576</v>
      </c>
      <c r="M99" s="5"/>
      <c r="N99" s="5" t="s">
        <v>577</v>
      </c>
      <c r="O99" s="5" t="s">
        <v>578</v>
      </c>
      <c r="P99" s="4" t="str">
        <f t="shared" si="0"/>
        <v>Outstanding</v>
      </c>
      <c r="Q99" s="13" t="s">
        <v>25</v>
      </c>
    </row>
    <row r="100" spans="1:17" ht="60" customHeight="1" x14ac:dyDescent="0.35">
      <c r="A100" s="11" t="s">
        <v>572</v>
      </c>
      <c r="B100" s="2" t="s">
        <v>579</v>
      </c>
      <c r="C100" s="1" t="s">
        <v>580</v>
      </c>
      <c r="D100" s="3" t="s">
        <v>20</v>
      </c>
      <c r="E100" s="3" t="s">
        <v>92</v>
      </c>
      <c r="F100" s="4" t="s">
        <v>22</v>
      </c>
      <c r="G100" s="4" t="s">
        <v>23</v>
      </c>
      <c r="H100" s="4" t="s">
        <v>24</v>
      </c>
      <c r="I100" s="4" t="s">
        <v>25</v>
      </c>
      <c r="J100" s="5" t="s">
        <v>25</v>
      </c>
      <c r="K100" s="5" t="s">
        <v>581</v>
      </c>
      <c r="L100" s="5" t="s">
        <v>582</v>
      </c>
      <c r="M100" s="5"/>
      <c r="N100" s="5" t="s">
        <v>583</v>
      </c>
      <c r="O100" s="5" t="s">
        <v>584</v>
      </c>
      <c r="P100" s="4" t="str">
        <f t="shared" si="0"/>
        <v>Outstanding</v>
      </c>
      <c r="Q100" s="13" t="s">
        <v>25</v>
      </c>
    </row>
    <row r="101" spans="1:17" ht="60" customHeight="1" x14ac:dyDescent="0.35">
      <c r="A101" s="11" t="s">
        <v>572</v>
      </c>
      <c r="B101" s="2" t="s">
        <v>585</v>
      </c>
      <c r="C101" s="1" t="s">
        <v>586</v>
      </c>
      <c r="D101" s="3" t="s">
        <v>20</v>
      </c>
      <c r="E101" s="3" t="s">
        <v>92</v>
      </c>
      <c r="F101" s="4" t="s">
        <v>22</v>
      </c>
      <c r="G101" s="4" t="s">
        <v>23</v>
      </c>
      <c r="H101" s="4" t="s">
        <v>24</v>
      </c>
      <c r="I101" s="4" t="s">
        <v>25</v>
      </c>
      <c r="J101" s="5" t="s">
        <v>25</v>
      </c>
      <c r="K101" s="5" t="s">
        <v>587</v>
      </c>
      <c r="L101" s="5" t="s">
        <v>588</v>
      </c>
      <c r="M101" s="5"/>
      <c r="N101" s="5" t="s">
        <v>589</v>
      </c>
      <c r="O101" s="5"/>
      <c r="P101" s="4" t="str">
        <f t="shared" si="0"/>
        <v>Outstanding</v>
      </c>
      <c r="Q101" s="13" t="s">
        <v>25</v>
      </c>
    </row>
    <row r="102" spans="1:17" ht="60" customHeight="1" x14ac:dyDescent="0.35">
      <c r="A102" s="11" t="s">
        <v>590</v>
      </c>
      <c r="B102" s="2" t="s">
        <v>591</v>
      </c>
      <c r="C102" s="1" t="s">
        <v>592</v>
      </c>
      <c r="D102" s="3" t="s">
        <v>20</v>
      </c>
      <c r="E102" s="3" t="s">
        <v>21</v>
      </c>
      <c r="F102" s="4" t="s">
        <v>22</v>
      </c>
      <c r="G102" s="4" t="s">
        <v>23</v>
      </c>
      <c r="H102" s="4" t="s">
        <v>24</v>
      </c>
      <c r="I102" s="4" t="s">
        <v>25</v>
      </c>
      <c r="J102" s="5" t="s">
        <v>25</v>
      </c>
      <c r="K102" s="5" t="s">
        <v>593</v>
      </c>
      <c r="L102" s="5" t="s">
        <v>594</v>
      </c>
      <c r="M102" s="5"/>
      <c r="N102" s="5" t="s">
        <v>595</v>
      </c>
      <c r="O102" s="5"/>
      <c r="P102" s="4" t="str">
        <f t="shared" si="0"/>
        <v>Outstanding</v>
      </c>
      <c r="Q102" s="13" t="s">
        <v>25</v>
      </c>
    </row>
    <row r="103" spans="1:17" ht="60" customHeight="1" x14ac:dyDescent="0.35">
      <c r="A103" s="11" t="s">
        <v>590</v>
      </c>
      <c r="B103" s="2" t="s">
        <v>596</v>
      </c>
      <c r="C103" s="1" t="s">
        <v>597</v>
      </c>
      <c r="D103" s="3" t="s">
        <v>20</v>
      </c>
      <c r="E103" s="3" t="s">
        <v>21</v>
      </c>
      <c r="F103" s="4" t="s">
        <v>22</v>
      </c>
      <c r="G103" s="4" t="s">
        <v>23</v>
      </c>
      <c r="H103" s="4" t="s">
        <v>24</v>
      </c>
      <c r="I103" s="4" t="s">
        <v>25</v>
      </c>
      <c r="J103" s="5" t="s">
        <v>25</v>
      </c>
      <c r="K103" s="5" t="s">
        <v>598</v>
      </c>
      <c r="L103" s="5" t="s">
        <v>599</v>
      </c>
      <c r="M103" s="5"/>
      <c r="N103" s="5" t="s">
        <v>600</v>
      </c>
      <c r="O103" s="5"/>
      <c r="P103" s="4" t="str">
        <f t="shared" si="0"/>
        <v>Outstanding</v>
      </c>
      <c r="Q103" s="13" t="s">
        <v>25</v>
      </c>
    </row>
    <row r="104" spans="1:17" ht="60" customHeight="1" x14ac:dyDescent="0.35">
      <c r="A104" s="11" t="s">
        <v>590</v>
      </c>
      <c r="B104" s="2" t="s">
        <v>601</v>
      </c>
      <c r="C104" s="1" t="s">
        <v>602</v>
      </c>
      <c r="D104" s="3" t="s">
        <v>20</v>
      </c>
      <c r="E104" s="3" t="s">
        <v>92</v>
      </c>
      <c r="F104" s="4" t="s">
        <v>22</v>
      </c>
      <c r="G104" s="4" t="s">
        <v>23</v>
      </c>
      <c r="H104" s="4" t="s">
        <v>24</v>
      </c>
      <c r="I104" s="4" t="s">
        <v>25</v>
      </c>
      <c r="J104" s="5" t="s">
        <v>25</v>
      </c>
      <c r="K104" s="5" t="s">
        <v>603</v>
      </c>
      <c r="L104" s="5" t="s">
        <v>604</v>
      </c>
      <c r="M104" s="5"/>
      <c r="N104" s="5" t="s">
        <v>605</v>
      </c>
      <c r="O104" s="5"/>
      <c r="P104" s="4" t="str">
        <f t="shared" si="0"/>
        <v>Outstanding</v>
      </c>
      <c r="Q104" s="13" t="s">
        <v>25</v>
      </c>
    </row>
    <row r="105" spans="1:17" ht="60" customHeight="1" x14ac:dyDescent="0.35">
      <c r="A105" s="11" t="s">
        <v>590</v>
      </c>
      <c r="B105" s="2" t="s">
        <v>606</v>
      </c>
      <c r="C105" s="1" t="s">
        <v>607</v>
      </c>
      <c r="D105" s="3" t="s">
        <v>20</v>
      </c>
      <c r="E105" s="3" t="s">
        <v>21</v>
      </c>
      <c r="F105" s="4" t="s">
        <v>22</v>
      </c>
      <c r="G105" s="4" t="s">
        <v>23</v>
      </c>
      <c r="H105" s="4" t="s">
        <v>24</v>
      </c>
      <c r="I105" s="4" t="s">
        <v>25</v>
      </c>
      <c r="J105" s="5" t="s">
        <v>25</v>
      </c>
      <c r="K105" s="5" t="s">
        <v>608</v>
      </c>
      <c r="L105" s="5" t="s">
        <v>609</v>
      </c>
      <c r="M105" s="5"/>
      <c r="N105" s="5" t="s">
        <v>610</v>
      </c>
      <c r="O105" s="5"/>
      <c r="P105" s="4" t="str">
        <f t="shared" si="0"/>
        <v>Outstanding</v>
      </c>
      <c r="Q105" s="13" t="s">
        <v>25</v>
      </c>
    </row>
    <row r="106" spans="1:17" ht="60" customHeight="1" x14ac:dyDescent="0.35">
      <c r="A106" s="11" t="s">
        <v>590</v>
      </c>
      <c r="B106" s="2" t="s">
        <v>611</v>
      </c>
      <c r="C106" s="1" t="s">
        <v>612</v>
      </c>
      <c r="D106" s="3" t="s">
        <v>20</v>
      </c>
      <c r="E106" s="3" t="s">
        <v>21</v>
      </c>
      <c r="F106" s="4" t="s">
        <v>22</v>
      </c>
      <c r="G106" s="4" t="s">
        <v>23</v>
      </c>
      <c r="H106" s="4" t="s">
        <v>24</v>
      </c>
      <c r="I106" s="4" t="s">
        <v>25</v>
      </c>
      <c r="J106" s="5" t="s">
        <v>25</v>
      </c>
      <c r="K106" s="5" t="s">
        <v>613</v>
      </c>
      <c r="L106" s="5" t="s">
        <v>614</v>
      </c>
      <c r="M106" s="5" t="s">
        <v>615</v>
      </c>
      <c r="N106" s="5" t="s">
        <v>616</v>
      </c>
      <c r="O106" s="5"/>
      <c r="P106" s="4" t="str">
        <f t="shared" si="0"/>
        <v>Outstanding</v>
      </c>
      <c r="Q106" s="13" t="s">
        <v>25</v>
      </c>
    </row>
    <row r="107" spans="1:17" ht="60" customHeight="1" x14ac:dyDescent="0.35">
      <c r="A107" s="11" t="s">
        <v>590</v>
      </c>
      <c r="B107" s="2" t="s">
        <v>617</v>
      </c>
      <c r="C107" s="1" t="s">
        <v>618</v>
      </c>
      <c r="D107" s="3" t="s">
        <v>20</v>
      </c>
      <c r="E107" s="3" t="s">
        <v>21</v>
      </c>
      <c r="F107" s="4" t="s">
        <v>22</v>
      </c>
      <c r="G107" s="4" t="s">
        <v>23</v>
      </c>
      <c r="H107" s="4" t="s">
        <v>24</v>
      </c>
      <c r="I107" s="4" t="s">
        <v>25</v>
      </c>
      <c r="J107" s="5" t="s">
        <v>25</v>
      </c>
      <c r="K107" s="5" t="s">
        <v>619</v>
      </c>
      <c r="L107" s="5" t="s">
        <v>620</v>
      </c>
      <c r="M107" s="5" t="s">
        <v>621</v>
      </c>
      <c r="N107" s="5" t="s">
        <v>622</v>
      </c>
      <c r="O107" s="5"/>
      <c r="P107" s="4" t="str">
        <f t="shared" si="0"/>
        <v>Outstanding</v>
      </c>
      <c r="Q107" s="13" t="s">
        <v>25</v>
      </c>
    </row>
    <row r="108" spans="1:17" ht="60" customHeight="1" x14ac:dyDescent="0.35">
      <c r="A108" s="11" t="s">
        <v>623</v>
      </c>
      <c r="B108" s="2" t="s">
        <v>624</v>
      </c>
      <c r="C108" s="1" t="s">
        <v>625</v>
      </c>
      <c r="D108" s="3" t="s">
        <v>20</v>
      </c>
      <c r="E108" s="3" t="s">
        <v>21</v>
      </c>
      <c r="F108" s="4" t="s">
        <v>22</v>
      </c>
      <c r="G108" s="4" t="s">
        <v>23</v>
      </c>
      <c r="H108" s="4" t="s">
        <v>24</v>
      </c>
      <c r="I108" s="4" t="s">
        <v>25</v>
      </c>
      <c r="J108" s="5" t="s">
        <v>25</v>
      </c>
      <c r="K108" s="5" t="s">
        <v>626</v>
      </c>
      <c r="L108" s="5" t="s">
        <v>627</v>
      </c>
      <c r="M108" s="5"/>
      <c r="N108" s="5" t="s">
        <v>628</v>
      </c>
      <c r="O108" s="5" t="s">
        <v>629</v>
      </c>
      <c r="P108" s="4" t="str">
        <f t="shared" si="0"/>
        <v>Outstanding</v>
      </c>
      <c r="Q108" s="13" t="s">
        <v>25</v>
      </c>
    </row>
    <row r="109" spans="1:17" ht="60" customHeight="1" x14ac:dyDescent="0.35">
      <c r="A109" s="11" t="s">
        <v>623</v>
      </c>
      <c r="B109" s="2" t="s">
        <v>630</v>
      </c>
      <c r="C109" s="1" t="s">
        <v>631</v>
      </c>
      <c r="D109" s="3" t="s">
        <v>20</v>
      </c>
      <c r="E109" s="3" t="s">
        <v>21</v>
      </c>
      <c r="F109" s="4" t="s">
        <v>22</v>
      </c>
      <c r="G109" s="4" t="s">
        <v>23</v>
      </c>
      <c r="H109" s="4" t="s">
        <v>24</v>
      </c>
      <c r="I109" s="4" t="s">
        <v>25</v>
      </c>
      <c r="J109" s="5" t="s">
        <v>25</v>
      </c>
      <c r="K109" s="5" t="s">
        <v>632</v>
      </c>
      <c r="L109" s="5" t="s">
        <v>633</v>
      </c>
      <c r="M109" s="5"/>
      <c r="N109" s="5" t="s">
        <v>634</v>
      </c>
      <c r="O109" s="5"/>
      <c r="P109" s="4" t="str">
        <f t="shared" si="0"/>
        <v>Outstanding</v>
      </c>
      <c r="Q109" s="13" t="s">
        <v>25</v>
      </c>
    </row>
    <row r="110" spans="1:17" ht="60" customHeight="1" x14ac:dyDescent="0.35">
      <c r="A110" s="11" t="s">
        <v>623</v>
      </c>
      <c r="B110" s="2" t="s">
        <v>635</v>
      </c>
      <c r="C110" s="1" t="s">
        <v>636</v>
      </c>
      <c r="D110" s="3" t="s">
        <v>20</v>
      </c>
      <c r="E110" s="3" t="s">
        <v>21</v>
      </c>
      <c r="F110" s="4" t="s">
        <v>22</v>
      </c>
      <c r="G110" s="4" t="s">
        <v>23</v>
      </c>
      <c r="H110" s="4" t="s">
        <v>24</v>
      </c>
      <c r="I110" s="4" t="s">
        <v>25</v>
      </c>
      <c r="J110" s="5" t="s">
        <v>25</v>
      </c>
      <c r="K110" s="5" t="s">
        <v>637</v>
      </c>
      <c r="L110" s="5" t="s">
        <v>638</v>
      </c>
      <c r="M110" s="5"/>
      <c r="N110" s="5" t="s">
        <v>639</v>
      </c>
      <c r="O110" s="5"/>
      <c r="P110" s="4" t="str">
        <f t="shared" si="0"/>
        <v>Outstanding</v>
      </c>
      <c r="Q110" s="13" t="s">
        <v>25</v>
      </c>
    </row>
    <row r="111" spans="1:17" ht="60" customHeight="1" x14ac:dyDescent="0.35">
      <c r="A111" s="11" t="s">
        <v>623</v>
      </c>
      <c r="B111" s="2" t="s">
        <v>640</v>
      </c>
      <c r="C111" s="1" t="s">
        <v>641</v>
      </c>
      <c r="D111" s="3" t="s">
        <v>20</v>
      </c>
      <c r="E111" s="3" t="s">
        <v>21</v>
      </c>
      <c r="F111" s="4" t="s">
        <v>22</v>
      </c>
      <c r="G111" s="4" t="s">
        <v>23</v>
      </c>
      <c r="H111" s="4" t="s">
        <v>24</v>
      </c>
      <c r="I111" s="4" t="s">
        <v>25</v>
      </c>
      <c r="J111" s="5" t="s">
        <v>25</v>
      </c>
      <c r="K111" s="5" t="s">
        <v>642</v>
      </c>
      <c r="L111" s="5" t="s">
        <v>643</v>
      </c>
      <c r="M111" s="5" t="s">
        <v>644</v>
      </c>
      <c r="N111" s="5"/>
      <c r="O111" s="5"/>
      <c r="P111" s="4" t="str">
        <f t="shared" si="0"/>
        <v>Outstanding</v>
      </c>
      <c r="Q111" s="13" t="s">
        <v>25</v>
      </c>
    </row>
    <row r="112" spans="1:17" ht="60" customHeight="1" x14ac:dyDescent="0.35">
      <c r="A112" s="11" t="s">
        <v>645</v>
      </c>
      <c r="B112" s="2" t="s">
        <v>646</v>
      </c>
      <c r="C112" s="1" t="s">
        <v>647</v>
      </c>
      <c r="D112" s="3" t="s">
        <v>20</v>
      </c>
      <c r="E112" s="3" t="s">
        <v>21</v>
      </c>
      <c r="F112" s="4" t="s">
        <v>22</v>
      </c>
      <c r="G112" s="4" t="s">
        <v>23</v>
      </c>
      <c r="H112" s="4" t="s">
        <v>24</v>
      </c>
      <c r="I112" s="4" t="s">
        <v>25</v>
      </c>
      <c r="J112" s="5" t="s">
        <v>25</v>
      </c>
      <c r="K112" s="5" t="s">
        <v>648</v>
      </c>
      <c r="L112" s="5" t="s">
        <v>649</v>
      </c>
      <c r="M112" s="5"/>
      <c r="N112" s="5" t="s">
        <v>650</v>
      </c>
      <c r="O112" s="5"/>
      <c r="P112" s="4" t="str">
        <f t="shared" si="0"/>
        <v>Outstanding</v>
      </c>
      <c r="Q112" s="13" t="s">
        <v>25</v>
      </c>
    </row>
    <row r="113" spans="1:17" ht="60" customHeight="1" x14ac:dyDescent="0.35">
      <c r="A113" s="11" t="s">
        <v>651</v>
      </c>
      <c r="B113" s="2" t="s">
        <v>652</v>
      </c>
      <c r="C113" s="1" t="s">
        <v>653</v>
      </c>
      <c r="D113" s="3" t="s">
        <v>20</v>
      </c>
      <c r="E113" s="3" t="s">
        <v>92</v>
      </c>
      <c r="F113" s="4" t="s">
        <v>22</v>
      </c>
      <c r="G113" s="4" t="s">
        <v>23</v>
      </c>
      <c r="H113" s="4" t="s">
        <v>24</v>
      </c>
      <c r="I113" s="4" t="s">
        <v>25</v>
      </c>
      <c r="J113" s="5" t="s">
        <v>25</v>
      </c>
      <c r="K113" s="5" t="s">
        <v>654</v>
      </c>
      <c r="L113" s="5" t="s">
        <v>655</v>
      </c>
      <c r="M113" s="5"/>
      <c r="N113" s="5" t="s">
        <v>656</v>
      </c>
      <c r="O113" s="5"/>
      <c r="P113" s="4" t="str">
        <f t="shared" si="0"/>
        <v>Outstanding</v>
      </c>
      <c r="Q113" s="13" t="s">
        <v>25</v>
      </c>
    </row>
    <row r="114" spans="1:17" ht="60" customHeight="1" x14ac:dyDescent="0.35">
      <c r="A114" s="11" t="s">
        <v>651</v>
      </c>
      <c r="B114" s="2" t="s">
        <v>657</v>
      </c>
      <c r="C114" s="1" t="s">
        <v>658</v>
      </c>
      <c r="D114" s="3" t="s">
        <v>20</v>
      </c>
      <c r="E114" s="3" t="s">
        <v>21</v>
      </c>
      <c r="F114" s="4" t="s">
        <v>22</v>
      </c>
      <c r="G114" s="4" t="s">
        <v>23</v>
      </c>
      <c r="H114" s="4" t="s">
        <v>24</v>
      </c>
      <c r="I114" s="4" t="s">
        <v>25</v>
      </c>
      <c r="J114" s="5" t="s">
        <v>25</v>
      </c>
      <c r="K114" s="5" t="s">
        <v>659</v>
      </c>
      <c r="L114" s="5" t="s">
        <v>660</v>
      </c>
      <c r="M114" s="5"/>
      <c r="N114" s="5" t="s">
        <v>661</v>
      </c>
      <c r="O114" s="5"/>
      <c r="P114" s="4" t="str">
        <f t="shared" si="0"/>
        <v>Outstanding</v>
      </c>
      <c r="Q114" s="13" t="s">
        <v>25</v>
      </c>
    </row>
    <row r="115" spans="1:17" ht="60" customHeight="1" x14ac:dyDescent="0.35">
      <c r="A115" s="11" t="s">
        <v>651</v>
      </c>
      <c r="B115" s="2" t="s">
        <v>662</v>
      </c>
      <c r="C115" s="1" t="s">
        <v>663</v>
      </c>
      <c r="D115" s="3" t="s">
        <v>20</v>
      </c>
      <c r="E115" s="3" t="s">
        <v>21</v>
      </c>
      <c r="F115" s="4" t="s">
        <v>22</v>
      </c>
      <c r="G115" s="4" t="s">
        <v>23</v>
      </c>
      <c r="H115" s="4" t="s">
        <v>24</v>
      </c>
      <c r="I115" s="4" t="s">
        <v>25</v>
      </c>
      <c r="J115" s="5" t="s">
        <v>25</v>
      </c>
      <c r="K115" s="5" t="s">
        <v>664</v>
      </c>
      <c r="L115" s="5" t="s">
        <v>665</v>
      </c>
      <c r="M115" s="5"/>
      <c r="N115" s="5" t="s">
        <v>666</v>
      </c>
      <c r="O115" s="5"/>
      <c r="P115" s="4" t="str">
        <f t="shared" si="0"/>
        <v>Outstanding</v>
      </c>
      <c r="Q115" s="13" t="s">
        <v>25</v>
      </c>
    </row>
    <row r="116" spans="1:17" ht="60" customHeight="1" x14ac:dyDescent="0.35">
      <c r="A116" s="11" t="s">
        <v>651</v>
      </c>
      <c r="B116" s="2" t="s">
        <v>667</v>
      </c>
      <c r="C116" s="1" t="s">
        <v>668</v>
      </c>
      <c r="D116" s="3" t="s">
        <v>20</v>
      </c>
      <c r="E116" s="3" t="s">
        <v>21</v>
      </c>
      <c r="F116" s="4" t="s">
        <v>22</v>
      </c>
      <c r="G116" s="4" t="s">
        <v>23</v>
      </c>
      <c r="H116" s="4" t="s">
        <v>24</v>
      </c>
      <c r="I116" s="4" t="s">
        <v>25</v>
      </c>
      <c r="J116" s="5" t="s">
        <v>25</v>
      </c>
      <c r="K116" s="5" t="s">
        <v>669</v>
      </c>
      <c r="L116" s="5" t="s">
        <v>670</v>
      </c>
      <c r="M116" s="5" t="s">
        <v>671</v>
      </c>
      <c r="N116" s="5" t="s">
        <v>672</v>
      </c>
      <c r="O116" s="5"/>
      <c r="P116" s="4" t="str">
        <f t="shared" si="0"/>
        <v>Outstanding</v>
      </c>
      <c r="Q116" s="13" t="s">
        <v>25</v>
      </c>
    </row>
    <row r="117" spans="1:17" ht="60" customHeight="1" x14ac:dyDescent="0.35">
      <c r="A117" s="11" t="s">
        <v>651</v>
      </c>
      <c r="B117" s="2" t="s">
        <v>673</v>
      </c>
      <c r="C117" s="1" t="s">
        <v>674</v>
      </c>
      <c r="D117" s="3" t="s">
        <v>20</v>
      </c>
      <c r="E117" s="3" t="s">
        <v>92</v>
      </c>
      <c r="F117" s="4" t="s">
        <v>22</v>
      </c>
      <c r="G117" s="4" t="s">
        <v>23</v>
      </c>
      <c r="H117" s="4" t="s">
        <v>24</v>
      </c>
      <c r="I117" s="4" t="s">
        <v>25</v>
      </c>
      <c r="J117" s="5" t="s">
        <v>25</v>
      </c>
      <c r="K117" s="5" t="s">
        <v>675</v>
      </c>
      <c r="L117" s="5" t="s">
        <v>307</v>
      </c>
      <c r="M117" s="5"/>
      <c r="N117" s="5" t="s">
        <v>676</v>
      </c>
      <c r="O117" s="5"/>
      <c r="P117" s="4" t="str">
        <f t="shared" si="0"/>
        <v>Outstanding</v>
      </c>
      <c r="Q117" s="13" t="s">
        <v>25</v>
      </c>
    </row>
    <row r="118" spans="1:17" ht="60" customHeight="1" x14ac:dyDescent="0.35">
      <c r="A118" s="11" t="s">
        <v>651</v>
      </c>
      <c r="B118" s="2" t="s">
        <v>677</v>
      </c>
      <c r="C118" s="1" t="s">
        <v>678</v>
      </c>
      <c r="D118" s="3" t="s">
        <v>20</v>
      </c>
      <c r="E118" s="3" t="s">
        <v>21</v>
      </c>
      <c r="F118" s="4" t="s">
        <v>22</v>
      </c>
      <c r="G118" s="4" t="s">
        <v>23</v>
      </c>
      <c r="H118" s="4" t="s">
        <v>24</v>
      </c>
      <c r="I118" s="4" t="s">
        <v>25</v>
      </c>
      <c r="J118" s="5" t="s">
        <v>25</v>
      </c>
      <c r="K118" s="5" t="s">
        <v>679</v>
      </c>
      <c r="L118" s="5" t="s">
        <v>680</v>
      </c>
      <c r="M118" s="5"/>
      <c r="N118" s="5" t="s">
        <v>681</v>
      </c>
      <c r="O118" s="5"/>
      <c r="P118" s="4" t="str">
        <f t="shared" si="0"/>
        <v>Outstanding</v>
      </c>
      <c r="Q118" s="13" t="s">
        <v>25</v>
      </c>
    </row>
    <row r="119" spans="1:17" ht="60" customHeight="1" x14ac:dyDescent="0.35">
      <c r="A119" s="11" t="s">
        <v>651</v>
      </c>
      <c r="B119" s="2" t="s">
        <v>682</v>
      </c>
      <c r="C119" s="1" t="s">
        <v>683</v>
      </c>
      <c r="D119" s="3" t="s">
        <v>20</v>
      </c>
      <c r="E119" s="3" t="s">
        <v>21</v>
      </c>
      <c r="F119" s="4" t="s">
        <v>22</v>
      </c>
      <c r="G119" s="4" t="s">
        <v>23</v>
      </c>
      <c r="H119" s="4" t="s">
        <v>24</v>
      </c>
      <c r="I119" s="4" t="s">
        <v>25</v>
      </c>
      <c r="J119" s="5" t="s">
        <v>25</v>
      </c>
      <c r="K119" s="5" t="s">
        <v>684</v>
      </c>
      <c r="L119" s="5" t="s">
        <v>685</v>
      </c>
      <c r="M119" s="5" t="s">
        <v>686</v>
      </c>
      <c r="N119" s="5" t="s">
        <v>687</v>
      </c>
      <c r="O119" s="5"/>
      <c r="P119" s="4" t="str">
        <f t="shared" si="0"/>
        <v>Outstanding</v>
      </c>
      <c r="Q119" s="13" t="s">
        <v>25</v>
      </c>
    </row>
    <row r="120" spans="1:17" ht="60" customHeight="1" x14ac:dyDescent="0.35">
      <c r="A120" s="11" t="s">
        <v>688</v>
      </c>
      <c r="B120" s="2" t="s">
        <v>689</v>
      </c>
      <c r="C120" s="1" t="s">
        <v>690</v>
      </c>
      <c r="D120" s="3" t="s">
        <v>20</v>
      </c>
      <c r="E120" s="3" t="s">
        <v>21</v>
      </c>
      <c r="F120" s="4" t="s">
        <v>22</v>
      </c>
      <c r="G120" s="4" t="s">
        <v>23</v>
      </c>
      <c r="H120" s="4" t="s">
        <v>24</v>
      </c>
      <c r="I120" s="4" t="s">
        <v>25</v>
      </c>
      <c r="J120" s="5" t="s">
        <v>25</v>
      </c>
      <c r="K120" s="5" t="s">
        <v>691</v>
      </c>
      <c r="L120" s="5" t="s">
        <v>692</v>
      </c>
      <c r="M120" s="5"/>
      <c r="N120" s="5" t="s">
        <v>693</v>
      </c>
      <c r="O120" s="5"/>
      <c r="P120" s="4" t="str">
        <f t="shared" si="0"/>
        <v>Outstanding</v>
      </c>
      <c r="Q120" s="13" t="s">
        <v>25</v>
      </c>
    </row>
    <row r="121" spans="1:17" ht="60" customHeight="1" x14ac:dyDescent="0.35">
      <c r="A121" s="11" t="s">
        <v>688</v>
      </c>
      <c r="B121" s="2" t="s">
        <v>694</v>
      </c>
      <c r="C121" s="1" t="s">
        <v>695</v>
      </c>
      <c r="D121" s="3" t="s">
        <v>20</v>
      </c>
      <c r="E121" s="3" t="s">
        <v>21</v>
      </c>
      <c r="F121" s="4" t="s">
        <v>22</v>
      </c>
      <c r="G121" s="4" t="s">
        <v>23</v>
      </c>
      <c r="H121" s="4" t="s">
        <v>24</v>
      </c>
      <c r="I121" s="4" t="s">
        <v>25</v>
      </c>
      <c r="J121" s="5" t="s">
        <v>25</v>
      </c>
      <c r="K121" s="5" t="s">
        <v>696</v>
      </c>
      <c r="L121" s="5" t="s">
        <v>697</v>
      </c>
      <c r="M121" s="5"/>
      <c r="N121" s="5" t="s">
        <v>698</v>
      </c>
      <c r="O121" s="5"/>
      <c r="P121" s="4" t="str">
        <f t="shared" si="0"/>
        <v>Outstanding</v>
      </c>
      <c r="Q121" s="13" t="s">
        <v>25</v>
      </c>
    </row>
    <row r="122" spans="1:17" ht="60" customHeight="1" x14ac:dyDescent="0.35">
      <c r="A122" s="11" t="s">
        <v>688</v>
      </c>
      <c r="B122" s="2" t="s">
        <v>699</v>
      </c>
      <c r="C122" s="1" t="s">
        <v>700</v>
      </c>
      <c r="D122" s="3" t="s">
        <v>20</v>
      </c>
      <c r="E122" s="3" t="s">
        <v>21</v>
      </c>
      <c r="F122" s="4" t="s">
        <v>22</v>
      </c>
      <c r="G122" s="4" t="s">
        <v>23</v>
      </c>
      <c r="H122" s="4" t="s">
        <v>24</v>
      </c>
      <c r="I122" s="4" t="s">
        <v>25</v>
      </c>
      <c r="J122" s="5" t="s">
        <v>25</v>
      </c>
      <c r="K122" s="5" t="s">
        <v>701</v>
      </c>
      <c r="L122" s="5" t="s">
        <v>702</v>
      </c>
      <c r="M122" s="5" t="s">
        <v>703</v>
      </c>
      <c r="N122" s="5" t="s">
        <v>704</v>
      </c>
      <c r="O122" s="5"/>
      <c r="P122" s="4" t="str">
        <f t="shared" si="0"/>
        <v>Outstanding</v>
      </c>
      <c r="Q122" s="13" t="s">
        <v>25</v>
      </c>
    </row>
    <row r="123" spans="1:17" ht="60" customHeight="1" x14ac:dyDescent="0.35">
      <c r="A123" s="12" t="s">
        <v>688</v>
      </c>
      <c r="B123" s="6" t="s">
        <v>705</v>
      </c>
      <c r="C123" s="7" t="s">
        <v>379</v>
      </c>
      <c r="D123" s="8" t="s">
        <v>20</v>
      </c>
      <c r="E123" s="8" t="s">
        <v>21</v>
      </c>
      <c r="F123" s="9" t="s">
        <v>22</v>
      </c>
      <c r="G123" s="9" t="s">
        <v>23</v>
      </c>
      <c r="H123" s="9" t="s">
        <v>24</v>
      </c>
      <c r="I123" s="9" t="s">
        <v>25</v>
      </c>
      <c r="J123" s="10" t="s">
        <v>25</v>
      </c>
      <c r="K123" s="10" t="s">
        <v>706</v>
      </c>
      <c r="L123" s="10" t="s">
        <v>707</v>
      </c>
      <c r="M123" s="10"/>
      <c r="N123" s="10" t="s">
        <v>382</v>
      </c>
      <c r="O123" s="10"/>
      <c r="P123" s="9" t="str">
        <f t="shared" si="0"/>
        <v>Outstanding</v>
      </c>
      <c r="Q123" s="14" t="s">
        <v>25</v>
      </c>
    </row>
    <row r="127" spans="1:17" ht="32" customHeight="1" x14ac:dyDescent="0.35">
      <c r="A127" s="288" t="s">
        <v>708</v>
      </c>
      <c r="B127" s="288"/>
      <c r="C127" s="288"/>
      <c r="D127" s="288"/>
    </row>
  </sheetData>
  <mergeCells count="1">
    <mergeCell ref="A127:D127"/>
  </mergeCells>
  <conditionalFormatting sqref="F2:F12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2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2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23" xr:uid="{00000000-0002-0000-0200-000000000000}">
      <formula1>"Must,Should,Could,Won't,Unassigned"</formula1>
    </dataValidation>
    <dataValidation type="list" showErrorMessage="1" errorTitle="Invalid Value" error="Please select a value from the list: Low, Medium, High, Unassessed." sqref="G2:G123" xr:uid="{00000000-0002-0000-0200-000001000000}">
      <formula1>"Low,Medium,High,Unassessed"</formula1>
    </dataValidation>
    <dataValidation type="list" showErrorMessage="1" errorTitle="Invalid Value" error="Please select a value from the list: Phase1, Phase2, Phase3, Phase4, Phase5, Pending." sqref="H2:H1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23" xr:uid="{00000000-0002-0000-0200-000003000000}">
      <formula1>"Implemented,Testing,Failed,Compensated,Risk Accepted,N/A"</formula1>
    </dataValidation>
  </dataValidations>
  <hyperlinks>
    <hyperlink ref="A1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862</v>
      </c>
      <c r="C2" s="305" t="s">
        <v>862</v>
      </c>
      <c r="D2" s="305" t="s">
        <v>862</v>
      </c>
      <c r="E2" s="305" t="s">
        <v>862</v>
      </c>
      <c r="F2" s="305" t="s">
        <v>862</v>
      </c>
      <c r="G2" s="305" t="s">
        <v>862</v>
      </c>
      <c r="H2" s="309" t="s">
        <v>863</v>
      </c>
      <c r="I2" s="309" t="s">
        <v>863</v>
      </c>
      <c r="J2" s="309" t="s">
        <v>863</v>
      </c>
      <c r="K2" s="309" t="s">
        <v>863</v>
      </c>
      <c r="L2" s="309" t="s">
        <v>863</v>
      </c>
      <c r="M2" s="308" t="s">
        <v>864</v>
      </c>
      <c r="N2" s="308" t="s">
        <v>864</v>
      </c>
      <c r="O2" s="310" t="s">
        <v>865</v>
      </c>
      <c r="P2" s="310" t="s">
        <v>865</v>
      </c>
      <c r="Q2" s="306" t="s">
        <v>15</v>
      </c>
      <c r="R2" s="306" t="s">
        <v>15</v>
      </c>
      <c r="S2" s="306" t="s">
        <v>15</v>
      </c>
      <c r="T2" s="307" t="s">
        <v>866</v>
      </c>
    </row>
    <row r="3" spans="2:20" ht="35" customHeight="1" x14ac:dyDescent="0.35">
      <c r="B3" s="70" t="s">
        <v>867</v>
      </c>
      <c r="C3" s="70" t="s">
        <v>868</v>
      </c>
      <c r="D3" s="70" t="s">
        <v>869</v>
      </c>
      <c r="E3" s="70" t="s">
        <v>870</v>
      </c>
      <c r="F3" s="70" t="s">
        <v>871</v>
      </c>
      <c r="G3" s="70" t="s">
        <v>11</v>
      </c>
      <c r="H3" s="71" t="s">
        <v>872</v>
      </c>
      <c r="I3" s="71" t="s">
        <v>873</v>
      </c>
      <c r="J3" s="71" t="s">
        <v>874</v>
      </c>
      <c r="K3" s="71" t="s">
        <v>875</v>
      </c>
      <c r="L3" s="71" t="s">
        <v>806</v>
      </c>
      <c r="M3" s="72" t="s">
        <v>876</v>
      </c>
      <c r="N3" s="72" t="s">
        <v>877</v>
      </c>
      <c r="O3" s="73" t="s">
        <v>878</v>
      </c>
      <c r="P3" s="73" t="s">
        <v>879</v>
      </c>
      <c r="Q3" s="74" t="s">
        <v>15</v>
      </c>
      <c r="R3" s="74" t="s">
        <v>880</v>
      </c>
      <c r="S3" s="74" t="s">
        <v>881</v>
      </c>
      <c r="T3" s="75" t="s">
        <v>882</v>
      </c>
    </row>
    <row r="4" spans="2:20" ht="60" customHeight="1" x14ac:dyDescent="0.35">
      <c r="B4" s="76" t="s">
        <v>883</v>
      </c>
      <c r="C4" s="76" t="s">
        <v>884</v>
      </c>
      <c r="D4" s="76" t="s">
        <v>885</v>
      </c>
      <c r="E4" s="76" t="s">
        <v>886</v>
      </c>
      <c r="F4" s="76" t="s">
        <v>887</v>
      </c>
      <c r="G4" s="76" t="s">
        <v>888</v>
      </c>
      <c r="H4" s="76" t="s">
        <v>889</v>
      </c>
      <c r="I4" s="76" t="s">
        <v>890</v>
      </c>
      <c r="J4" s="76" t="s">
        <v>891</v>
      </c>
      <c r="K4" s="76" t="s">
        <v>892</v>
      </c>
      <c r="L4" s="76" t="s">
        <v>893</v>
      </c>
      <c r="M4" s="76" t="s">
        <v>894</v>
      </c>
      <c r="N4" s="76" t="s">
        <v>895</v>
      </c>
      <c r="O4" s="76" t="s">
        <v>896</v>
      </c>
      <c r="P4" s="76" t="s">
        <v>897</v>
      </c>
      <c r="Q4" s="76" t="s">
        <v>898</v>
      </c>
      <c r="R4" s="76" t="s">
        <v>899</v>
      </c>
      <c r="S4" s="76" t="s">
        <v>900</v>
      </c>
      <c r="T4" s="76" t="s">
        <v>901</v>
      </c>
    </row>
    <row r="5" spans="2:20" ht="60" customHeight="1" x14ac:dyDescent="0.35">
      <c r="B5" s="38" t="s">
        <v>902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903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904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905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906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907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908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909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910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911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912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913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914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915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916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917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918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919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920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921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922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923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924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925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926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927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928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929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930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931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932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933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934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935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936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937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938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939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940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941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942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943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944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945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946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947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948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949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950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951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708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952</v>
      </c>
      <c r="B1" s="104" t="s">
        <v>1</v>
      </c>
      <c r="C1" s="104" t="s">
        <v>953</v>
      </c>
      <c r="D1" s="104" t="s">
        <v>11</v>
      </c>
      <c r="E1" s="104" t="s">
        <v>954</v>
      </c>
      <c r="F1" s="104" t="s">
        <v>955</v>
      </c>
      <c r="G1" s="104" t="s">
        <v>956</v>
      </c>
      <c r="H1" s="104" t="s">
        <v>957</v>
      </c>
      <c r="I1" s="104" t="s">
        <v>958</v>
      </c>
      <c r="J1" s="104" t="s">
        <v>959</v>
      </c>
      <c r="K1" s="104" t="s">
        <v>960</v>
      </c>
      <c r="L1" s="104" t="s">
        <v>961</v>
      </c>
      <c r="M1" s="104" t="s">
        <v>962</v>
      </c>
      <c r="N1" s="104" t="s">
        <v>963</v>
      </c>
      <c r="O1" s="104" t="s">
        <v>964</v>
      </c>
      <c r="P1" s="104" t="s">
        <v>965</v>
      </c>
      <c r="Q1" s="104" t="s">
        <v>966</v>
      </c>
      <c r="R1" s="104" t="s">
        <v>967</v>
      </c>
      <c r="S1" s="104" t="s">
        <v>968</v>
      </c>
      <c r="T1" s="104" t="s">
        <v>969</v>
      </c>
      <c r="U1" s="104" t="s">
        <v>970</v>
      </c>
      <c r="V1" s="104" t="s">
        <v>971</v>
      </c>
      <c r="W1" s="104" t="s">
        <v>972</v>
      </c>
      <c r="X1" s="104" t="s">
        <v>973</v>
      </c>
      <c r="Y1" s="104" t="s">
        <v>974</v>
      </c>
      <c r="Z1" s="104" t="s">
        <v>975</v>
      </c>
      <c r="AA1" s="104" t="s">
        <v>976</v>
      </c>
      <c r="AB1" s="104" t="s">
        <v>977</v>
      </c>
      <c r="AC1" s="104" t="s">
        <v>978</v>
      </c>
      <c r="AD1" s="104" t="s">
        <v>979</v>
      </c>
      <c r="AE1" s="104" t="s">
        <v>980</v>
      </c>
      <c r="AF1" s="104" t="s">
        <v>981</v>
      </c>
      <c r="AG1" s="104" t="s">
        <v>982</v>
      </c>
      <c r="AH1" s="104" t="s">
        <v>983</v>
      </c>
      <c r="AI1" s="104" t="s">
        <v>984</v>
      </c>
      <c r="AJ1" s="104" t="s">
        <v>985</v>
      </c>
      <c r="AK1" s="104" t="s">
        <v>986</v>
      </c>
      <c r="AL1" s="104" t="s">
        <v>987</v>
      </c>
      <c r="AM1" s="104" t="s">
        <v>988</v>
      </c>
      <c r="AN1" s="104" t="s">
        <v>989</v>
      </c>
      <c r="AO1" s="104" t="s">
        <v>990</v>
      </c>
      <c r="AP1" s="104" t="s">
        <v>991</v>
      </c>
      <c r="AQ1" s="104" t="s">
        <v>992</v>
      </c>
      <c r="AR1" s="104" t="s">
        <v>993</v>
      </c>
      <c r="AS1" s="104" t="s">
        <v>994</v>
      </c>
      <c r="AT1" s="104" t="s">
        <v>995</v>
      </c>
      <c r="AU1" s="104" t="s">
        <v>996</v>
      </c>
      <c r="AV1" s="104" t="s">
        <v>997</v>
      </c>
      <c r="AW1" s="105" t="s">
        <v>998</v>
      </c>
    </row>
    <row r="2" spans="1:49" ht="60" customHeight="1" outlineLevel="1" x14ac:dyDescent="0.35">
      <c r="A2" s="97" t="s">
        <v>999</v>
      </c>
      <c r="B2" s="80">
        <v>1</v>
      </c>
      <c r="C2" s="82" t="s">
        <v>25</v>
      </c>
      <c r="D2" s="84" t="s">
        <v>1000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999</v>
      </c>
      <c r="B3" s="81" t="s">
        <v>1001</v>
      </c>
      <c r="C3" s="83" t="s">
        <v>1002</v>
      </c>
      <c r="D3" s="85" t="s">
        <v>1003</v>
      </c>
      <c r="E3" s="85" t="s">
        <v>1004</v>
      </c>
      <c r="F3" s="86" t="s">
        <v>1005</v>
      </c>
      <c r="G3" s="86" t="s">
        <v>1006</v>
      </c>
      <c r="H3" s="86">
        <v>1</v>
      </c>
      <c r="I3" s="88">
        <f>IF(COUNTIF(J3:AW3,"&lt;&gt;")=0,"",SUMPRODUCT(((Recommendations[ImplStatus]="Implemented")+(Recommendations[ImplStatus]="Compensated"))*ISNUMBER(MATCH(Recommendations[Id],J3:AW3,0)))/COUNTIF(J3:AW3,"&lt;&gt;"))</f>
        <v>0</v>
      </c>
      <c r="J3" s="90" t="s">
        <v>646</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999</v>
      </c>
      <c r="B4" s="81" t="s">
        <v>1007</v>
      </c>
      <c r="C4" s="83" t="s">
        <v>1008</v>
      </c>
      <c r="D4" s="85" t="s">
        <v>1009</v>
      </c>
      <c r="E4" s="85" t="s">
        <v>1010</v>
      </c>
      <c r="F4" s="86" t="s">
        <v>1005</v>
      </c>
      <c r="G4" s="86" t="s">
        <v>1011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999</v>
      </c>
      <c r="B5" s="81" t="s">
        <v>1012</v>
      </c>
      <c r="C5" s="83" t="s">
        <v>1013</v>
      </c>
      <c r="D5" s="85" t="s">
        <v>1014</v>
      </c>
      <c r="E5" s="85" t="s">
        <v>1015</v>
      </c>
      <c r="F5" s="86" t="s">
        <v>1005</v>
      </c>
      <c r="G5" s="86" t="s">
        <v>1016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999</v>
      </c>
      <c r="B6" s="81" t="s">
        <v>1017</v>
      </c>
      <c r="C6" s="83" t="s">
        <v>1018</v>
      </c>
      <c r="D6" s="85" t="s">
        <v>1019</v>
      </c>
      <c r="E6" s="85" t="s">
        <v>1020</v>
      </c>
      <c r="F6" s="86" t="s">
        <v>1005</v>
      </c>
      <c r="G6" s="86" t="s">
        <v>1006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999</v>
      </c>
      <c r="B7" s="81" t="s">
        <v>1021</v>
      </c>
      <c r="C7" s="83" t="s">
        <v>1022</v>
      </c>
      <c r="D7" s="85" t="s">
        <v>1023</v>
      </c>
      <c r="E7" s="85" t="s">
        <v>1024</v>
      </c>
      <c r="F7" s="86" t="s">
        <v>1005</v>
      </c>
      <c r="G7" s="86" t="s">
        <v>1016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1025</v>
      </c>
      <c r="B8" s="80">
        <v>2</v>
      </c>
      <c r="C8" s="82" t="s">
        <v>25</v>
      </c>
      <c r="D8" s="84" t="s">
        <v>1026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1025</v>
      </c>
      <c r="B9" s="81" t="s">
        <v>1027</v>
      </c>
      <c r="C9" s="83" t="s">
        <v>1028</v>
      </c>
      <c r="D9" s="85" t="s">
        <v>1029</v>
      </c>
      <c r="E9" s="85" t="s">
        <v>1030</v>
      </c>
      <c r="F9" s="86" t="s">
        <v>1031</v>
      </c>
      <c r="G9" s="86" t="s">
        <v>1006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1025</v>
      </c>
      <c r="B10" s="81" t="s">
        <v>1032</v>
      </c>
      <c r="C10" s="83" t="s">
        <v>1033</v>
      </c>
      <c r="D10" s="85" t="s">
        <v>1034</v>
      </c>
      <c r="E10" s="85" t="s">
        <v>1035</v>
      </c>
      <c r="F10" s="86" t="s">
        <v>1031</v>
      </c>
      <c r="G10" s="86" t="s">
        <v>1006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1025</v>
      </c>
      <c r="B11" s="81" t="s">
        <v>1036</v>
      </c>
      <c r="C11" s="83" t="s">
        <v>1037</v>
      </c>
      <c r="D11" s="85" t="s">
        <v>1038</v>
      </c>
      <c r="E11" s="85" t="s">
        <v>1039</v>
      </c>
      <c r="F11" s="86" t="s">
        <v>1031</v>
      </c>
      <c r="G11" s="86" t="s">
        <v>1011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1025</v>
      </c>
      <c r="B12" s="81" t="s">
        <v>1040</v>
      </c>
      <c r="C12" s="83" t="s">
        <v>1041</v>
      </c>
      <c r="D12" s="85" t="s">
        <v>1042</v>
      </c>
      <c r="E12" s="85" t="s">
        <v>1043</v>
      </c>
      <c r="F12" s="86" t="s">
        <v>1031</v>
      </c>
      <c r="G12" s="86" t="s">
        <v>1016</v>
      </c>
      <c r="H12" s="86">
        <v>2</v>
      </c>
      <c r="I12" s="88">
        <f>IF(COUNTIF(J12:AW12,"&lt;&gt;")=0,"",SUMPRODUCT(((Recommendations[ImplStatus]="Implemented")+(Recommendations[ImplStatus]="Compensated"))*ISNUMBER(MATCH(Recommendations[Id],J12:AW12,0)))/COUNTIF(J12:AW12,"&lt;&gt;"))</f>
        <v>0</v>
      </c>
      <c r="J12" s="90" t="s">
        <v>18</v>
      </c>
      <c r="K12" s="90" t="s">
        <v>525</v>
      </c>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1025</v>
      </c>
      <c r="B13" s="81" t="s">
        <v>1044</v>
      </c>
      <c r="C13" s="83" t="s">
        <v>1045</v>
      </c>
      <c r="D13" s="85" t="s">
        <v>1046</v>
      </c>
      <c r="E13" s="85" t="s">
        <v>1047</v>
      </c>
      <c r="F13" s="86" t="s">
        <v>1031</v>
      </c>
      <c r="G13" s="86" t="s">
        <v>1048</v>
      </c>
      <c r="H13" s="86">
        <v>2</v>
      </c>
      <c r="I13" s="88">
        <f>IF(COUNTIF(J13:AW13,"&lt;&gt;")=0,"",SUMPRODUCT(((Recommendations[ImplStatus]="Implemented")+(Recommendations[ImplStatus]="Compensated"))*ISNUMBER(MATCH(Recommendations[Id],J13:AW13,0)))/COUNTIF(J13:AW13,"&lt;&gt;"))</f>
        <v>0</v>
      </c>
      <c r="J13" s="90" t="s">
        <v>361</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1025</v>
      </c>
      <c r="B14" s="81" t="s">
        <v>1049</v>
      </c>
      <c r="C14" s="83" t="s">
        <v>1050</v>
      </c>
      <c r="D14" s="85" t="s">
        <v>1051</v>
      </c>
      <c r="E14" s="85" t="s">
        <v>1052</v>
      </c>
      <c r="F14" s="86" t="s">
        <v>1031</v>
      </c>
      <c r="G14" s="86" t="s">
        <v>1048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1025</v>
      </c>
      <c r="B15" s="81" t="s">
        <v>1053</v>
      </c>
      <c r="C15" s="83" t="s">
        <v>1054</v>
      </c>
      <c r="D15" s="85" t="s">
        <v>1055</v>
      </c>
      <c r="E15" s="85" t="s">
        <v>1056</v>
      </c>
      <c r="F15" s="86" t="s">
        <v>1031</v>
      </c>
      <c r="G15" s="86" t="s">
        <v>1048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1057</v>
      </c>
      <c r="B16" s="80">
        <v>3</v>
      </c>
      <c r="C16" s="82" t="s">
        <v>25</v>
      </c>
      <c r="D16" s="84" t="s">
        <v>1058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1057</v>
      </c>
      <c r="B17" s="81" t="s">
        <v>1059</v>
      </c>
      <c r="C17" s="83" t="s">
        <v>1060</v>
      </c>
      <c r="D17" s="85" t="s">
        <v>1061</v>
      </c>
      <c r="E17" s="85" t="s">
        <v>1062</v>
      </c>
      <c r="F17" s="86" t="s">
        <v>1063</v>
      </c>
      <c r="G17" s="86" t="s">
        <v>1064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1057</v>
      </c>
      <c r="B18" s="81" t="s">
        <v>1065</v>
      </c>
      <c r="C18" s="83" t="s">
        <v>1066</v>
      </c>
      <c r="D18" s="85" t="s">
        <v>1067</v>
      </c>
      <c r="E18" s="85" t="s">
        <v>1068</v>
      </c>
      <c r="F18" s="86" t="s">
        <v>1063</v>
      </c>
      <c r="G18" s="86" t="s">
        <v>1006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1057</v>
      </c>
      <c r="B19" s="81" t="s">
        <v>1069</v>
      </c>
      <c r="C19" s="83" t="s">
        <v>1070</v>
      </c>
      <c r="D19" s="85" t="s">
        <v>1071</v>
      </c>
      <c r="E19" s="85" t="s">
        <v>1072</v>
      </c>
      <c r="F19" s="86" t="s">
        <v>1063</v>
      </c>
      <c r="G19" s="86" t="s">
        <v>1048</v>
      </c>
      <c r="H19" s="86">
        <v>1</v>
      </c>
      <c r="I19" s="88">
        <f>IF(COUNTIF(J19:AW19,"&lt;&gt;")=0,"",SUMPRODUCT(((Recommendations[ImplStatus]="Implemented")+(Recommendations[ImplStatus]="Compensated"))*ISNUMBER(MATCH(Recommendations[Id],J19:AW19,0)))/COUNTIF(J19:AW19,"&lt;&gt;"))</f>
        <v>0</v>
      </c>
      <c r="J19" s="90" t="s">
        <v>129</v>
      </c>
      <c r="K19" s="90" t="s">
        <v>156</v>
      </c>
      <c r="L19" s="90" t="s">
        <v>162</v>
      </c>
      <c r="M19" s="90" t="s">
        <v>169</v>
      </c>
      <c r="N19" s="90" t="s">
        <v>228</v>
      </c>
      <c r="O19" s="90" t="s">
        <v>355</v>
      </c>
      <c r="P19" s="90" t="s">
        <v>458</v>
      </c>
      <c r="Q19" s="90" t="s">
        <v>591</v>
      </c>
      <c r="R19" s="90" t="s">
        <v>596</v>
      </c>
      <c r="S19" s="90" t="s">
        <v>606</v>
      </c>
      <c r="T19" s="90" t="s">
        <v>667</v>
      </c>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1057</v>
      </c>
      <c r="B20" s="81" t="s">
        <v>1073</v>
      </c>
      <c r="C20" s="83" t="s">
        <v>1074</v>
      </c>
      <c r="D20" s="85" t="s">
        <v>1075</v>
      </c>
      <c r="E20" s="85" t="s">
        <v>1076</v>
      </c>
      <c r="F20" s="86" t="s">
        <v>1063</v>
      </c>
      <c r="G20" s="86" t="s">
        <v>1048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1057</v>
      </c>
      <c r="B21" s="81" t="s">
        <v>1077</v>
      </c>
      <c r="C21" s="83" t="s">
        <v>1078</v>
      </c>
      <c r="D21" s="85" t="s">
        <v>1079</v>
      </c>
      <c r="E21" s="85" t="s">
        <v>1080</v>
      </c>
      <c r="F21" s="86" t="s">
        <v>1063</v>
      </c>
      <c r="G21" s="86" t="s">
        <v>1048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1057</v>
      </c>
      <c r="B22" s="81" t="s">
        <v>1081</v>
      </c>
      <c r="C22" s="83" t="s">
        <v>1082</v>
      </c>
      <c r="D22" s="85" t="s">
        <v>1083</v>
      </c>
      <c r="E22" s="85" t="s">
        <v>1084</v>
      </c>
      <c r="F22" s="86" t="s">
        <v>1063</v>
      </c>
      <c r="G22" s="86" t="s">
        <v>1048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1057</v>
      </c>
      <c r="B23" s="81" t="s">
        <v>1085</v>
      </c>
      <c r="C23" s="83" t="s">
        <v>1086</v>
      </c>
      <c r="D23" s="85" t="s">
        <v>1087</v>
      </c>
      <c r="E23" s="85" t="s">
        <v>1088</v>
      </c>
      <c r="F23" s="86" t="s">
        <v>1063</v>
      </c>
      <c r="G23" s="86" t="s">
        <v>1006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1057</v>
      </c>
      <c r="B24" s="81" t="s">
        <v>1089</v>
      </c>
      <c r="C24" s="83" t="s">
        <v>1090</v>
      </c>
      <c r="D24" s="85" t="s">
        <v>1091</v>
      </c>
      <c r="E24" s="85" t="s">
        <v>1092</v>
      </c>
      <c r="F24" s="86" t="s">
        <v>1063</v>
      </c>
      <c r="G24" s="86" t="s">
        <v>1006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1057</v>
      </c>
      <c r="B25" s="81" t="s">
        <v>1093</v>
      </c>
      <c r="C25" s="83" t="s">
        <v>1094</v>
      </c>
      <c r="D25" s="85" t="s">
        <v>1095</v>
      </c>
      <c r="E25" s="85" t="s">
        <v>1096</v>
      </c>
      <c r="F25" s="86" t="s">
        <v>1063</v>
      </c>
      <c r="G25" s="86" t="s">
        <v>1048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1057</v>
      </c>
      <c r="B26" s="81" t="s">
        <v>1097</v>
      </c>
      <c r="C26" s="83" t="s">
        <v>1098</v>
      </c>
      <c r="D26" s="85" t="s">
        <v>1099</v>
      </c>
      <c r="E26" s="85" t="s">
        <v>1100</v>
      </c>
      <c r="F26" s="86" t="s">
        <v>1063</v>
      </c>
      <c r="G26" s="86" t="s">
        <v>1048</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1057</v>
      </c>
      <c r="B27" s="81" t="s">
        <v>1101</v>
      </c>
      <c r="C27" s="83" t="s">
        <v>1102</v>
      </c>
      <c r="D27" s="85" t="s">
        <v>1103</v>
      </c>
      <c r="E27" s="85" t="s">
        <v>1104</v>
      </c>
      <c r="F27" s="86" t="s">
        <v>1063</v>
      </c>
      <c r="G27" s="86" t="s">
        <v>1048</v>
      </c>
      <c r="H27" s="86">
        <v>2</v>
      </c>
      <c r="I27" s="88">
        <f>IF(COUNTIF(J27:AW27,"&lt;&gt;")=0,"",SUMPRODUCT(((Recommendations[ImplStatus]="Implemented")+(Recommendations[ImplStatus]="Compensated"))*ISNUMBER(MATCH(Recommendations[Id],J27:AW27,0)))/COUNTIF(J27:AW27,"&lt;&gt;"))</f>
        <v>0</v>
      </c>
      <c r="J27" s="90" t="s">
        <v>579</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1057</v>
      </c>
      <c r="B28" s="81" t="s">
        <v>1105</v>
      </c>
      <c r="C28" s="83" t="s">
        <v>1106</v>
      </c>
      <c r="D28" s="85" t="s">
        <v>1107</v>
      </c>
      <c r="E28" s="85" t="s">
        <v>1108</v>
      </c>
      <c r="F28" s="86" t="s">
        <v>1063</v>
      </c>
      <c r="G28" s="86" t="s">
        <v>1048</v>
      </c>
      <c r="H28" s="86">
        <v>2</v>
      </c>
      <c r="I28" s="88">
        <f>IF(COUNTIF(J28:AW28,"&lt;&gt;")=0,"",SUMPRODUCT(((Recommendations[ImplStatus]="Implemented")+(Recommendations[ImplStatus]="Compensated"))*ISNUMBER(MATCH(Recommendations[Id],J28:AW28,0)))/COUNTIF(J28:AW28,"&lt;&gt;"))</f>
        <v>0</v>
      </c>
      <c r="J28" s="90" t="s">
        <v>448</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1057</v>
      </c>
      <c r="B29" s="81" t="s">
        <v>1109</v>
      </c>
      <c r="C29" s="83" t="s">
        <v>1110</v>
      </c>
      <c r="D29" s="85" t="s">
        <v>1111</v>
      </c>
      <c r="E29" s="85" t="s">
        <v>1112</v>
      </c>
      <c r="F29" s="86" t="s">
        <v>1063</v>
      </c>
      <c r="G29" s="86" t="s">
        <v>1048</v>
      </c>
      <c r="H29" s="86">
        <v>3</v>
      </c>
      <c r="I29" s="88">
        <f>IF(COUNTIF(J29:AW29,"&lt;&gt;")=0,"",SUMPRODUCT(((Recommendations[ImplStatus]="Implemented")+(Recommendations[ImplStatus]="Compensated"))*ISNUMBER(MATCH(Recommendations[Id],J29:AW29,0)))/COUNTIF(J29:AW29,"&lt;&gt;"))</f>
        <v>0</v>
      </c>
      <c r="J29" s="90" t="s">
        <v>246</v>
      </c>
      <c r="K29" s="90" t="s">
        <v>294</v>
      </c>
      <c r="L29" s="90" t="s">
        <v>473</v>
      </c>
      <c r="M29" s="90" t="s">
        <v>662</v>
      </c>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1057</v>
      </c>
      <c r="B30" s="81" t="s">
        <v>1113</v>
      </c>
      <c r="C30" s="83" t="s">
        <v>1114</v>
      </c>
      <c r="D30" s="85" t="s">
        <v>1115</v>
      </c>
      <c r="E30" s="85" t="s">
        <v>1116</v>
      </c>
      <c r="F30" s="86" t="s">
        <v>1063</v>
      </c>
      <c r="G30" s="86" t="s">
        <v>1016</v>
      </c>
      <c r="H30" s="86">
        <v>3</v>
      </c>
      <c r="I30" s="88">
        <f>IF(COUNTIF(J30:AW30,"&lt;&gt;")=0,"",SUMPRODUCT(((Recommendations[ImplStatus]="Implemented")+(Recommendations[ImplStatus]="Compensated"))*ISNUMBER(MATCH(Recommendations[Id],J30:AW30,0)))/COUNTIF(J30:AW30,"&lt;&gt;"))</f>
        <v>0</v>
      </c>
      <c r="J30" s="90" t="s">
        <v>345</v>
      </c>
      <c r="K30" s="90" t="s">
        <v>453</v>
      </c>
      <c r="L30" s="90" t="s">
        <v>473</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1117</v>
      </c>
      <c r="B31" s="80">
        <v>4</v>
      </c>
      <c r="C31" s="82" t="s">
        <v>25</v>
      </c>
      <c r="D31" s="84" t="s">
        <v>1118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1117</v>
      </c>
      <c r="B32" s="81" t="s">
        <v>1119</v>
      </c>
      <c r="C32" s="83" t="s">
        <v>1120</v>
      </c>
      <c r="D32" s="85" t="s">
        <v>1121</v>
      </c>
      <c r="E32" s="85" t="s">
        <v>1122</v>
      </c>
      <c r="F32" s="86" t="s">
        <v>1123</v>
      </c>
      <c r="G32" s="86" t="s">
        <v>1064</v>
      </c>
      <c r="H32" s="86">
        <v>1</v>
      </c>
      <c r="I32" s="88">
        <f>IF(COUNTIF(J32:AW32,"&lt;&gt;")=0,"",SUMPRODUCT(((Recommendations[ImplStatus]="Implemented")+(Recommendations[ImplStatus]="Compensated"))*ISNUMBER(MATCH(Recommendations[Id],J32:AW32,0)))/COUNTIF(J32:AW32,"&lt;&gt;"))</f>
        <v>0</v>
      </c>
      <c r="J32" s="90" t="s">
        <v>287</v>
      </c>
      <c r="K32" s="90" t="s">
        <v>304</v>
      </c>
      <c r="L32" s="90" t="s">
        <v>383</v>
      </c>
      <c r="M32" s="90" t="s">
        <v>426</v>
      </c>
      <c r="N32" s="90" t="s">
        <v>463</v>
      </c>
      <c r="O32" s="90" t="s">
        <v>640</v>
      </c>
      <c r="P32" s="90" t="s">
        <v>673</v>
      </c>
      <c r="Q32" s="90" t="s">
        <v>677</v>
      </c>
      <c r="R32" s="90" t="s">
        <v>682</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1117</v>
      </c>
      <c r="B33" s="81" t="s">
        <v>1124</v>
      </c>
      <c r="C33" s="83" t="s">
        <v>1125</v>
      </c>
      <c r="D33" s="85" t="s">
        <v>1126</v>
      </c>
      <c r="E33" s="85" t="s">
        <v>1127</v>
      </c>
      <c r="F33" s="86" t="s">
        <v>1123</v>
      </c>
      <c r="G33" s="86" t="s">
        <v>1064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1117</v>
      </c>
      <c r="B34" s="81" t="s">
        <v>1128</v>
      </c>
      <c r="C34" s="83" t="s">
        <v>1129</v>
      </c>
      <c r="D34" s="85" t="s">
        <v>1130</v>
      </c>
      <c r="E34" s="85" t="s">
        <v>1131</v>
      </c>
      <c r="F34" s="86" t="s">
        <v>1005</v>
      </c>
      <c r="G34" s="86" t="s">
        <v>1048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1117</v>
      </c>
      <c r="B35" s="81" t="s">
        <v>1132</v>
      </c>
      <c r="C35" s="83" t="s">
        <v>1133</v>
      </c>
      <c r="D35" s="85" t="s">
        <v>1134</v>
      </c>
      <c r="E35" s="85" t="s">
        <v>1135</v>
      </c>
      <c r="F35" s="86" t="s">
        <v>1005</v>
      </c>
      <c r="G35" s="86" t="s">
        <v>1048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1117</v>
      </c>
      <c r="B36" s="81" t="s">
        <v>1136</v>
      </c>
      <c r="C36" s="83" t="s">
        <v>1137</v>
      </c>
      <c r="D36" s="85" t="s">
        <v>1138</v>
      </c>
      <c r="E36" s="85" t="s">
        <v>1139</v>
      </c>
      <c r="F36" s="86" t="s">
        <v>1005</v>
      </c>
      <c r="G36" s="86" t="s">
        <v>1048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1117</v>
      </c>
      <c r="B37" s="81" t="s">
        <v>1140</v>
      </c>
      <c r="C37" s="83" t="s">
        <v>1141</v>
      </c>
      <c r="D37" s="85" t="s">
        <v>1142</v>
      </c>
      <c r="E37" s="85" t="s">
        <v>1143</v>
      </c>
      <c r="F37" s="86" t="s">
        <v>1005</v>
      </c>
      <c r="G37" s="86" t="s">
        <v>1048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1117</v>
      </c>
      <c r="B38" s="81" t="s">
        <v>1144</v>
      </c>
      <c r="C38" s="83" t="s">
        <v>1145</v>
      </c>
      <c r="D38" s="85" t="s">
        <v>1146</v>
      </c>
      <c r="E38" s="85" t="s">
        <v>1147</v>
      </c>
      <c r="F38" s="86" t="s">
        <v>1148</v>
      </c>
      <c r="G38" s="86" t="s">
        <v>1048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1117</v>
      </c>
      <c r="B39" s="81" t="s">
        <v>1149</v>
      </c>
      <c r="C39" s="83" t="s">
        <v>1150</v>
      </c>
      <c r="D39" s="85" t="s">
        <v>1151</v>
      </c>
      <c r="E39" s="85" t="s">
        <v>1152</v>
      </c>
      <c r="F39" s="86" t="s">
        <v>1005</v>
      </c>
      <c r="G39" s="86" t="s">
        <v>1048</v>
      </c>
      <c r="H39" s="86">
        <v>2</v>
      </c>
      <c r="I39" s="88">
        <f>IF(COUNTIF(J39:AW39,"&lt;&gt;")=0,"",SUMPRODUCT(((Recommendations[ImplStatus]="Implemented")+(Recommendations[ImplStatus]="Compensated"))*ISNUMBER(MATCH(Recommendations[Id],J39:AW39,0)))/COUNTIF(J39:AW39,"&lt;&gt;"))</f>
        <v>0</v>
      </c>
      <c r="J39" s="90" t="s">
        <v>187</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1117</v>
      </c>
      <c r="B40" s="81" t="s">
        <v>1153</v>
      </c>
      <c r="C40" s="83" t="s">
        <v>1154</v>
      </c>
      <c r="D40" s="85" t="s">
        <v>1155</v>
      </c>
      <c r="E40" s="85" t="s">
        <v>1156</v>
      </c>
      <c r="F40" s="86" t="s">
        <v>1005</v>
      </c>
      <c r="G40" s="86" t="s">
        <v>1048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1117</v>
      </c>
      <c r="B41" s="81" t="s">
        <v>1157</v>
      </c>
      <c r="C41" s="83" t="s">
        <v>1158</v>
      </c>
      <c r="D41" s="85" t="s">
        <v>1159</v>
      </c>
      <c r="E41" s="85" t="s">
        <v>1160</v>
      </c>
      <c r="F41" s="86" t="s">
        <v>1005</v>
      </c>
      <c r="G41" s="86" t="s">
        <v>1048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1117</v>
      </c>
      <c r="B42" s="81" t="s">
        <v>1161</v>
      </c>
      <c r="C42" s="83" t="s">
        <v>1162</v>
      </c>
      <c r="D42" s="85" t="s">
        <v>1163</v>
      </c>
      <c r="E42" s="85" t="s">
        <v>1164</v>
      </c>
      <c r="F42" s="86" t="s">
        <v>1063</v>
      </c>
      <c r="G42" s="86" t="s">
        <v>1048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1117</v>
      </c>
      <c r="B43" s="81" t="s">
        <v>1165</v>
      </c>
      <c r="C43" s="83" t="s">
        <v>1166</v>
      </c>
      <c r="D43" s="85" t="s">
        <v>1167</v>
      </c>
      <c r="E43" s="85" t="s">
        <v>1168</v>
      </c>
      <c r="F43" s="86" t="s">
        <v>1063</v>
      </c>
      <c r="G43" s="86" t="s">
        <v>1048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1169</v>
      </c>
      <c r="B44" s="80">
        <v>5</v>
      </c>
      <c r="C44" s="82" t="s">
        <v>25</v>
      </c>
      <c r="D44" s="84" t="s">
        <v>1170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1169</v>
      </c>
      <c r="B45" s="81" t="s">
        <v>1171</v>
      </c>
      <c r="C45" s="83" t="s">
        <v>1172</v>
      </c>
      <c r="D45" s="85" t="s">
        <v>1173</v>
      </c>
      <c r="E45" s="85" t="s">
        <v>1174</v>
      </c>
      <c r="F45" s="86" t="s">
        <v>1148</v>
      </c>
      <c r="G45" s="86" t="s">
        <v>1006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1169</v>
      </c>
      <c r="B46" s="81" t="s">
        <v>1175</v>
      </c>
      <c r="C46" s="83" t="s">
        <v>1176</v>
      </c>
      <c r="D46" s="85" t="s">
        <v>1177</v>
      </c>
      <c r="E46" s="85" t="s">
        <v>1178</v>
      </c>
      <c r="F46" s="86" t="s">
        <v>1148</v>
      </c>
      <c r="G46" s="86" t="s">
        <v>1048</v>
      </c>
      <c r="H46" s="86">
        <v>1</v>
      </c>
      <c r="I46" s="88">
        <f>IF(COUNTIF(J46:AW46,"&lt;&gt;")=0,"",SUMPRODUCT(((Recommendations[ImplStatus]="Implemented")+(Recommendations[ImplStatus]="Compensated"))*ISNUMBER(MATCH(Recommendations[Id],J46:AW46,0)))/COUNTIF(J46:AW46,"&lt;&gt;"))</f>
        <v>0</v>
      </c>
      <c r="J46" s="90" t="s">
        <v>378</v>
      </c>
      <c r="K46" s="90" t="s">
        <v>705</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1169</v>
      </c>
      <c r="B47" s="81" t="s">
        <v>1179</v>
      </c>
      <c r="C47" s="83" t="s">
        <v>1180</v>
      </c>
      <c r="D47" s="85" t="s">
        <v>1181</v>
      </c>
      <c r="E47" s="85" t="s">
        <v>1182</v>
      </c>
      <c r="F47" s="86" t="s">
        <v>1148</v>
      </c>
      <c r="G47" s="86" t="s">
        <v>1048</v>
      </c>
      <c r="H47" s="86">
        <v>1</v>
      </c>
      <c r="I47" s="88">
        <f>IF(COUNTIF(J47:AW47,"&lt;&gt;")=0,"",SUMPRODUCT(((Recommendations[ImplStatus]="Implemented")+(Recommendations[ImplStatus]="Compensated"))*ISNUMBER(MATCH(Recommendations[Id],J47:AW47,0)))/COUNTIF(J47:AW47,"&lt;&gt;"))</f>
        <v>0</v>
      </c>
      <c r="J47" s="90" t="s">
        <v>194</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1169</v>
      </c>
      <c r="B48" s="81" t="s">
        <v>1183</v>
      </c>
      <c r="C48" s="83" t="s">
        <v>1184</v>
      </c>
      <c r="D48" s="85" t="s">
        <v>1185</v>
      </c>
      <c r="E48" s="85" t="s">
        <v>1186</v>
      </c>
      <c r="F48" s="86" t="s">
        <v>1148</v>
      </c>
      <c r="G48" s="86" t="s">
        <v>1048</v>
      </c>
      <c r="H48" s="86">
        <v>1</v>
      </c>
      <c r="I48" s="88">
        <f>IF(COUNTIF(J48:AW48,"&lt;&gt;")=0,"",SUMPRODUCT(((Recommendations[ImplStatus]="Implemented")+(Recommendations[ImplStatus]="Compensated"))*ISNUMBER(MATCH(Recommendations[Id],J48:AW48,0)))/COUNTIF(J48:AW48,"&lt;&gt;"))</f>
        <v>0</v>
      </c>
      <c r="J48" s="90" t="s">
        <v>48</v>
      </c>
      <c r="K48" s="90" t="s">
        <v>110</v>
      </c>
      <c r="L48" s="90" t="s">
        <v>117</v>
      </c>
      <c r="M48" s="90" t="s">
        <v>199</v>
      </c>
      <c r="N48" s="90" t="s">
        <v>205</v>
      </c>
      <c r="O48" s="90" t="s">
        <v>228</v>
      </c>
      <c r="P48" s="90" t="s">
        <v>367</v>
      </c>
      <c r="Q48" s="90" t="s">
        <v>388</v>
      </c>
      <c r="R48" s="90" t="s">
        <v>617</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1169</v>
      </c>
      <c r="B49" s="81" t="s">
        <v>1187</v>
      </c>
      <c r="C49" s="83" t="s">
        <v>1188</v>
      </c>
      <c r="D49" s="85" t="s">
        <v>1189</v>
      </c>
      <c r="E49" s="85" t="s">
        <v>1190</v>
      </c>
      <c r="F49" s="86" t="s">
        <v>1148</v>
      </c>
      <c r="G49" s="86" t="s">
        <v>1006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1169</v>
      </c>
      <c r="B50" s="81" t="s">
        <v>1191</v>
      </c>
      <c r="C50" s="83" t="s">
        <v>1192</v>
      </c>
      <c r="D50" s="85" t="s">
        <v>1193</v>
      </c>
      <c r="E50" s="85" t="s">
        <v>1194</v>
      </c>
      <c r="F50" s="86" t="s">
        <v>1148</v>
      </c>
      <c r="G50" s="86" t="s">
        <v>1064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1195</v>
      </c>
      <c r="B51" s="80">
        <v>6</v>
      </c>
      <c r="C51" s="82" t="s">
        <v>25</v>
      </c>
      <c r="D51" s="84" t="s">
        <v>1196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1195</v>
      </c>
      <c r="B52" s="81" t="s">
        <v>1197</v>
      </c>
      <c r="C52" s="83" t="s">
        <v>1198</v>
      </c>
      <c r="D52" s="85" t="s">
        <v>1199</v>
      </c>
      <c r="E52" s="85" t="s">
        <v>1200</v>
      </c>
      <c r="F52" s="86" t="s">
        <v>1123</v>
      </c>
      <c r="G52" s="86" t="s">
        <v>1064</v>
      </c>
      <c r="H52" s="86">
        <v>1</v>
      </c>
      <c r="I52" s="88">
        <f>IF(COUNTIF(J52:AW52,"&lt;&gt;")=0,"",SUMPRODUCT(((Recommendations[ImplStatus]="Implemented")+(Recommendations[ImplStatus]="Compensated"))*ISNUMBER(MATCH(Recommendations[Id],J52:AW52,0)))/COUNTIF(J52:AW52,"&lt;&gt;"))</f>
        <v>0</v>
      </c>
      <c r="J52" s="90" t="s">
        <v>222</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1195</v>
      </c>
      <c r="B53" s="81" t="s">
        <v>1201</v>
      </c>
      <c r="C53" s="83" t="s">
        <v>1202</v>
      </c>
      <c r="D53" s="85" t="s">
        <v>1203</v>
      </c>
      <c r="E53" s="85" t="s">
        <v>1204</v>
      </c>
      <c r="F53" s="86" t="s">
        <v>1123</v>
      </c>
      <c r="G53" s="86" t="s">
        <v>1064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1195</v>
      </c>
      <c r="B54" s="81" t="s">
        <v>1205</v>
      </c>
      <c r="C54" s="83" t="s">
        <v>1206</v>
      </c>
      <c r="D54" s="85" t="s">
        <v>1207</v>
      </c>
      <c r="E54" s="85" t="s">
        <v>1208</v>
      </c>
      <c r="F54" s="86" t="s">
        <v>1148</v>
      </c>
      <c r="G54" s="86" t="s">
        <v>1048</v>
      </c>
      <c r="H54" s="86">
        <v>1</v>
      </c>
      <c r="I54" s="88">
        <f>IF(COUNTIF(J54:AW54,"&lt;&gt;")=0,"",SUMPRODUCT(((Recommendations[ImplStatus]="Implemented")+(Recommendations[ImplStatus]="Compensated"))*ISNUMBER(MATCH(Recommendations[Id],J54:AW54,0)))/COUNTIF(J54:AW54,"&lt;&gt;"))</f>
        <v>0</v>
      </c>
      <c r="J54" s="90" t="s">
        <v>210</v>
      </c>
      <c r="K54" s="90" t="s">
        <v>252</v>
      </c>
      <c r="L54" s="90" t="s">
        <v>601</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1195</v>
      </c>
      <c r="B55" s="81" t="s">
        <v>1209</v>
      </c>
      <c r="C55" s="83" t="s">
        <v>1210</v>
      </c>
      <c r="D55" s="85" t="s">
        <v>1211</v>
      </c>
      <c r="E55" s="85" t="s">
        <v>1212</v>
      </c>
      <c r="F55" s="86" t="s">
        <v>1148</v>
      </c>
      <c r="G55" s="86" t="s">
        <v>1048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1195</v>
      </c>
      <c r="B56" s="81" t="s">
        <v>1213</v>
      </c>
      <c r="C56" s="83" t="s">
        <v>1214</v>
      </c>
      <c r="D56" s="85" t="s">
        <v>1215</v>
      </c>
      <c r="E56" s="85" t="s">
        <v>1216</v>
      </c>
      <c r="F56" s="86" t="s">
        <v>1148</v>
      </c>
      <c r="G56" s="86" t="s">
        <v>1048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1195</v>
      </c>
      <c r="B57" s="81" t="s">
        <v>1217</v>
      </c>
      <c r="C57" s="83" t="s">
        <v>1218</v>
      </c>
      <c r="D57" s="85" t="s">
        <v>1219</v>
      </c>
      <c r="E57" s="85" t="s">
        <v>1220</v>
      </c>
      <c r="F57" s="86" t="s">
        <v>1031</v>
      </c>
      <c r="G57" s="86" t="s">
        <v>1006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1195</v>
      </c>
      <c r="B58" s="81" t="s">
        <v>1221</v>
      </c>
      <c r="C58" s="83" t="s">
        <v>1222</v>
      </c>
      <c r="D58" s="85" t="s">
        <v>1223</v>
      </c>
      <c r="E58" s="85" t="s">
        <v>1224</v>
      </c>
      <c r="F58" s="86" t="s">
        <v>1148</v>
      </c>
      <c r="G58" s="86" t="s">
        <v>1048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1195</v>
      </c>
      <c r="B59" s="81" t="s">
        <v>1225</v>
      </c>
      <c r="C59" s="83" t="s">
        <v>1226</v>
      </c>
      <c r="D59" s="85" t="s">
        <v>1227</v>
      </c>
      <c r="E59" s="85" t="s">
        <v>1228</v>
      </c>
      <c r="F59" s="86" t="s">
        <v>1148</v>
      </c>
      <c r="G59" s="86" t="s">
        <v>1064</v>
      </c>
      <c r="H59" s="86">
        <v>3</v>
      </c>
      <c r="I59" s="88">
        <f>IF(COUNTIF(J59:AW59,"&lt;&gt;")=0,"",SUMPRODUCT(((Recommendations[ImplStatus]="Implemented")+(Recommendations[ImplStatus]="Compensated"))*ISNUMBER(MATCH(Recommendations[Id],J59:AW59,0)))/COUNTIF(J59:AW59,"&lt;&gt;"))</f>
        <v>0</v>
      </c>
      <c r="J59" s="90" t="s">
        <v>55</v>
      </c>
      <c r="K59" s="90" t="s">
        <v>129</v>
      </c>
      <c r="L59" s="90" t="s">
        <v>282</v>
      </c>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1229</v>
      </c>
      <c r="B60" s="80">
        <v>7</v>
      </c>
      <c r="C60" s="82" t="s">
        <v>25</v>
      </c>
      <c r="D60" s="84" t="s">
        <v>1230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1229</v>
      </c>
      <c r="B61" s="81" t="s">
        <v>1231</v>
      </c>
      <c r="C61" s="83" t="s">
        <v>1232</v>
      </c>
      <c r="D61" s="85" t="s">
        <v>1233</v>
      </c>
      <c r="E61" s="85" t="s">
        <v>1234</v>
      </c>
      <c r="F61" s="86" t="s">
        <v>1123</v>
      </c>
      <c r="G61" s="86" t="s">
        <v>1064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1229</v>
      </c>
      <c r="B62" s="81" t="s">
        <v>1235</v>
      </c>
      <c r="C62" s="83" t="s">
        <v>1236</v>
      </c>
      <c r="D62" s="85" t="s">
        <v>1237</v>
      </c>
      <c r="E62" s="85" t="s">
        <v>1238</v>
      </c>
      <c r="F62" s="86" t="s">
        <v>1123</v>
      </c>
      <c r="G62" s="86" t="s">
        <v>1064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1229</v>
      </c>
      <c r="B63" s="81" t="s">
        <v>1239</v>
      </c>
      <c r="C63" s="83" t="s">
        <v>1240</v>
      </c>
      <c r="D63" s="85" t="s">
        <v>1241</v>
      </c>
      <c r="E63" s="85" t="s">
        <v>1242</v>
      </c>
      <c r="F63" s="86" t="s">
        <v>1031</v>
      </c>
      <c r="G63" s="86" t="s">
        <v>1048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1229</v>
      </c>
      <c r="B64" s="81" t="s">
        <v>1243</v>
      </c>
      <c r="C64" s="83" t="s">
        <v>1244</v>
      </c>
      <c r="D64" s="85" t="s">
        <v>1245</v>
      </c>
      <c r="E64" s="85" t="s">
        <v>1246</v>
      </c>
      <c r="F64" s="86" t="s">
        <v>1031</v>
      </c>
      <c r="G64" s="86" t="s">
        <v>1048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1229</v>
      </c>
      <c r="B65" s="81" t="s">
        <v>1247</v>
      </c>
      <c r="C65" s="83" t="s">
        <v>1248</v>
      </c>
      <c r="D65" s="85" t="s">
        <v>1249</v>
      </c>
      <c r="E65" s="85" t="s">
        <v>1250</v>
      </c>
      <c r="F65" s="86" t="s">
        <v>1031</v>
      </c>
      <c r="G65" s="86" t="s">
        <v>1006</v>
      </c>
      <c r="H65" s="86">
        <v>2</v>
      </c>
      <c r="I65" s="88">
        <f>IF(COUNTIF(J65:AW65,"&lt;&gt;")=0,"",SUMPRODUCT(((Recommendations[ImplStatus]="Implemented")+(Recommendations[ImplStatus]="Compensated"))*ISNUMBER(MATCH(Recommendations[Id],J65:AW65,0)))/COUNTIF(J65:AW65,"&lt;&gt;"))</f>
        <v>0</v>
      </c>
      <c r="J65" s="90" t="s">
        <v>421</v>
      </c>
      <c r="K65" s="90" t="s">
        <v>468</v>
      </c>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1229</v>
      </c>
      <c r="B66" s="81" t="s">
        <v>1251</v>
      </c>
      <c r="C66" s="83" t="s">
        <v>1252</v>
      </c>
      <c r="D66" s="85" t="s">
        <v>1253</v>
      </c>
      <c r="E66" s="85" t="s">
        <v>1254</v>
      </c>
      <c r="F66" s="86" t="s">
        <v>1031</v>
      </c>
      <c r="G66" s="86" t="s">
        <v>1006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1229</v>
      </c>
      <c r="B67" s="81" t="s">
        <v>1255</v>
      </c>
      <c r="C67" s="83" t="s">
        <v>1256</v>
      </c>
      <c r="D67" s="85" t="s">
        <v>1257</v>
      </c>
      <c r="E67" s="85" t="s">
        <v>1258</v>
      </c>
      <c r="F67" s="86" t="s">
        <v>1031</v>
      </c>
      <c r="G67" s="86" t="s">
        <v>1011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1259</v>
      </c>
      <c r="B68" s="80">
        <v>8</v>
      </c>
      <c r="C68" s="82" t="s">
        <v>25</v>
      </c>
      <c r="D68" s="84" t="s">
        <v>1260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1259</v>
      </c>
      <c r="B69" s="81" t="s">
        <v>1261</v>
      </c>
      <c r="C69" s="83" t="s">
        <v>1262</v>
      </c>
      <c r="D69" s="85" t="s">
        <v>1263</v>
      </c>
      <c r="E69" s="85" t="s">
        <v>1264</v>
      </c>
      <c r="F69" s="86" t="s">
        <v>1123</v>
      </c>
      <c r="G69" s="86" t="s">
        <v>1064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1259</v>
      </c>
      <c r="B70" s="81" t="s">
        <v>1265</v>
      </c>
      <c r="C70" s="83" t="s">
        <v>1266</v>
      </c>
      <c r="D70" s="85" t="s">
        <v>1267</v>
      </c>
      <c r="E70" s="85" t="s">
        <v>1268</v>
      </c>
      <c r="F70" s="86" t="s">
        <v>1063</v>
      </c>
      <c r="G70" s="86" t="s">
        <v>1016</v>
      </c>
      <c r="H70" s="86">
        <v>1</v>
      </c>
      <c r="I70" s="88">
        <f>IF(COUNTIF(J70:AW70,"&lt;&gt;")=0,"",SUMPRODUCT(((Recommendations[ImplStatus]="Implemented")+(Recommendations[ImplStatus]="Compensated"))*ISNUMBER(MATCH(Recommendations[Id],J70:AW70,0)))/COUNTIF(J70:AW70,"&lt;&gt;"))</f>
        <v>0</v>
      </c>
      <c r="J70" s="90" t="s">
        <v>104</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1259</v>
      </c>
      <c r="B71" s="81" t="s">
        <v>1269</v>
      </c>
      <c r="C71" s="83" t="s">
        <v>1270</v>
      </c>
      <c r="D71" s="85" t="s">
        <v>1271</v>
      </c>
      <c r="E71" s="85" t="s">
        <v>1272</v>
      </c>
      <c r="F71" s="86" t="s">
        <v>1063</v>
      </c>
      <c r="G71" s="86" t="s">
        <v>1048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1259</v>
      </c>
      <c r="B72" s="81" t="s">
        <v>1273</v>
      </c>
      <c r="C72" s="83" t="s">
        <v>1274</v>
      </c>
      <c r="D72" s="85" t="s">
        <v>1275</v>
      </c>
      <c r="E72" s="85" t="s">
        <v>1276</v>
      </c>
      <c r="F72" s="86" t="s">
        <v>1277</v>
      </c>
      <c r="G72" s="86" t="s">
        <v>1048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1259</v>
      </c>
      <c r="B73" s="81" t="s">
        <v>1278</v>
      </c>
      <c r="C73" s="83" t="s">
        <v>1279</v>
      </c>
      <c r="D73" s="85" t="s">
        <v>1280</v>
      </c>
      <c r="E73" s="85" t="s">
        <v>1281</v>
      </c>
      <c r="F73" s="86" t="s">
        <v>1063</v>
      </c>
      <c r="G73" s="86" t="s">
        <v>1016</v>
      </c>
      <c r="H73" s="86">
        <v>2</v>
      </c>
      <c r="I73" s="88">
        <f>IF(COUNTIF(J73:AW73,"&lt;&gt;")=0,"",SUMPRODUCT(((Recommendations[ImplStatus]="Implemented")+(Recommendations[ImplStatus]="Compensated"))*ISNUMBER(MATCH(Recommendations[Id],J73:AW73,0)))/COUNTIF(J73:AW73,"&lt;&gt;"))</f>
        <v>0</v>
      </c>
      <c r="J73" s="90" t="s">
        <v>140</v>
      </c>
      <c r="K73" s="90" t="s">
        <v>635</v>
      </c>
      <c r="L73" s="90" t="s">
        <v>657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1259</v>
      </c>
      <c r="B74" s="81" t="s">
        <v>1282</v>
      </c>
      <c r="C74" s="83" t="s">
        <v>1283</v>
      </c>
      <c r="D74" s="85" t="s">
        <v>1284</v>
      </c>
      <c r="E74" s="85" t="s">
        <v>1285</v>
      </c>
      <c r="F74" s="86" t="s">
        <v>1063</v>
      </c>
      <c r="G74" s="86" t="s">
        <v>1016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1259</v>
      </c>
      <c r="B75" s="81" t="s">
        <v>1286</v>
      </c>
      <c r="C75" s="83" t="s">
        <v>1287</v>
      </c>
      <c r="D75" s="85" t="s">
        <v>1288</v>
      </c>
      <c r="E75" s="85" t="s">
        <v>1289</v>
      </c>
      <c r="F75" s="86" t="s">
        <v>1063</v>
      </c>
      <c r="G75" s="86" t="s">
        <v>1016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1259</v>
      </c>
      <c r="B76" s="81" t="s">
        <v>1290</v>
      </c>
      <c r="C76" s="83" t="s">
        <v>1291</v>
      </c>
      <c r="D76" s="85" t="s">
        <v>1292</v>
      </c>
      <c r="E76" s="85" t="s">
        <v>1293</v>
      </c>
      <c r="F76" s="86" t="s">
        <v>1063</v>
      </c>
      <c r="G76" s="86" t="s">
        <v>1016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1259</v>
      </c>
      <c r="B77" s="81" t="s">
        <v>1294</v>
      </c>
      <c r="C77" s="83" t="s">
        <v>1295</v>
      </c>
      <c r="D77" s="85" t="s">
        <v>1296</v>
      </c>
      <c r="E77" s="85" t="s">
        <v>1297</v>
      </c>
      <c r="F77" s="86" t="s">
        <v>1063</v>
      </c>
      <c r="G77" s="86" t="s">
        <v>1016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1259</v>
      </c>
      <c r="B78" s="81" t="s">
        <v>1298</v>
      </c>
      <c r="C78" s="83" t="s">
        <v>1299</v>
      </c>
      <c r="D78" s="85" t="s">
        <v>1300</v>
      </c>
      <c r="E78" s="85" t="s">
        <v>1301</v>
      </c>
      <c r="F78" s="86" t="s">
        <v>1063</v>
      </c>
      <c r="G78" s="86" t="s">
        <v>1048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1259</v>
      </c>
      <c r="B79" s="81" t="s">
        <v>1302</v>
      </c>
      <c r="C79" s="83" t="s">
        <v>1303</v>
      </c>
      <c r="D79" s="85" t="s">
        <v>1304</v>
      </c>
      <c r="E79" s="85" t="s">
        <v>1305</v>
      </c>
      <c r="F79" s="86" t="s">
        <v>1063</v>
      </c>
      <c r="G79" s="86" t="s">
        <v>1016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1259</v>
      </c>
      <c r="B80" s="81" t="s">
        <v>1306</v>
      </c>
      <c r="C80" s="83" t="s">
        <v>1307</v>
      </c>
      <c r="D80" s="85" t="s">
        <v>1308</v>
      </c>
      <c r="E80" s="85" t="s">
        <v>1309</v>
      </c>
      <c r="F80" s="86" t="s">
        <v>1063</v>
      </c>
      <c r="G80" s="86" t="s">
        <v>1016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1310</v>
      </c>
      <c r="B81" s="80">
        <v>9</v>
      </c>
      <c r="C81" s="82" t="s">
        <v>25</v>
      </c>
      <c r="D81" s="84" t="s">
        <v>1311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1310</v>
      </c>
      <c r="B82" s="81" t="s">
        <v>1312</v>
      </c>
      <c r="C82" s="83" t="s">
        <v>1313</v>
      </c>
      <c r="D82" s="85" t="s">
        <v>1314</v>
      </c>
      <c r="E82" s="85" t="s">
        <v>1315</v>
      </c>
      <c r="F82" s="86" t="s">
        <v>1031</v>
      </c>
      <c r="G82" s="86" t="s">
        <v>1048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1310</v>
      </c>
      <c r="B83" s="81" t="s">
        <v>1316</v>
      </c>
      <c r="C83" s="83" t="s">
        <v>1317</v>
      </c>
      <c r="D83" s="85" t="s">
        <v>1318</v>
      </c>
      <c r="E83" s="85" t="s">
        <v>1319</v>
      </c>
      <c r="F83" s="86" t="s">
        <v>1005</v>
      </c>
      <c r="G83" s="86" t="s">
        <v>1048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1310</v>
      </c>
      <c r="B84" s="81" t="s">
        <v>1320</v>
      </c>
      <c r="C84" s="83" t="s">
        <v>1321</v>
      </c>
      <c r="D84" s="85" t="s">
        <v>1322</v>
      </c>
      <c r="E84" s="85" t="s">
        <v>1323</v>
      </c>
      <c r="F84" s="86" t="s">
        <v>1277</v>
      </c>
      <c r="G84" s="86" t="s">
        <v>1048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1310</v>
      </c>
      <c r="B85" s="81" t="s">
        <v>1324</v>
      </c>
      <c r="C85" s="83" t="s">
        <v>1325</v>
      </c>
      <c r="D85" s="85" t="s">
        <v>1326</v>
      </c>
      <c r="E85" s="85" t="s">
        <v>1327</v>
      </c>
      <c r="F85" s="86" t="s">
        <v>1031</v>
      </c>
      <c r="G85" s="86" t="s">
        <v>1048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1310</v>
      </c>
      <c r="B86" s="81" t="s">
        <v>1328</v>
      </c>
      <c r="C86" s="83" t="s">
        <v>1329</v>
      </c>
      <c r="D86" s="85" t="s">
        <v>1330</v>
      </c>
      <c r="E86" s="85" t="s">
        <v>1331</v>
      </c>
      <c r="F86" s="86" t="s">
        <v>1277</v>
      </c>
      <c r="G86" s="86" t="s">
        <v>1048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1310</v>
      </c>
      <c r="B87" s="81" t="s">
        <v>1332</v>
      </c>
      <c r="C87" s="83" t="s">
        <v>1333</v>
      </c>
      <c r="D87" s="85" t="s">
        <v>1334</v>
      </c>
      <c r="E87" s="85" t="s">
        <v>1335</v>
      </c>
      <c r="F87" s="86" t="s">
        <v>1277</v>
      </c>
      <c r="G87" s="86" t="s">
        <v>1048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1310</v>
      </c>
      <c r="B88" s="81" t="s">
        <v>1336</v>
      </c>
      <c r="C88" s="83" t="s">
        <v>1337</v>
      </c>
      <c r="D88" s="85" t="s">
        <v>1338</v>
      </c>
      <c r="E88" s="85" t="s">
        <v>1339</v>
      </c>
      <c r="F88" s="86" t="s">
        <v>1277</v>
      </c>
      <c r="G88" s="86" t="s">
        <v>1048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1340</v>
      </c>
      <c r="B89" s="80">
        <v>10</v>
      </c>
      <c r="C89" s="82" t="s">
        <v>25</v>
      </c>
      <c r="D89" s="84" t="s">
        <v>1341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1340</v>
      </c>
      <c r="B90" s="81" t="s">
        <v>1342</v>
      </c>
      <c r="C90" s="83" t="s">
        <v>1343</v>
      </c>
      <c r="D90" s="85" t="s">
        <v>1344</v>
      </c>
      <c r="E90" s="85" t="s">
        <v>1345</v>
      </c>
      <c r="F90" s="86" t="s">
        <v>1005</v>
      </c>
      <c r="G90" s="86" t="s">
        <v>1016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1340</v>
      </c>
      <c r="B91" s="81" t="s">
        <v>1346</v>
      </c>
      <c r="C91" s="83" t="s">
        <v>1347</v>
      </c>
      <c r="D91" s="85" t="s">
        <v>1348</v>
      </c>
      <c r="E91" s="85" t="s">
        <v>1349</v>
      </c>
      <c r="F91" s="86" t="s">
        <v>1005</v>
      </c>
      <c r="G91" s="86" t="s">
        <v>1048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1340</v>
      </c>
      <c r="B92" s="81" t="s">
        <v>1350</v>
      </c>
      <c r="C92" s="83" t="s">
        <v>1351</v>
      </c>
      <c r="D92" s="85" t="s">
        <v>1352</v>
      </c>
      <c r="E92" s="85" t="s">
        <v>1353</v>
      </c>
      <c r="F92" s="86" t="s">
        <v>1005</v>
      </c>
      <c r="G92" s="86" t="s">
        <v>1048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1340</v>
      </c>
      <c r="B93" s="81" t="s">
        <v>1354</v>
      </c>
      <c r="C93" s="83" t="s">
        <v>1355</v>
      </c>
      <c r="D93" s="85" t="s">
        <v>1356</v>
      </c>
      <c r="E93" s="85" t="s">
        <v>1357</v>
      </c>
      <c r="F93" s="86" t="s">
        <v>1005</v>
      </c>
      <c r="G93" s="86" t="s">
        <v>1016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1340</v>
      </c>
      <c r="B94" s="81" t="s">
        <v>1358</v>
      </c>
      <c r="C94" s="83" t="s">
        <v>1359</v>
      </c>
      <c r="D94" s="85" t="s">
        <v>1360</v>
      </c>
      <c r="E94" s="85" t="s">
        <v>1361</v>
      </c>
      <c r="F94" s="86" t="s">
        <v>1005</v>
      </c>
      <c r="G94" s="86" t="s">
        <v>1048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1340</v>
      </c>
      <c r="B95" s="81" t="s">
        <v>1362</v>
      </c>
      <c r="C95" s="83" t="s">
        <v>1363</v>
      </c>
      <c r="D95" s="85" t="s">
        <v>1364</v>
      </c>
      <c r="E95" s="85" t="s">
        <v>1365</v>
      </c>
      <c r="F95" s="86" t="s">
        <v>1005</v>
      </c>
      <c r="G95" s="86" t="s">
        <v>1048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1340</v>
      </c>
      <c r="B96" s="81" t="s">
        <v>1366</v>
      </c>
      <c r="C96" s="83" t="s">
        <v>1367</v>
      </c>
      <c r="D96" s="85" t="s">
        <v>1368</v>
      </c>
      <c r="E96" s="85" t="s">
        <v>1369</v>
      </c>
      <c r="F96" s="86" t="s">
        <v>1005</v>
      </c>
      <c r="G96" s="86" t="s">
        <v>1016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1370</v>
      </c>
      <c r="B97" s="80">
        <v>11</v>
      </c>
      <c r="C97" s="82" t="s">
        <v>25</v>
      </c>
      <c r="D97" s="84" t="s">
        <v>1371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1370</v>
      </c>
      <c r="B98" s="81" t="s">
        <v>1372</v>
      </c>
      <c r="C98" s="83" t="s">
        <v>1373</v>
      </c>
      <c r="D98" s="85" t="s">
        <v>1374</v>
      </c>
      <c r="E98" s="85" t="s">
        <v>1375</v>
      </c>
      <c r="F98" s="86" t="s">
        <v>1123</v>
      </c>
      <c r="G98" s="86" t="s">
        <v>1064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1370</v>
      </c>
      <c r="B99" s="81" t="s">
        <v>1376</v>
      </c>
      <c r="C99" s="83" t="s">
        <v>1377</v>
      </c>
      <c r="D99" s="85" t="s">
        <v>1378</v>
      </c>
      <c r="E99" s="85" t="s">
        <v>1379</v>
      </c>
      <c r="F99" s="86" t="s">
        <v>1063</v>
      </c>
      <c r="G99" s="86" t="s">
        <v>1380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1370</v>
      </c>
      <c r="B100" s="81" t="s">
        <v>1381</v>
      </c>
      <c r="C100" s="83" t="s">
        <v>1382</v>
      </c>
      <c r="D100" s="85" t="s">
        <v>1383</v>
      </c>
      <c r="E100" s="85" t="s">
        <v>1384</v>
      </c>
      <c r="F100" s="86" t="s">
        <v>1063</v>
      </c>
      <c r="G100" s="86" t="s">
        <v>1048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1370</v>
      </c>
      <c r="B101" s="81" t="s">
        <v>1385</v>
      </c>
      <c r="C101" s="83" t="s">
        <v>1386</v>
      </c>
      <c r="D101" s="85" t="s">
        <v>1387</v>
      </c>
      <c r="E101" s="85" t="s">
        <v>1388</v>
      </c>
      <c r="F101" s="86" t="s">
        <v>1063</v>
      </c>
      <c r="G101" s="86" t="s">
        <v>1380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1370</v>
      </c>
      <c r="B102" s="81" t="s">
        <v>1389</v>
      </c>
      <c r="C102" s="83" t="s">
        <v>1390</v>
      </c>
      <c r="D102" s="85" t="s">
        <v>1391</v>
      </c>
      <c r="E102" s="85" t="s">
        <v>1392</v>
      </c>
      <c r="F102" s="86" t="s">
        <v>1063</v>
      </c>
      <c r="G102" s="86" t="s">
        <v>1380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1393</v>
      </c>
      <c r="B103" s="80">
        <v>12</v>
      </c>
      <c r="C103" s="82" t="s">
        <v>25</v>
      </c>
      <c r="D103" s="84" t="s">
        <v>1394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1393</v>
      </c>
      <c r="B104" s="81" t="s">
        <v>1395</v>
      </c>
      <c r="C104" s="83" t="s">
        <v>1396</v>
      </c>
      <c r="D104" s="85" t="s">
        <v>1397</v>
      </c>
      <c r="E104" s="85" t="s">
        <v>1398</v>
      </c>
      <c r="F104" s="86" t="s">
        <v>1277</v>
      </c>
      <c r="G104" s="86" t="s">
        <v>1048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1393</v>
      </c>
      <c r="B105" s="81" t="s">
        <v>1399</v>
      </c>
      <c r="C105" s="83" t="s">
        <v>1400</v>
      </c>
      <c r="D105" s="85" t="s">
        <v>1401</v>
      </c>
      <c r="E105" s="85" t="s">
        <v>1402</v>
      </c>
      <c r="F105" s="86" t="s">
        <v>1277</v>
      </c>
      <c r="G105" s="86" t="s">
        <v>1048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1393</v>
      </c>
      <c r="B106" s="81" t="s">
        <v>1403</v>
      </c>
      <c r="C106" s="83" t="s">
        <v>1404</v>
      </c>
      <c r="D106" s="85" t="s">
        <v>1405</v>
      </c>
      <c r="E106" s="85" t="s">
        <v>1406</v>
      </c>
      <c r="F106" s="86" t="s">
        <v>1277</v>
      </c>
      <c r="G106" s="86" t="s">
        <v>1048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1393</v>
      </c>
      <c r="B107" s="81" t="s">
        <v>1407</v>
      </c>
      <c r="C107" s="83" t="s">
        <v>1408</v>
      </c>
      <c r="D107" s="85" t="s">
        <v>1409</v>
      </c>
      <c r="E107" s="85" t="s">
        <v>1410</v>
      </c>
      <c r="F107" s="86" t="s">
        <v>1123</v>
      </c>
      <c r="G107" s="86" t="s">
        <v>1064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1393</v>
      </c>
      <c r="B108" s="81" t="s">
        <v>1411</v>
      </c>
      <c r="C108" s="83" t="s">
        <v>1412</v>
      </c>
      <c r="D108" s="85" t="s">
        <v>1413</v>
      </c>
      <c r="E108" s="85" t="s">
        <v>1414</v>
      </c>
      <c r="F108" s="86" t="s">
        <v>1277</v>
      </c>
      <c r="G108" s="86" t="s">
        <v>1048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1393</v>
      </c>
      <c r="B109" s="81" t="s">
        <v>1415</v>
      </c>
      <c r="C109" s="83" t="s">
        <v>1416</v>
      </c>
      <c r="D109" s="85" t="s">
        <v>1417</v>
      </c>
      <c r="E109" s="85" t="s">
        <v>1418</v>
      </c>
      <c r="F109" s="86" t="s">
        <v>1277</v>
      </c>
      <c r="G109" s="86" t="s">
        <v>1048</v>
      </c>
      <c r="H109" s="86">
        <v>2</v>
      </c>
      <c r="I109" s="88">
        <f>IF(COUNTIF(J109:AW109,"&lt;&gt;")=0,"",SUMPRODUCT(((Recommendations[ImplStatus]="Implemented")+(Recommendations[ImplStatus]="Compensated"))*ISNUMBER(MATCH(Recommendations[Id],J109:AW109,0)))/COUNTIF(J109:AW109,"&lt;&gt;"))</f>
        <v>0</v>
      </c>
      <c r="J109" s="90" t="s">
        <v>383</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1393</v>
      </c>
      <c r="B110" s="81" t="s">
        <v>1419</v>
      </c>
      <c r="C110" s="83" t="s">
        <v>1420</v>
      </c>
      <c r="D110" s="85" t="s">
        <v>1421</v>
      </c>
      <c r="E110" s="85" t="s">
        <v>1422</v>
      </c>
      <c r="F110" s="86" t="s">
        <v>1005</v>
      </c>
      <c r="G110" s="86" t="s">
        <v>1048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1393</v>
      </c>
      <c r="B111" s="81" t="s">
        <v>1423</v>
      </c>
      <c r="C111" s="83" t="s">
        <v>1424</v>
      </c>
      <c r="D111" s="85" t="s">
        <v>1425</v>
      </c>
      <c r="E111" s="85" t="s">
        <v>1426</v>
      </c>
      <c r="F111" s="86" t="s">
        <v>1005</v>
      </c>
      <c r="G111" s="86" t="s">
        <v>1048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1427</v>
      </c>
      <c r="B112" s="80">
        <v>13</v>
      </c>
      <c r="C112" s="82" t="s">
        <v>25</v>
      </c>
      <c r="D112" s="84" t="s">
        <v>1428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1427</v>
      </c>
      <c r="B113" s="81" t="s">
        <v>1429</v>
      </c>
      <c r="C113" s="83" t="s">
        <v>1430</v>
      </c>
      <c r="D113" s="85" t="s">
        <v>1431</v>
      </c>
      <c r="E113" s="85" t="s">
        <v>1432</v>
      </c>
      <c r="F113" s="86" t="s">
        <v>1277</v>
      </c>
      <c r="G113" s="86" t="s">
        <v>1016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1427</v>
      </c>
      <c r="B114" s="81" t="s">
        <v>1433</v>
      </c>
      <c r="C114" s="83" t="s">
        <v>1434</v>
      </c>
      <c r="D114" s="85" t="s">
        <v>1435</v>
      </c>
      <c r="E114" s="85" t="s">
        <v>1436</v>
      </c>
      <c r="F114" s="86" t="s">
        <v>1005</v>
      </c>
      <c r="G114" s="86" t="s">
        <v>1016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1427</v>
      </c>
      <c r="B115" s="81" t="s">
        <v>1437</v>
      </c>
      <c r="C115" s="83" t="s">
        <v>1438</v>
      </c>
      <c r="D115" s="85" t="s">
        <v>1439</v>
      </c>
      <c r="E115" s="85" t="s">
        <v>1440</v>
      </c>
      <c r="F115" s="86" t="s">
        <v>1277</v>
      </c>
      <c r="G115" s="86" t="s">
        <v>1016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1427</v>
      </c>
      <c r="B116" s="81" t="s">
        <v>1441</v>
      </c>
      <c r="C116" s="83" t="s">
        <v>1442</v>
      </c>
      <c r="D116" s="85" t="s">
        <v>1443</v>
      </c>
      <c r="E116" s="85" t="s">
        <v>1444</v>
      </c>
      <c r="F116" s="86" t="s">
        <v>1277</v>
      </c>
      <c r="G116" s="86" t="s">
        <v>1048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1427</v>
      </c>
      <c r="B117" s="81" t="s">
        <v>1445</v>
      </c>
      <c r="C117" s="83" t="s">
        <v>1446</v>
      </c>
      <c r="D117" s="85" t="s">
        <v>1447</v>
      </c>
      <c r="E117" s="85" t="s">
        <v>1448</v>
      </c>
      <c r="F117" s="86" t="s">
        <v>1005</v>
      </c>
      <c r="G117" s="86" t="s">
        <v>1048</v>
      </c>
      <c r="H117" s="86">
        <v>2</v>
      </c>
      <c r="I117" s="88">
        <f>IF(COUNTIF(J117:AW117,"&lt;&gt;")=0,"",SUMPRODUCT(((Recommendations[ImplStatus]="Implemented")+(Recommendations[ImplStatus]="Compensated"))*ISNUMBER(MATCH(Recommendations[Id],J117:AW117,0)))/COUNTIF(J117:AW117,"&lt;&gt;"))</f>
        <v>0</v>
      </c>
      <c r="J117" s="90" t="s">
        <v>410</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1427</v>
      </c>
      <c r="B118" s="81" t="s">
        <v>1449</v>
      </c>
      <c r="C118" s="83" t="s">
        <v>1450</v>
      </c>
      <c r="D118" s="85" t="s">
        <v>1451</v>
      </c>
      <c r="E118" s="85" t="s">
        <v>1452</v>
      </c>
      <c r="F118" s="86" t="s">
        <v>1277</v>
      </c>
      <c r="G118" s="86" t="s">
        <v>1016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1427</v>
      </c>
      <c r="B119" s="81" t="s">
        <v>1453</v>
      </c>
      <c r="C119" s="83" t="s">
        <v>1454</v>
      </c>
      <c r="D119" s="85" t="s">
        <v>1455</v>
      </c>
      <c r="E119" s="85" t="s">
        <v>1456</v>
      </c>
      <c r="F119" s="86" t="s">
        <v>1005</v>
      </c>
      <c r="G119" s="86" t="s">
        <v>1048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1427</v>
      </c>
      <c r="B120" s="81" t="s">
        <v>1457</v>
      </c>
      <c r="C120" s="83" t="s">
        <v>1458</v>
      </c>
      <c r="D120" s="85" t="s">
        <v>1459</v>
      </c>
      <c r="E120" s="85" t="s">
        <v>1460</v>
      </c>
      <c r="F120" s="86" t="s">
        <v>1277</v>
      </c>
      <c r="G120" s="86" t="s">
        <v>1048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1427</v>
      </c>
      <c r="B121" s="81" t="s">
        <v>1461</v>
      </c>
      <c r="C121" s="83" t="s">
        <v>1462</v>
      </c>
      <c r="D121" s="85" t="s">
        <v>1463</v>
      </c>
      <c r="E121" s="85" t="s">
        <v>1464</v>
      </c>
      <c r="F121" s="86" t="s">
        <v>1277</v>
      </c>
      <c r="G121" s="86" t="s">
        <v>1048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1427</v>
      </c>
      <c r="B122" s="81" t="s">
        <v>1465</v>
      </c>
      <c r="C122" s="83" t="s">
        <v>1466</v>
      </c>
      <c r="D122" s="85" t="s">
        <v>1467</v>
      </c>
      <c r="E122" s="85" t="s">
        <v>1468</v>
      </c>
      <c r="F122" s="86" t="s">
        <v>1277</v>
      </c>
      <c r="G122" s="86" t="s">
        <v>1048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1427</v>
      </c>
      <c r="B123" s="81" t="s">
        <v>1469</v>
      </c>
      <c r="C123" s="83" t="s">
        <v>1470</v>
      </c>
      <c r="D123" s="85" t="s">
        <v>1471</v>
      </c>
      <c r="E123" s="85" t="s">
        <v>1472</v>
      </c>
      <c r="F123" s="86" t="s">
        <v>1277</v>
      </c>
      <c r="G123" s="86" t="s">
        <v>1016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1473</v>
      </c>
      <c r="B124" s="80">
        <v>14</v>
      </c>
      <c r="C124" s="82" t="s">
        <v>25</v>
      </c>
      <c r="D124" s="84" t="s">
        <v>1474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1473</v>
      </c>
      <c r="B125" s="81" t="s">
        <v>1475</v>
      </c>
      <c r="C125" s="83" t="s">
        <v>1476</v>
      </c>
      <c r="D125" s="85" t="s">
        <v>1477</v>
      </c>
      <c r="E125" s="85" t="s">
        <v>1478</v>
      </c>
      <c r="F125" s="86" t="s">
        <v>1123</v>
      </c>
      <c r="G125" s="86" t="s">
        <v>1064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1473</v>
      </c>
      <c r="B126" s="81" t="s">
        <v>1479</v>
      </c>
      <c r="C126" s="83" t="s">
        <v>1480</v>
      </c>
      <c r="D126" s="85" t="s">
        <v>1481</v>
      </c>
      <c r="E126" s="85" t="s">
        <v>1482</v>
      </c>
      <c r="F126" s="86" t="s">
        <v>1148</v>
      </c>
      <c r="G126" s="86" t="s">
        <v>1048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1473</v>
      </c>
      <c r="B127" s="81" t="s">
        <v>1483</v>
      </c>
      <c r="C127" s="83" t="s">
        <v>1484</v>
      </c>
      <c r="D127" s="85" t="s">
        <v>1485</v>
      </c>
      <c r="E127" s="85" t="s">
        <v>1486</v>
      </c>
      <c r="F127" s="86" t="s">
        <v>1148</v>
      </c>
      <c r="G127" s="86" t="s">
        <v>1048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1473</v>
      </c>
      <c r="B128" s="81" t="s">
        <v>1487</v>
      </c>
      <c r="C128" s="83" t="s">
        <v>1488</v>
      </c>
      <c r="D128" s="85" t="s">
        <v>1489</v>
      </c>
      <c r="E128" s="85" t="s">
        <v>1490</v>
      </c>
      <c r="F128" s="86" t="s">
        <v>1148</v>
      </c>
      <c r="G128" s="86" t="s">
        <v>1048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1473</v>
      </c>
      <c r="B129" s="81" t="s">
        <v>1491</v>
      </c>
      <c r="C129" s="83" t="s">
        <v>1492</v>
      </c>
      <c r="D129" s="85" t="s">
        <v>1493</v>
      </c>
      <c r="E129" s="85" t="s">
        <v>1494</v>
      </c>
      <c r="F129" s="86" t="s">
        <v>1148</v>
      </c>
      <c r="G129" s="86" t="s">
        <v>1048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1473</v>
      </c>
      <c r="B130" s="81" t="s">
        <v>1495</v>
      </c>
      <c r="C130" s="83" t="s">
        <v>1496</v>
      </c>
      <c r="D130" s="85" t="s">
        <v>1497</v>
      </c>
      <c r="E130" s="85" t="s">
        <v>1498</v>
      </c>
      <c r="F130" s="86" t="s">
        <v>1148</v>
      </c>
      <c r="G130" s="86" t="s">
        <v>1048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1473</v>
      </c>
      <c r="B131" s="81" t="s">
        <v>1499</v>
      </c>
      <c r="C131" s="83" t="s">
        <v>1500</v>
      </c>
      <c r="D131" s="85" t="s">
        <v>1501</v>
      </c>
      <c r="E131" s="85" t="s">
        <v>1502</v>
      </c>
      <c r="F131" s="86" t="s">
        <v>1148</v>
      </c>
      <c r="G131" s="86" t="s">
        <v>1048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1473</v>
      </c>
      <c r="B132" s="81" t="s">
        <v>1503</v>
      </c>
      <c r="C132" s="83" t="s">
        <v>1504</v>
      </c>
      <c r="D132" s="85" t="s">
        <v>1505</v>
      </c>
      <c r="E132" s="85" t="s">
        <v>1506</v>
      </c>
      <c r="F132" s="86" t="s">
        <v>1148</v>
      </c>
      <c r="G132" s="86" t="s">
        <v>1048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1473</v>
      </c>
      <c r="B133" s="81" t="s">
        <v>1507</v>
      </c>
      <c r="C133" s="83" t="s">
        <v>1508</v>
      </c>
      <c r="D133" s="85" t="s">
        <v>1509</v>
      </c>
      <c r="E133" s="85" t="s">
        <v>1510</v>
      </c>
      <c r="F133" s="86" t="s">
        <v>1148</v>
      </c>
      <c r="G133" s="86" t="s">
        <v>1048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1511</v>
      </c>
      <c r="B134" s="80">
        <v>15</v>
      </c>
      <c r="C134" s="82" t="s">
        <v>25</v>
      </c>
      <c r="D134" s="84" t="s">
        <v>1512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1511</v>
      </c>
      <c r="B135" s="81" t="s">
        <v>1513</v>
      </c>
      <c r="C135" s="83" t="s">
        <v>1514</v>
      </c>
      <c r="D135" s="85" t="s">
        <v>1515</v>
      </c>
      <c r="E135" s="85" t="s">
        <v>1516</v>
      </c>
      <c r="F135" s="86" t="s">
        <v>1148</v>
      </c>
      <c r="G135" s="86" t="s">
        <v>1006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1511</v>
      </c>
      <c r="B136" s="81" t="s">
        <v>1517</v>
      </c>
      <c r="C136" s="83" t="s">
        <v>1518</v>
      </c>
      <c r="D136" s="85" t="s">
        <v>1519</v>
      </c>
      <c r="E136" s="85" t="s">
        <v>1520</v>
      </c>
      <c r="F136" s="86" t="s">
        <v>1123</v>
      </c>
      <c r="G136" s="86" t="s">
        <v>1064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1511</v>
      </c>
      <c r="B137" s="81" t="s">
        <v>1521</v>
      </c>
      <c r="C137" s="83" t="s">
        <v>1522</v>
      </c>
      <c r="D137" s="85" t="s">
        <v>1523</v>
      </c>
      <c r="E137" s="85" t="s">
        <v>1524</v>
      </c>
      <c r="F137" s="86" t="s">
        <v>1148</v>
      </c>
      <c r="G137" s="86" t="s">
        <v>1064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1511</v>
      </c>
      <c r="B138" s="81" t="s">
        <v>1525</v>
      </c>
      <c r="C138" s="83" t="s">
        <v>1526</v>
      </c>
      <c r="D138" s="85" t="s">
        <v>1527</v>
      </c>
      <c r="E138" s="85" t="s">
        <v>1528</v>
      </c>
      <c r="F138" s="86" t="s">
        <v>1123</v>
      </c>
      <c r="G138" s="86" t="s">
        <v>1064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1511</v>
      </c>
      <c r="B139" s="81" t="s">
        <v>1529</v>
      </c>
      <c r="C139" s="83" t="s">
        <v>1530</v>
      </c>
      <c r="D139" s="85" t="s">
        <v>1531</v>
      </c>
      <c r="E139" s="85" t="s">
        <v>1532</v>
      </c>
      <c r="F139" s="86" t="s">
        <v>1148</v>
      </c>
      <c r="G139" s="86" t="s">
        <v>1064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1511</v>
      </c>
      <c r="B140" s="81" t="s">
        <v>1533</v>
      </c>
      <c r="C140" s="83" t="s">
        <v>1534</v>
      </c>
      <c r="D140" s="85" t="s">
        <v>1535</v>
      </c>
      <c r="E140" s="85" t="s">
        <v>1536</v>
      </c>
      <c r="F140" s="86" t="s">
        <v>1063</v>
      </c>
      <c r="G140" s="86" t="s">
        <v>1064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1511</v>
      </c>
      <c r="B141" s="81" t="s">
        <v>1537</v>
      </c>
      <c r="C141" s="83" t="s">
        <v>1538</v>
      </c>
      <c r="D141" s="85" t="s">
        <v>1539</v>
      </c>
      <c r="E141" s="85" t="s">
        <v>1540</v>
      </c>
      <c r="F141" s="86" t="s">
        <v>1063</v>
      </c>
      <c r="G141" s="86" t="s">
        <v>1048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1541</v>
      </c>
      <c r="B142" s="80">
        <v>16</v>
      </c>
      <c r="C142" s="82" t="s">
        <v>25</v>
      </c>
      <c r="D142" s="84" t="s">
        <v>1542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1541</v>
      </c>
      <c r="B143" s="81" t="s">
        <v>1543</v>
      </c>
      <c r="C143" s="83" t="s">
        <v>1544</v>
      </c>
      <c r="D143" s="85" t="s">
        <v>1545</v>
      </c>
      <c r="E143" s="85" t="s">
        <v>1546</v>
      </c>
      <c r="F143" s="86" t="s">
        <v>1123</v>
      </c>
      <c r="G143" s="86" t="s">
        <v>1064</v>
      </c>
      <c r="H143" s="86">
        <v>2</v>
      </c>
      <c r="I143" s="88">
        <f>IF(COUNTIF(J143:AW143,"&lt;&gt;")=0,"",SUMPRODUCT(((Recommendations[ImplStatus]="Implemented")+(Recommendations[ImplStatus]="Compensated"))*ISNUMBER(MATCH(Recommendations[Id],J143:AW143,0)))/COUNTIF(J143:AW143,"&lt;&gt;"))</f>
        <v>0</v>
      </c>
      <c r="J143" s="90" t="s">
        <v>18</v>
      </c>
      <c r="K143" s="90" t="s">
        <v>29</v>
      </c>
      <c r="L143" s="90" t="s">
        <v>34</v>
      </c>
      <c r="M143" s="90" t="s">
        <v>42</v>
      </c>
      <c r="N143" s="90" t="s">
        <v>62</v>
      </c>
      <c r="O143" s="90" t="s">
        <v>69</v>
      </c>
      <c r="P143" s="90" t="s">
        <v>76</v>
      </c>
      <c r="Q143" s="90" t="s">
        <v>83</v>
      </c>
      <c r="R143" s="90" t="s">
        <v>90</v>
      </c>
      <c r="S143" s="90" t="s">
        <v>98</v>
      </c>
      <c r="T143" s="90" t="s">
        <v>104</v>
      </c>
      <c r="U143" s="90" t="s">
        <v>110</v>
      </c>
      <c r="V143" s="90" t="s">
        <v>123</v>
      </c>
      <c r="W143" s="90" t="s">
        <v>145</v>
      </c>
      <c r="X143" s="90" t="s">
        <v>241</v>
      </c>
      <c r="Y143" s="90" t="s">
        <v>350</v>
      </c>
      <c r="Z143" s="90" t="s">
        <v>443</v>
      </c>
      <c r="AA143" s="90" t="s">
        <v>479</v>
      </c>
      <c r="AB143" s="90" t="s">
        <v>494</v>
      </c>
      <c r="AC143" s="90" t="s">
        <v>552</v>
      </c>
      <c r="AD143" s="90" t="s">
        <v>573</v>
      </c>
      <c r="AE143" s="90" t="s">
        <v>652</v>
      </c>
      <c r="AF143" s="90" t="s">
        <v>689</v>
      </c>
      <c r="AG143" s="90" t="s">
        <v>694</v>
      </c>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1541</v>
      </c>
      <c r="B144" s="81" t="s">
        <v>1547</v>
      </c>
      <c r="C144" s="83" t="s">
        <v>1548</v>
      </c>
      <c r="D144" s="85" t="s">
        <v>1549</v>
      </c>
      <c r="E144" s="85" t="s">
        <v>1550</v>
      </c>
      <c r="F144" s="86" t="s">
        <v>1123</v>
      </c>
      <c r="G144" s="86" t="s">
        <v>1064</v>
      </c>
      <c r="H144" s="86">
        <v>2</v>
      </c>
      <c r="I144" s="88">
        <f>IF(COUNTIF(J144:AW144,"&lt;&gt;")=0,"",SUMPRODUCT(((Recommendations[ImplStatus]="Implemented")+(Recommendations[ImplStatus]="Compensated"))*ISNUMBER(MATCH(Recommendations[Id],J144:AW144,0)))/COUNTIF(J144:AW144,"&lt;&gt;"))</f>
        <v>0</v>
      </c>
      <c r="J144" s="90" t="s">
        <v>151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1541</v>
      </c>
      <c r="B145" s="81" t="s">
        <v>1551</v>
      </c>
      <c r="C145" s="83" t="s">
        <v>1552</v>
      </c>
      <c r="D145" s="85" t="s">
        <v>1553</v>
      </c>
      <c r="E145" s="85" t="s">
        <v>1554</v>
      </c>
      <c r="F145" s="86" t="s">
        <v>1031</v>
      </c>
      <c r="G145" s="86" t="s">
        <v>1016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1541</v>
      </c>
      <c r="B146" s="81" t="s">
        <v>1555</v>
      </c>
      <c r="C146" s="83" t="s">
        <v>1556</v>
      </c>
      <c r="D146" s="85" t="s">
        <v>1557</v>
      </c>
      <c r="E146" s="85" t="s">
        <v>1558</v>
      </c>
      <c r="F146" s="86" t="s">
        <v>1031</v>
      </c>
      <c r="G146" s="86" t="s">
        <v>1006</v>
      </c>
      <c r="H146" s="86">
        <v>2</v>
      </c>
      <c r="I146" s="88">
        <f>IF(COUNTIF(J146:AW146,"&lt;&gt;")=0,"",SUMPRODUCT(((Recommendations[ImplStatus]="Implemented")+(Recommendations[ImplStatus]="Compensated"))*ISNUMBER(MATCH(Recommendations[Id],J146:AW146,0)))/COUNTIF(J146:AW146,"&lt;&gt;"))</f>
        <v>0</v>
      </c>
      <c r="J146" s="90" t="s">
        <v>319</v>
      </c>
      <c r="K146" s="90" t="s">
        <v>499</v>
      </c>
      <c r="L146" s="90" t="s">
        <v>504</v>
      </c>
      <c r="M146" s="90" t="s">
        <v>520</v>
      </c>
      <c r="N146" s="90" t="s">
        <v>535</v>
      </c>
      <c r="O146" s="90" t="s">
        <v>562</v>
      </c>
      <c r="P146" s="90" t="s">
        <v>624</v>
      </c>
      <c r="Q146" s="90" t="s">
        <v>630</v>
      </c>
      <c r="R146" s="90" t="s">
        <v>646</v>
      </c>
      <c r="S146" s="90" t="s">
        <v>677</v>
      </c>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1541</v>
      </c>
      <c r="B147" s="81" t="s">
        <v>1559</v>
      </c>
      <c r="C147" s="83" t="s">
        <v>1560</v>
      </c>
      <c r="D147" s="85" t="s">
        <v>1561</v>
      </c>
      <c r="E147" s="85" t="s">
        <v>1562</v>
      </c>
      <c r="F147" s="86" t="s">
        <v>1031</v>
      </c>
      <c r="G147" s="86" t="s">
        <v>1048</v>
      </c>
      <c r="H147" s="86">
        <v>2</v>
      </c>
      <c r="I147" s="88">
        <f>IF(COUNTIF(J147:AW147,"&lt;&gt;")=0,"",SUMPRODUCT(((Recommendations[ImplStatus]="Implemented")+(Recommendations[ImplStatus]="Compensated"))*ISNUMBER(MATCH(Recommendations[Id],J147:AW147,0)))/COUNTIF(J147:AW147,"&lt;&gt;"))</f>
        <v>0</v>
      </c>
      <c r="J147" s="90" t="s">
        <v>484</v>
      </c>
      <c r="K147" s="90" t="s">
        <v>489</v>
      </c>
      <c r="L147" s="90" t="s">
        <v>510</v>
      </c>
      <c r="M147" s="90" t="s">
        <v>540</v>
      </c>
      <c r="N147" s="90" t="s">
        <v>545</v>
      </c>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1541</v>
      </c>
      <c r="B148" s="81" t="s">
        <v>1563</v>
      </c>
      <c r="C148" s="83" t="s">
        <v>1564</v>
      </c>
      <c r="D148" s="85" t="s">
        <v>1565</v>
      </c>
      <c r="E148" s="85" t="s">
        <v>1566</v>
      </c>
      <c r="F148" s="86" t="s">
        <v>1123</v>
      </c>
      <c r="G148" s="86" t="s">
        <v>1064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1541</v>
      </c>
      <c r="B149" s="81" t="s">
        <v>1567</v>
      </c>
      <c r="C149" s="83" t="s">
        <v>1568</v>
      </c>
      <c r="D149" s="85" t="s">
        <v>1569</v>
      </c>
      <c r="E149" s="85" t="s">
        <v>1570</v>
      </c>
      <c r="F149" s="86" t="s">
        <v>1031</v>
      </c>
      <c r="G149" s="86" t="s">
        <v>1048</v>
      </c>
      <c r="H149" s="86">
        <v>2</v>
      </c>
      <c r="I149" s="88">
        <f>IF(COUNTIF(J149:AW149,"&lt;&gt;")=0,"",SUMPRODUCT(((Recommendations[ImplStatus]="Implemented")+(Recommendations[ImplStatus]="Compensated"))*ISNUMBER(MATCH(Recommendations[Id],J149:AW149,0)))/COUNTIF(J149:AW149,"&lt;&gt;"))</f>
        <v>0</v>
      </c>
      <c r="J149" s="90" t="s">
        <v>234</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1541</v>
      </c>
      <c r="B150" s="81" t="s">
        <v>1571</v>
      </c>
      <c r="C150" s="83" t="s">
        <v>1572</v>
      </c>
      <c r="D150" s="85" t="s">
        <v>1573</v>
      </c>
      <c r="E150" s="85" t="s">
        <v>1574</v>
      </c>
      <c r="F150" s="86" t="s">
        <v>1277</v>
      </c>
      <c r="G150" s="86" t="s">
        <v>1048</v>
      </c>
      <c r="H150" s="86">
        <v>2</v>
      </c>
      <c r="I150" s="88">
        <f>IF(COUNTIF(J150:AW150,"&lt;&gt;")=0,"",SUMPRODUCT(((Recommendations[ImplStatus]="Implemented")+(Recommendations[ImplStatus]="Compensated"))*ISNUMBER(MATCH(Recommendations[Id],J150:AW150,0)))/COUNTIF(J150:AW150,"&lt;&gt;"))</f>
        <v>0</v>
      </c>
      <c r="J150" s="90" t="s">
        <v>699</v>
      </c>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1541</v>
      </c>
      <c r="B151" s="81" t="s">
        <v>1575</v>
      </c>
      <c r="C151" s="83" t="s">
        <v>1576</v>
      </c>
      <c r="D151" s="85" t="s">
        <v>1577</v>
      </c>
      <c r="E151" s="85" t="s">
        <v>1578</v>
      </c>
      <c r="F151" s="86" t="s">
        <v>1148</v>
      </c>
      <c r="G151" s="86" t="s">
        <v>1048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1541</v>
      </c>
      <c r="B152" s="81" t="s">
        <v>1579</v>
      </c>
      <c r="C152" s="83" t="s">
        <v>1580</v>
      </c>
      <c r="D152" s="85" t="s">
        <v>1581</v>
      </c>
      <c r="E152" s="85" t="s">
        <v>1582</v>
      </c>
      <c r="F152" s="86" t="s">
        <v>1031</v>
      </c>
      <c r="G152" s="86" t="s">
        <v>1048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1541</v>
      </c>
      <c r="B153" s="81" t="s">
        <v>1583</v>
      </c>
      <c r="C153" s="83" t="s">
        <v>1584</v>
      </c>
      <c r="D153" s="85" t="s">
        <v>1585</v>
      </c>
      <c r="E153" s="85" t="s">
        <v>1586</v>
      </c>
      <c r="F153" s="86" t="s">
        <v>1031</v>
      </c>
      <c r="G153" s="86" t="s">
        <v>1048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1541</v>
      </c>
      <c r="B154" s="81" t="s">
        <v>1587</v>
      </c>
      <c r="C154" s="83" t="s">
        <v>1588</v>
      </c>
      <c r="D154" s="85" t="s">
        <v>1589</v>
      </c>
      <c r="E154" s="85" t="s">
        <v>1590</v>
      </c>
      <c r="F154" s="86" t="s">
        <v>1031</v>
      </c>
      <c r="G154" s="86" t="s">
        <v>1048</v>
      </c>
      <c r="H154" s="86">
        <v>3</v>
      </c>
      <c r="I154" s="88">
        <f>IF(COUNTIF(J154:AW154,"&lt;&gt;")=0,"",SUMPRODUCT(((Recommendations[ImplStatus]="Implemented")+(Recommendations[ImplStatus]="Compensated"))*ISNUMBER(MATCH(Recommendations[Id],J154:AW154,0)))/COUNTIF(J154:AW154,"&lt;&gt;"))</f>
        <v>0</v>
      </c>
      <c r="J154" s="90" t="s">
        <v>135</v>
      </c>
      <c r="K154" s="90" t="s">
        <v>264</v>
      </c>
      <c r="L154" s="90" t="s">
        <v>294</v>
      </c>
      <c r="M154" s="90" t="s">
        <v>309</v>
      </c>
      <c r="N154" s="90" t="s">
        <v>324</v>
      </c>
      <c r="O154" s="90" t="s">
        <v>329</v>
      </c>
      <c r="P154" s="90" t="s">
        <v>662</v>
      </c>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1541</v>
      </c>
      <c r="B155" s="81" t="s">
        <v>1591</v>
      </c>
      <c r="C155" s="83" t="s">
        <v>1592</v>
      </c>
      <c r="D155" s="85" t="s">
        <v>1593</v>
      </c>
      <c r="E155" s="85" t="s">
        <v>1594</v>
      </c>
      <c r="F155" s="86" t="s">
        <v>1031</v>
      </c>
      <c r="G155" s="86" t="s">
        <v>1016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1541</v>
      </c>
      <c r="B156" s="81" t="s">
        <v>1595</v>
      </c>
      <c r="C156" s="83" t="s">
        <v>1596</v>
      </c>
      <c r="D156" s="85" t="s">
        <v>1597</v>
      </c>
      <c r="E156" s="85" t="s">
        <v>1598</v>
      </c>
      <c r="F156" s="86" t="s">
        <v>1031</v>
      </c>
      <c r="G156" s="86" t="s">
        <v>1048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1599</v>
      </c>
      <c r="B157" s="80">
        <v>17</v>
      </c>
      <c r="C157" s="82" t="s">
        <v>25</v>
      </c>
      <c r="D157" s="84" t="s">
        <v>1600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1599</v>
      </c>
      <c r="B158" s="81" t="s">
        <v>1601</v>
      </c>
      <c r="C158" s="83" t="s">
        <v>1602</v>
      </c>
      <c r="D158" s="85" t="s">
        <v>1603</v>
      </c>
      <c r="E158" s="85" t="s">
        <v>1604</v>
      </c>
      <c r="F158" s="86" t="s">
        <v>1148</v>
      </c>
      <c r="G158" s="86" t="s">
        <v>1011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1599</v>
      </c>
      <c r="B159" s="81" t="s">
        <v>1605</v>
      </c>
      <c r="C159" s="83" t="s">
        <v>1606</v>
      </c>
      <c r="D159" s="85" t="s">
        <v>1607</v>
      </c>
      <c r="E159" s="85" t="s">
        <v>1608</v>
      </c>
      <c r="F159" s="86" t="s">
        <v>1123</v>
      </c>
      <c r="G159" s="86" t="s">
        <v>1064</v>
      </c>
      <c r="H159" s="86">
        <v>1</v>
      </c>
      <c r="I159" s="88">
        <f>IF(COUNTIF(J159:AW159,"&lt;&gt;")=0,"",SUMPRODUCT(((Recommendations[ImplStatus]="Implemented")+(Recommendations[ImplStatus]="Compensated"))*ISNUMBER(MATCH(Recommendations[Id],J159:AW159,0)))/COUNTIF(J159:AW159,"&lt;&gt;"))</f>
        <v>0</v>
      </c>
      <c r="J159" s="90" t="s">
        <v>151</v>
      </c>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1599</v>
      </c>
      <c r="B160" s="81" t="s">
        <v>1609</v>
      </c>
      <c r="C160" s="83" t="s">
        <v>1610</v>
      </c>
      <c r="D160" s="85" t="s">
        <v>1611</v>
      </c>
      <c r="E160" s="85" t="s">
        <v>1612</v>
      </c>
      <c r="F160" s="86" t="s">
        <v>1123</v>
      </c>
      <c r="G160" s="86" t="s">
        <v>1064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1599</v>
      </c>
      <c r="B161" s="81" t="s">
        <v>1613</v>
      </c>
      <c r="C161" s="83" t="s">
        <v>1614</v>
      </c>
      <c r="D161" s="85" t="s">
        <v>1615</v>
      </c>
      <c r="E161" s="85" t="s">
        <v>1616</v>
      </c>
      <c r="F161" s="86" t="s">
        <v>1123</v>
      </c>
      <c r="G161" s="86" t="s">
        <v>1064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1599</v>
      </c>
      <c r="B162" s="81" t="s">
        <v>1617</v>
      </c>
      <c r="C162" s="83" t="s">
        <v>1618</v>
      </c>
      <c r="D162" s="85" t="s">
        <v>1619</v>
      </c>
      <c r="E162" s="85" t="s">
        <v>1620</v>
      </c>
      <c r="F162" s="86" t="s">
        <v>1148</v>
      </c>
      <c r="G162" s="86" t="s">
        <v>1011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1599</v>
      </c>
      <c r="B163" s="81" t="s">
        <v>1621</v>
      </c>
      <c r="C163" s="83" t="s">
        <v>1622</v>
      </c>
      <c r="D163" s="85" t="s">
        <v>1623</v>
      </c>
      <c r="E163" s="85" t="s">
        <v>1624</v>
      </c>
      <c r="F163" s="86" t="s">
        <v>1148</v>
      </c>
      <c r="G163" s="86" t="s">
        <v>1011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1599</v>
      </c>
      <c r="B164" s="81" t="s">
        <v>1625</v>
      </c>
      <c r="C164" s="83" t="s">
        <v>1626</v>
      </c>
      <c r="D164" s="85" t="s">
        <v>1627</v>
      </c>
      <c r="E164" s="85" t="s">
        <v>1628</v>
      </c>
      <c r="F164" s="86" t="s">
        <v>1148</v>
      </c>
      <c r="G164" s="86" t="s">
        <v>1380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1599</v>
      </c>
      <c r="B165" s="81" t="s">
        <v>1629</v>
      </c>
      <c r="C165" s="83" t="s">
        <v>1630</v>
      </c>
      <c r="D165" s="85" t="s">
        <v>1631</v>
      </c>
      <c r="E165" s="85" t="s">
        <v>1632</v>
      </c>
      <c r="F165" s="86" t="s">
        <v>1148</v>
      </c>
      <c r="G165" s="86" t="s">
        <v>1380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1599</v>
      </c>
      <c r="B166" s="81" t="s">
        <v>1633</v>
      </c>
      <c r="C166" s="83" t="s">
        <v>1634</v>
      </c>
      <c r="D166" s="85" t="s">
        <v>1635</v>
      </c>
      <c r="E166" s="85" t="s">
        <v>1636</v>
      </c>
      <c r="F166" s="86" t="s">
        <v>1123</v>
      </c>
      <c r="G166" s="86" t="s">
        <v>1380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1637</v>
      </c>
      <c r="B167" s="80">
        <v>18</v>
      </c>
      <c r="C167" s="82" t="s">
        <v>25</v>
      </c>
      <c r="D167" s="84" t="s">
        <v>1638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1637</v>
      </c>
      <c r="B168" s="81" t="s">
        <v>1639</v>
      </c>
      <c r="C168" s="83" t="s">
        <v>1640</v>
      </c>
      <c r="D168" s="85" t="s">
        <v>1641</v>
      </c>
      <c r="E168" s="85" t="s">
        <v>1642</v>
      </c>
      <c r="F168" s="86" t="s">
        <v>1123</v>
      </c>
      <c r="G168" s="86" t="s">
        <v>1064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1637</v>
      </c>
      <c r="B169" s="81" t="s">
        <v>1643</v>
      </c>
      <c r="C169" s="83" t="s">
        <v>1644</v>
      </c>
      <c r="D169" s="85" t="s">
        <v>1645</v>
      </c>
      <c r="E169" s="85" t="s">
        <v>1646</v>
      </c>
      <c r="F169" s="86" t="s">
        <v>1277</v>
      </c>
      <c r="G169" s="86" t="s">
        <v>1016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1637</v>
      </c>
      <c r="B170" s="81" t="s">
        <v>1647</v>
      </c>
      <c r="C170" s="83" t="s">
        <v>1648</v>
      </c>
      <c r="D170" s="85" t="s">
        <v>1649</v>
      </c>
      <c r="E170" s="85" t="s">
        <v>1650</v>
      </c>
      <c r="F170" s="86" t="s">
        <v>1277</v>
      </c>
      <c r="G170" s="86" t="s">
        <v>1048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1637</v>
      </c>
      <c r="B171" s="81" t="s">
        <v>1651</v>
      </c>
      <c r="C171" s="83" t="s">
        <v>1652</v>
      </c>
      <c r="D171" s="85" t="s">
        <v>1653</v>
      </c>
      <c r="E171" s="85" t="s">
        <v>1654</v>
      </c>
      <c r="F171" s="86" t="s">
        <v>1277</v>
      </c>
      <c r="G171" s="86" t="s">
        <v>1048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1637</v>
      </c>
      <c r="B172" s="91" t="s">
        <v>1655</v>
      </c>
      <c r="C172" s="92" t="s">
        <v>1656</v>
      </c>
      <c r="D172" s="93" t="s">
        <v>1657</v>
      </c>
      <c r="E172" s="93" t="s">
        <v>1658</v>
      </c>
      <c r="F172" s="94" t="s">
        <v>1277</v>
      </c>
      <c r="G172" s="94" t="s">
        <v>1016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708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IFERROR(INDEX('Recommendations'!$I$2:$I$123, MATCH(J2,'Recommendations'!$B$2:$B$123,0))="Implemented", FALSE))</xm:f>
            <x14:dxf>
              <font>
                <color rgb="FF000000"/>
              </font>
              <fill>
                <patternFill>
                  <bgColor rgb="FF3C7D22"/>
                </patternFill>
              </fill>
            </x14:dxf>
          </x14:cfRule>
          <x14:cfRule type="expression" priority="2" id="{00000000-000E-0000-0400-000002000000}">
            <xm:f>AND(J2&lt;&gt;"", IFERROR(INDEX('Recommendations'!$I$2:$I$123, MATCH(J2,'Recommendations'!$B$2:$B$123,0))="Compensated", FALSE))</xm:f>
            <x14:dxf>
              <font>
                <color rgb="FF000000"/>
              </font>
              <fill>
                <patternFill>
                  <bgColor rgb="FFC6E0B4"/>
                </patternFill>
              </fill>
            </x14:dxf>
          </x14:cfRule>
          <x14:cfRule type="expression" priority="3" id="{00000000-000E-0000-0400-000003000000}">
            <xm:f>AND(J2&lt;&gt;"", IFERROR(INDEX('Recommendations'!$I$2:$I$123, MATCH(J2,'Recommendations'!$B$2:$B$123,0))="Testing", FALSE))</xm:f>
            <x14:dxf>
              <font>
                <color rgb="FF000000"/>
              </font>
              <fill>
                <patternFill>
                  <bgColor rgb="FFFFC000"/>
                </patternFill>
              </fill>
            </x14:dxf>
          </x14:cfRule>
          <x14:cfRule type="expression" priority="4" id="{00000000-000E-0000-0400-000004000000}">
            <xm:f>AND(J2&lt;&gt;"", IFERROR(INDEX('Recommendations'!$I$2:$I$123, MATCH(J2,'Recommendations'!$B$2:$B$123,0))="Failed", FALSE))</xm:f>
            <x14:dxf>
              <font>
                <color rgb="FF000000"/>
              </font>
              <fill>
                <patternFill>
                  <bgColor rgb="FFD82891"/>
                </patternFill>
              </fill>
            </x14:dxf>
          </x14:cfRule>
          <x14:cfRule type="expression" priority="5" id="{00000000-000E-0000-0400-000005000000}">
            <xm:f>AND(J2&lt;&gt;"", IFERROR(INDEX('Recommendations'!$I$2:$I$123, MATCH(J2,'Recommendations'!$B$2:$B$123,0))="Risk Accepted", FALSE))</xm:f>
            <x14:dxf>
              <font>
                <color rgb="FF000000"/>
              </font>
              <fill>
                <patternFill>
                  <bgColor rgb="FFD9D9D9"/>
                </patternFill>
              </fill>
            </x14:dxf>
          </x14:cfRule>
          <x14:cfRule type="expression" priority="6" id="{00000000-000E-0000-0400-000006000000}">
            <xm:f>AND(J2&lt;&gt;"", IFERROR(INDEX('Recommendations'!$I$2:$I$123, MATCH(J2,'Recommendations'!$B$2:$B$123,0))="N/A",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1659</v>
      </c>
      <c r="C1" s="121" t="s">
        <v>11</v>
      </c>
      <c r="D1" s="121" t="s">
        <v>864</v>
      </c>
      <c r="E1" s="121" t="s">
        <v>1660</v>
      </c>
      <c r="F1" s="121" t="s">
        <v>1661</v>
      </c>
      <c r="G1" s="121" t="s">
        <v>958</v>
      </c>
      <c r="H1" s="121" t="s">
        <v>959</v>
      </c>
      <c r="I1" s="121" t="s">
        <v>960</v>
      </c>
      <c r="J1" s="121" t="s">
        <v>961</v>
      </c>
      <c r="K1" s="121" t="s">
        <v>962</v>
      </c>
      <c r="L1" s="121" t="s">
        <v>963</v>
      </c>
      <c r="M1" s="121" t="s">
        <v>964</v>
      </c>
      <c r="N1" s="121" t="s">
        <v>965</v>
      </c>
      <c r="O1" s="121" t="s">
        <v>966</v>
      </c>
      <c r="P1" s="121" t="s">
        <v>967</v>
      </c>
      <c r="Q1" s="121" t="s">
        <v>968</v>
      </c>
      <c r="R1" s="121" t="s">
        <v>969</v>
      </c>
      <c r="S1" s="121" t="s">
        <v>970</v>
      </c>
      <c r="T1" s="121" t="s">
        <v>971</v>
      </c>
      <c r="U1" s="121" t="s">
        <v>972</v>
      </c>
      <c r="V1" s="121" t="s">
        <v>973</v>
      </c>
      <c r="W1" s="121" t="s">
        <v>974</v>
      </c>
      <c r="X1" s="121" t="s">
        <v>975</v>
      </c>
      <c r="Y1" s="121" t="s">
        <v>976</v>
      </c>
      <c r="Z1" s="121" t="s">
        <v>977</v>
      </c>
      <c r="AA1" s="121" t="s">
        <v>978</v>
      </c>
      <c r="AB1" s="121" t="s">
        <v>979</v>
      </c>
      <c r="AC1" s="121" t="s">
        <v>980</v>
      </c>
      <c r="AD1" s="121" t="s">
        <v>981</v>
      </c>
      <c r="AE1" s="121" t="s">
        <v>982</v>
      </c>
      <c r="AF1" s="121" t="s">
        <v>983</v>
      </c>
      <c r="AG1" s="121" t="s">
        <v>984</v>
      </c>
      <c r="AH1" s="121" t="s">
        <v>985</v>
      </c>
      <c r="AI1" s="121" t="s">
        <v>986</v>
      </c>
      <c r="AJ1" s="121" t="s">
        <v>987</v>
      </c>
      <c r="AK1" s="121" t="s">
        <v>988</v>
      </c>
      <c r="AL1" s="121" t="s">
        <v>989</v>
      </c>
      <c r="AM1" s="121" t="s">
        <v>990</v>
      </c>
      <c r="AN1" s="121" t="s">
        <v>991</v>
      </c>
      <c r="AO1" s="121" t="s">
        <v>992</v>
      </c>
      <c r="AP1" s="121" t="s">
        <v>993</v>
      </c>
      <c r="AQ1" s="121" t="s">
        <v>994</v>
      </c>
      <c r="AR1" s="121" t="s">
        <v>995</v>
      </c>
      <c r="AS1" s="121" t="s">
        <v>996</v>
      </c>
      <c r="AT1" s="121" t="s">
        <v>997</v>
      </c>
      <c r="AU1" s="122" t="s">
        <v>998</v>
      </c>
    </row>
    <row r="2" spans="1:47" ht="60" customHeight="1" x14ac:dyDescent="0.35">
      <c r="A2" s="116" t="s">
        <v>1662</v>
      </c>
      <c r="B2" s="106" t="s">
        <v>1663</v>
      </c>
      <c r="C2" s="107" t="s">
        <v>1664</v>
      </c>
      <c r="D2" s="107" t="s">
        <v>1665</v>
      </c>
      <c r="E2" s="107" t="s">
        <v>1666</v>
      </c>
      <c r="F2" s="108" t="s">
        <v>1667</v>
      </c>
      <c r="G2" s="109">
        <f>IF(COUNTIF(H2:AU2,"&lt;&gt;")=0,"",SUMPRODUCT(((Recommendations[ImplStatus]="Implemented")+(Recommendations[ImplStatus]="Compensated"))*ISNUMBER(MATCH(Recommendations[Id],H2:AU2,0)))/COUNTIF(H2:AU2,"&lt;&gt;"))</f>
        <v>0</v>
      </c>
      <c r="H2" s="110" t="s">
        <v>361</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1668</v>
      </c>
      <c r="B3" s="106" t="s">
        <v>1669</v>
      </c>
      <c r="C3" s="107" t="s">
        <v>1670</v>
      </c>
      <c r="D3" s="107" t="s">
        <v>1671</v>
      </c>
      <c r="E3" s="107" t="s">
        <v>1672</v>
      </c>
      <c r="F3" s="108" t="s">
        <v>1673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1674</v>
      </c>
      <c r="B4" s="106" t="s">
        <v>1675</v>
      </c>
      <c r="C4" s="107" t="s">
        <v>1676</v>
      </c>
      <c r="D4" s="107" t="s">
        <v>1677</v>
      </c>
      <c r="E4" s="107" t="s">
        <v>1678</v>
      </c>
      <c r="F4" s="108" t="s">
        <v>1679</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1680</v>
      </c>
      <c r="B5" s="106" t="s">
        <v>1681</v>
      </c>
      <c r="C5" s="107" t="s">
        <v>1682</v>
      </c>
      <c r="D5" s="107" t="s">
        <v>1683</v>
      </c>
      <c r="E5" s="107" t="s">
        <v>1684</v>
      </c>
      <c r="F5" s="108" t="s">
        <v>1685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1686</v>
      </c>
      <c r="B6" s="106" t="s">
        <v>1687</v>
      </c>
      <c r="C6" s="107" t="s">
        <v>1688</v>
      </c>
      <c r="D6" s="107" t="s">
        <v>1689</v>
      </c>
      <c r="E6" s="107" t="s">
        <v>25</v>
      </c>
      <c r="F6" s="108" t="s">
        <v>1690</v>
      </c>
      <c r="G6" s="109">
        <f>IF(COUNTIF(H6:AU6,"&lt;&gt;")=0,"",SUMPRODUCT(((Recommendations[ImplStatus]="Implemented")+(Recommendations[ImplStatus]="Compensated"))*ISNUMBER(MATCH(Recommendations[Id],H6:AU6,0)))/COUNTIF(H6:AU6,"&lt;&gt;"))</f>
        <v>0</v>
      </c>
      <c r="H6" s="110" t="s">
        <v>394</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1691</v>
      </c>
      <c r="B7" s="106" t="s">
        <v>13</v>
      </c>
      <c r="C7" s="107" t="s">
        <v>1692</v>
      </c>
      <c r="D7" s="107" t="s">
        <v>1693</v>
      </c>
      <c r="E7" s="107" t="s">
        <v>25</v>
      </c>
      <c r="F7" s="108" t="s">
        <v>1694</v>
      </c>
      <c r="G7" s="109">
        <f>IF(COUNTIF(H7:AU7,"&lt;&gt;")=0,"",SUMPRODUCT(((Recommendations[ImplStatus]="Implemented")+(Recommendations[ImplStatus]="Compensated"))*ISNUMBER(MATCH(Recommendations[Id],H7:AU7,0)))/COUNTIF(H7:AU7,"&lt;&gt;"))</f>
        <v>0</v>
      </c>
      <c r="H7" s="110" t="s">
        <v>29</v>
      </c>
      <c r="I7" s="110" t="s">
        <v>69</v>
      </c>
      <c r="J7" s="110" t="s">
        <v>104</v>
      </c>
      <c r="K7" s="110" t="s">
        <v>140</v>
      </c>
      <c r="L7" s="110" t="s">
        <v>176</v>
      </c>
      <c r="M7" s="110" t="s">
        <v>182</v>
      </c>
      <c r="N7" s="110" t="s">
        <v>264</v>
      </c>
      <c r="O7" s="110" t="s">
        <v>345</v>
      </c>
      <c r="P7" s="110" t="s">
        <v>453</v>
      </c>
      <c r="Q7" s="110" t="s">
        <v>635</v>
      </c>
      <c r="R7" s="110" t="s">
        <v>657</v>
      </c>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1695</v>
      </c>
      <c r="B8" s="106" t="s">
        <v>1696</v>
      </c>
      <c r="C8" s="107" t="s">
        <v>1697</v>
      </c>
      <c r="D8" s="107" t="s">
        <v>1698</v>
      </c>
      <c r="E8" s="107" t="s">
        <v>25</v>
      </c>
      <c r="F8" s="108" t="s">
        <v>1699</v>
      </c>
      <c r="G8" s="109">
        <f>IF(COUNTIF(H8:AU8,"&lt;&gt;")=0,"",SUMPRODUCT(((Recommendations[ImplStatus]="Implemented")+(Recommendations[ImplStatus]="Compensated"))*ISNUMBER(MATCH(Recommendations[Id],H8:AU8,0)))/COUNTIF(H8:AU8,"&lt;&gt;"))</f>
        <v>0</v>
      </c>
      <c r="H8" s="110" t="s">
        <v>416</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1700</v>
      </c>
      <c r="B9" s="106" t="s">
        <v>1701</v>
      </c>
      <c r="C9" s="107" t="s">
        <v>1702</v>
      </c>
      <c r="D9" s="107" t="s">
        <v>1703</v>
      </c>
      <c r="E9" s="107" t="s">
        <v>25</v>
      </c>
      <c r="F9" s="108" t="s">
        <v>1704</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1705</v>
      </c>
      <c r="B10" s="106" t="s">
        <v>1706</v>
      </c>
      <c r="C10" s="107" t="s">
        <v>1707</v>
      </c>
      <c r="D10" s="107" t="s">
        <v>1708</v>
      </c>
      <c r="E10" s="107" t="s">
        <v>25</v>
      </c>
      <c r="F10" s="108" t="s">
        <v>1709</v>
      </c>
      <c r="G10" s="109">
        <f>IF(COUNTIF(H10:AU10,"&lt;&gt;")=0,"",SUMPRODUCT(((Recommendations[ImplStatus]="Implemented")+(Recommendations[ImplStatus]="Compensated"))*ISNUMBER(MATCH(Recommendations[Id],H10:AU10,0)))/COUNTIF(H10:AU10,"&lt;&gt;"))</f>
        <v>0</v>
      </c>
      <c r="H10" s="110" t="s">
        <v>98</v>
      </c>
      <c r="I10" s="110" t="s">
        <v>479</v>
      </c>
      <c r="J10" s="110" t="s">
        <v>504</v>
      </c>
      <c r="K10" s="110" t="s">
        <v>520</v>
      </c>
      <c r="L10" s="110" t="s">
        <v>535</v>
      </c>
      <c r="M10" s="110" t="s">
        <v>573</v>
      </c>
      <c r="N10" s="110" t="s">
        <v>624</v>
      </c>
      <c r="O10" s="110" t="s">
        <v>630</v>
      </c>
      <c r="P10" s="110" t="s">
        <v>677</v>
      </c>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1710</v>
      </c>
      <c r="B11" s="106" t="s">
        <v>1711</v>
      </c>
      <c r="C11" s="107" t="s">
        <v>1712</v>
      </c>
      <c r="D11" s="107" t="s">
        <v>1713</v>
      </c>
      <c r="E11" s="107" t="s">
        <v>25</v>
      </c>
      <c r="F11" s="108" t="s">
        <v>1714</v>
      </c>
      <c r="G11" s="109">
        <f>IF(COUNTIF(H11:AU11,"&lt;&gt;")=0,"",SUMPRODUCT(((Recommendations[ImplStatus]="Implemented")+(Recommendations[ImplStatus]="Compensated"))*ISNUMBER(MATCH(Recommendations[Id],H11:AU11,0)))/COUNTIF(H11:AU11,"&lt;&gt;"))</f>
        <v>0</v>
      </c>
      <c r="H11" s="110" t="s">
        <v>252</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1715</v>
      </c>
      <c r="B12" s="106" t="s">
        <v>1716</v>
      </c>
      <c r="C12" s="107" t="s">
        <v>1717</v>
      </c>
      <c r="D12" s="107" t="s">
        <v>1718</v>
      </c>
      <c r="E12" s="107" t="s">
        <v>25</v>
      </c>
      <c r="F12" s="108" t="s">
        <v>1719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1720</v>
      </c>
      <c r="B13" s="106" t="s">
        <v>1721</v>
      </c>
      <c r="C13" s="107" t="s">
        <v>1722</v>
      </c>
      <c r="D13" s="107" t="s">
        <v>1723</v>
      </c>
      <c r="E13" s="107" t="s">
        <v>25</v>
      </c>
      <c r="F13" s="108" t="s">
        <v>1724</v>
      </c>
      <c r="G13" s="109">
        <f>IF(COUNTIF(H13:AU13,"&lt;&gt;")=0,"",SUMPRODUCT(((Recommendations[ImplStatus]="Implemented")+(Recommendations[ImplStatus]="Compensated"))*ISNUMBER(MATCH(Recommendations[Id],H13:AU13,0)))/COUNTIF(H13:AU13,"&lt;&gt;"))</f>
        <v>0</v>
      </c>
      <c r="H13" s="110" t="s">
        <v>246</v>
      </c>
      <c r="I13" s="110" t="s">
        <v>294</v>
      </c>
      <c r="J13" s="110" t="s">
        <v>473</v>
      </c>
      <c r="K13" s="110" t="s">
        <v>662</v>
      </c>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1725</v>
      </c>
      <c r="B14" s="106" t="s">
        <v>1726</v>
      </c>
      <c r="C14" s="107" t="s">
        <v>1727</v>
      </c>
      <c r="D14" s="107" t="s">
        <v>1728</v>
      </c>
      <c r="E14" s="107" t="s">
        <v>25</v>
      </c>
      <c r="F14" s="108" t="s">
        <v>1729</v>
      </c>
      <c r="G14" s="109">
        <f>IF(COUNTIF(H14:AU14,"&lt;&gt;")=0,"",SUMPRODUCT(((Recommendations[ImplStatus]="Implemented")+(Recommendations[ImplStatus]="Compensated"))*ISNUMBER(MATCH(Recommendations[Id],H14:AU14,0)))/COUNTIF(H14:AU14,"&lt;&gt;"))</f>
        <v>0</v>
      </c>
      <c r="H14" s="110" t="s">
        <v>187</v>
      </c>
      <c r="I14" s="110" t="s">
        <v>277</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1730</v>
      </c>
      <c r="B15" s="106" t="s">
        <v>1731</v>
      </c>
      <c r="C15" s="107" t="s">
        <v>1732</v>
      </c>
      <c r="D15" s="107" t="s">
        <v>1733</v>
      </c>
      <c r="E15" s="107" t="s">
        <v>25</v>
      </c>
      <c r="F15" s="108" t="s">
        <v>1734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1735</v>
      </c>
      <c r="B16" s="106" t="s">
        <v>1736</v>
      </c>
      <c r="C16" s="107" t="s">
        <v>1737</v>
      </c>
      <c r="D16" s="107" t="s">
        <v>1738</v>
      </c>
      <c r="E16" s="107" t="s">
        <v>25</v>
      </c>
      <c r="F16" s="108" t="s">
        <v>1739</v>
      </c>
      <c r="G16" s="109">
        <f>IF(COUNTIF(H16:AU16,"&lt;&gt;")=0,"",SUMPRODUCT(((Recommendations[ImplStatus]="Implemented")+(Recommendations[ImplStatus]="Compensated"))*ISNUMBER(MATCH(Recommendations[Id],H16:AU16,0)))/COUNTIF(H16:AU16,"&lt;&gt;"))</f>
        <v>0</v>
      </c>
      <c r="H16" s="110" t="s">
        <v>579</v>
      </c>
      <c r="I16" s="110" t="s">
        <v>585</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1740</v>
      </c>
      <c r="B17" s="106" t="s">
        <v>1741</v>
      </c>
      <c r="C17" s="107" t="s">
        <v>1742</v>
      </c>
      <c r="D17" s="107" t="s">
        <v>1743</v>
      </c>
      <c r="E17" s="107" t="s">
        <v>25</v>
      </c>
      <c r="F17" s="108" t="s">
        <v>1744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1745</v>
      </c>
      <c r="B18" s="106" t="s">
        <v>1746</v>
      </c>
      <c r="C18" s="107" t="s">
        <v>1747</v>
      </c>
      <c r="D18" s="107" t="s">
        <v>1748</v>
      </c>
      <c r="E18" s="107" t="s">
        <v>25</v>
      </c>
      <c r="F18" s="108" t="s">
        <v>1749</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1750</v>
      </c>
      <c r="B19" s="106" t="s">
        <v>1751</v>
      </c>
      <c r="C19" s="107" t="s">
        <v>1752</v>
      </c>
      <c r="D19" s="107" t="s">
        <v>1753</v>
      </c>
      <c r="E19" s="107" t="s">
        <v>25</v>
      </c>
      <c r="F19" s="108" t="s">
        <v>1754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1755</v>
      </c>
      <c r="B20" s="106" t="s">
        <v>1756</v>
      </c>
      <c r="C20" s="107" t="s">
        <v>1757</v>
      </c>
      <c r="D20" s="107" t="s">
        <v>1758</v>
      </c>
      <c r="E20" s="107" t="s">
        <v>25</v>
      </c>
      <c r="F20" s="108" t="s">
        <v>1759</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1760</v>
      </c>
      <c r="B21" s="106" t="s">
        <v>1761</v>
      </c>
      <c r="C21" s="107" t="s">
        <v>1762</v>
      </c>
      <c r="D21" s="107" t="s">
        <v>1763</v>
      </c>
      <c r="E21" s="107" t="s">
        <v>1764</v>
      </c>
      <c r="F21" s="108" t="s">
        <v>1765</v>
      </c>
      <c r="G21" s="109">
        <f>IF(COUNTIF(H21:AU21,"&lt;&gt;")=0,"",SUMPRODUCT(((Recommendations[ImplStatus]="Implemented")+(Recommendations[ImplStatus]="Compensated"))*ISNUMBER(MATCH(Recommendations[Id],H21:AU21,0)))/COUNTIF(H21:AU21,"&lt;&gt;"))</f>
        <v>0</v>
      </c>
      <c r="H21" s="110" t="s">
        <v>258</v>
      </c>
      <c r="I21" s="110" t="s">
        <v>355</v>
      </c>
      <c r="J21" s="110" t="s">
        <v>611</v>
      </c>
      <c r="K21" s="110" t="s">
        <v>699</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1766</v>
      </c>
      <c r="B22" s="106" t="s">
        <v>1767</v>
      </c>
      <c r="C22" s="107" t="s">
        <v>1768</v>
      </c>
      <c r="D22" s="107" t="s">
        <v>1769</v>
      </c>
      <c r="E22" s="107" t="s">
        <v>1770</v>
      </c>
      <c r="F22" s="108" t="s">
        <v>1771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1772</v>
      </c>
      <c r="B23" s="106" t="s">
        <v>1773</v>
      </c>
      <c r="C23" s="107" t="s">
        <v>1774</v>
      </c>
      <c r="D23" s="107" t="s">
        <v>1775</v>
      </c>
      <c r="E23" s="107" t="s">
        <v>1776</v>
      </c>
      <c r="F23" s="108" t="s">
        <v>1777</v>
      </c>
      <c r="G23" s="109">
        <f>IF(COUNTIF(H23:AU23,"&lt;&gt;")=0,"",SUMPRODUCT(((Recommendations[ImplStatus]="Implemented")+(Recommendations[ImplStatus]="Compensated"))*ISNUMBER(MATCH(Recommendations[Id],H23:AU23,0)))/COUNTIF(H23:AU23,"&lt;&gt;"))</f>
        <v>0</v>
      </c>
      <c r="H23" s="110" t="s">
        <v>270</v>
      </c>
      <c r="I23" s="110" t="s">
        <v>530</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1778</v>
      </c>
      <c r="B24" s="106" t="s">
        <v>1779</v>
      </c>
      <c r="C24" s="107" t="s">
        <v>1780</v>
      </c>
      <c r="D24" s="107" t="s">
        <v>1781</v>
      </c>
      <c r="E24" s="107" t="s">
        <v>25</v>
      </c>
      <c r="F24" s="108" t="s">
        <v>1782</v>
      </c>
      <c r="G24" s="109">
        <f>IF(COUNTIF(H24:AU24,"&lt;&gt;")=0,"",SUMPRODUCT(((Recommendations[ImplStatus]="Implemented")+(Recommendations[ImplStatus]="Compensated"))*ISNUMBER(MATCH(Recommendations[Id],H24:AU24,0)))/COUNTIF(H24:AU24,"&lt;&gt;"))</f>
        <v>0</v>
      </c>
      <c r="H24" s="110" t="s">
        <v>34</v>
      </c>
      <c r="I24" s="110" t="s">
        <v>210</v>
      </c>
      <c r="J24" s="110" t="s">
        <v>216</v>
      </c>
      <c r="K24" s="110" t="s">
        <v>252</v>
      </c>
      <c r="L24" s="110" t="s">
        <v>361</v>
      </c>
      <c r="M24" s="110" t="s">
        <v>601</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1783</v>
      </c>
      <c r="B25" s="106" t="s">
        <v>1784</v>
      </c>
      <c r="C25" s="107" t="s">
        <v>1785</v>
      </c>
      <c r="D25" s="107" t="s">
        <v>25</v>
      </c>
      <c r="E25" s="107" t="s">
        <v>25</v>
      </c>
      <c r="F25" s="108" t="s">
        <v>1786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1787</v>
      </c>
      <c r="B26" s="106" t="s">
        <v>1788</v>
      </c>
      <c r="C26" s="107" t="s">
        <v>1789</v>
      </c>
      <c r="D26" s="107" t="s">
        <v>1790</v>
      </c>
      <c r="E26" s="107" t="s">
        <v>25</v>
      </c>
      <c r="F26" s="108" t="s">
        <v>1791</v>
      </c>
      <c r="G26" s="109">
        <f>IF(COUNTIF(H26:AU26,"&lt;&gt;")=0,"",SUMPRODUCT(((Recommendations[ImplStatus]="Implemented")+(Recommendations[ImplStatus]="Compensated"))*ISNUMBER(MATCH(Recommendations[Id],H26:AU26,0)))/COUNTIF(H26:AU26,"&lt;&gt;"))</f>
        <v>0</v>
      </c>
      <c r="H26" s="110" t="s">
        <v>410</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1792</v>
      </c>
      <c r="B27" s="106" t="s">
        <v>1793</v>
      </c>
      <c r="C27" s="107" t="s">
        <v>1794</v>
      </c>
      <c r="D27" s="107" t="s">
        <v>1795</v>
      </c>
      <c r="E27" s="107" t="s">
        <v>1796</v>
      </c>
      <c r="F27" s="108" t="s">
        <v>1797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1798</v>
      </c>
      <c r="B28" s="106" t="s">
        <v>1799</v>
      </c>
      <c r="C28" s="107" t="s">
        <v>1800</v>
      </c>
      <c r="D28" s="107" t="s">
        <v>25</v>
      </c>
      <c r="E28" s="107" t="s">
        <v>25</v>
      </c>
      <c r="F28" s="108" t="s">
        <v>1801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1802</v>
      </c>
      <c r="B29" s="106" t="s">
        <v>1803</v>
      </c>
      <c r="C29" s="107" t="s">
        <v>1804</v>
      </c>
      <c r="D29" s="107" t="s">
        <v>1805</v>
      </c>
      <c r="E29" s="107" t="s">
        <v>1806</v>
      </c>
      <c r="F29" s="108" t="s">
        <v>1807</v>
      </c>
      <c r="G29" s="109">
        <f>IF(COUNTIF(H29:AU29,"&lt;&gt;")=0,"",SUMPRODUCT(((Recommendations[ImplStatus]="Implemented")+(Recommendations[ImplStatus]="Compensated"))*ISNUMBER(MATCH(Recommendations[Id],H29:AU29,0)))/COUNTIF(H29:AU29,"&lt;&gt;"))</f>
        <v>0</v>
      </c>
      <c r="H29" s="110" t="s">
        <v>367</v>
      </c>
      <c r="I29" s="110" t="s">
        <v>378</v>
      </c>
      <c r="J29" s="110" t="s">
        <v>705</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1808</v>
      </c>
      <c r="B30" s="106" t="s">
        <v>1809</v>
      </c>
      <c r="C30" s="107" t="s">
        <v>1810</v>
      </c>
      <c r="D30" s="107" t="s">
        <v>1811</v>
      </c>
      <c r="E30" s="107" t="s">
        <v>25</v>
      </c>
      <c r="F30" s="108" t="s">
        <v>1812</v>
      </c>
      <c r="G30" s="109">
        <f>IF(COUNTIF(H30:AU30,"&lt;&gt;")=0,"",SUMPRODUCT(((Recommendations[ImplStatus]="Implemented")+(Recommendations[ImplStatus]="Compensated"))*ISNUMBER(MATCH(Recommendations[Id],H30:AU30,0)))/COUNTIF(H30:AU30,"&lt;&gt;"))</f>
        <v>0</v>
      </c>
      <c r="H30" s="110" t="s">
        <v>241</v>
      </c>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1813</v>
      </c>
      <c r="B31" s="106" t="s">
        <v>1814</v>
      </c>
      <c r="C31" s="107" t="s">
        <v>1815</v>
      </c>
      <c r="D31" s="107" t="s">
        <v>1816</v>
      </c>
      <c r="E31" s="107" t="s">
        <v>1817</v>
      </c>
      <c r="F31" s="108" t="s">
        <v>1818</v>
      </c>
      <c r="G31" s="109">
        <f>IF(COUNTIF(H31:AU31,"&lt;&gt;")=0,"",SUMPRODUCT(((Recommendations[ImplStatus]="Implemented")+(Recommendations[ImplStatus]="Compensated"))*ISNUMBER(MATCH(Recommendations[Id],H31:AU31,0)))/COUNTIF(H31:AU31,"&lt;&gt;"))</f>
        <v>0</v>
      </c>
      <c r="H31" s="110" t="s">
        <v>34</v>
      </c>
      <c r="I31" s="110" t="s">
        <v>42</v>
      </c>
      <c r="J31" s="110" t="s">
        <v>48</v>
      </c>
      <c r="K31" s="110" t="s">
        <v>62</v>
      </c>
      <c r="L31" s="110" t="s">
        <v>110</v>
      </c>
      <c r="M31" s="110" t="s">
        <v>145</v>
      </c>
      <c r="N31" s="110" t="s">
        <v>205</v>
      </c>
      <c r="O31" s="110" t="s">
        <v>228</v>
      </c>
      <c r="P31" s="110" t="s">
        <v>282</v>
      </c>
      <c r="Q31" s="110" t="s">
        <v>335</v>
      </c>
      <c r="R31" s="110" t="s">
        <v>355</v>
      </c>
      <c r="S31" s="110" t="s">
        <v>367</v>
      </c>
      <c r="T31" s="110" t="s">
        <v>388</v>
      </c>
      <c r="U31" s="110" t="s">
        <v>405</v>
      </c>
      <c r="V31" s="110" t="s">
        <v>458</v>
      </c>
      <c r="W31" s="110" t="s">
        <v>591</v>
      </c>
      <c r="X31" s="110" t="s">
        <v>596</v>
      </c>
      <c r="Y31" s="110" t="s">
        <v>617</v>
      </c>
      <c r="Z31" s="110" t="s">
        <v>667</v>
      </c>
      <c r="AA31" s="110" t="s">
        <v>699</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1819</v>
      </c>
      <c r="B32" s="106" t="s">
        <v>1820</v>
      </c>
      <c r="C32" s="107" t="s">
        <v>1821</v>
      </c>
      <c r="D32" s="107" t="s">
        <v>1822</v>
      </c>
      <c r="E32" s="107" t="s">
        <v>1823</v>
      </c>
      <c r="F32" s="108" t="s">
        <v>1824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1825</v>
      </c>
      <c r="B33" s="106" t="s">
        <v>1826</v>
      </c>
      <c r="C33" s="107" t="s">
        <v>1827</v>
      </c>
      <c r="D33" s="107" t="s">
        <v>1828</v>
      </c>
      <c r="E33" s="107" t="s">
        <v>25</v>
      </c>
      <c r="F33" s="108" t="s">
        <v>1829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1830</v>
      </c>
      <c r="B34" s="106" t="s">
        <v>1831</v>
      </c>
      <c r="C34" s="107" t="s">
        <v>1832</v>
      </c>
      <c r="D34" s="107" t="s">
        <v>1833</v>
      </c>
      <c r="E34" s="107" t="s">
        <v>25</v>
      </c>
      <c r="F34" s="108" t="s">
        <v>1834</v>
      </c>
      <c r="G34" s="109">
        <f>IF(COUNTIF(H34:AU34,"&lt;&gt;")=0,"",SUMPRODUCT(((Recommendations[ImplStatus]="Implemented")+(Recommendations[ImplStatus]="Compensated"))*ISNUMBER(MATCH(Recommendations[Id],H34:AU34,0)))/COUNTIF(H34:AU34,"&lt;&gt;"))</f>
        <v>0</v>
      </c>
      <c r="H34" s="110" t="s">
        <v>55</v>
      </c>
      <c r="I34" s="110" t="s">
        <v>117</v>
      </c>
      <c r="J34" s="110" t="s">
        <v>123</v>
      </c>
      <c r="K34" s="110" t="s">
        <v>129</v>
      </c>
      <c r="L34" s="110" t="s">
        <v>234</v>
      </c>
      <c r="M34" s="110" t="s">
        <v>282</v>
      </c>
      <c r="N34" s="110" t="s">
        <v>448</v>
      </c>
      <c r="O34" s="110" t="s">
        <v>585</v>
      </c>
      <c r="P34" s="110" t="s">
        <v>667</v>
      </c>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1835</v>
      </c>
      <c r="B35" s="106" t="s">
        <v>1836</v>
      </c>
      <c r="C35" s="107" t="s">
        <v>1837</v>
      </c>
      <c r="D35" s="107" t="s">
        <v>1838</v>
      </c>
      <c r="E35" s="107" t="s">
        <v>1839</v>
      </c>
      <c r="F35" s="108" t="s">
        <v>1840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1841</v>
      </c>
      <c r="B36" s="106" t="s">
        <v>1842</v>
      </c>
      <c r="C36" s="107" t="s">
        <v>1843</v>
      </c>
      <c r="D36" s="107" t="s">
        <v>1844</v>
      </c>
      <c r="E36" s="107" t="s">
        <v>1845</v>
      </c>
      <c r="F36" s="108" t="s">
        <v>1846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1847</v>
      </c>
      <c r="B37" s="106" t="s">
        <v>1848</v>
      </c>
      <c r="C37" s="107" t="s">
        <v>1849</v>
      </c>
      <c r="D37" s="107" t="s">
        <v>1850</v>
      </c>
      <c r="E37" s="107" t="s">
        <v>25</v>
      </c>
      <c r="F37" s="108" t="s">
        <v>1851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1852</v>
      </c>
      <c r="B38" s="106" t="s">
        <v>1853</v>
      </c>
      <c r="C38" s="107" t="s">
        <v>1854</v>
      </c>
      <c r="D38" s="107" t="s">
        <v>1855</v>
      </c>
      <c r="E38" s="107" t="s">
        <v>1856</v>
      </c>
      <c r="F38" s="108" t="s">
        <v>1857</v>
      </c>
      <c r="G38" s="109">
        <f>IF(COUNTIF(H38:AU38,"&lt;&gt;")=0,"",SUMPRODUCT(((Recommendations[ImplStatus]="Implemented")+(Recommendations[ImplStatus]="Compensated"))*ISNUMBER(MATCH(Recommendations[Id],H38:AU38,0)))/COUNTIF(H38:AU38,"&lt;&gt;"))</f>
        <v>0</v>
      </c>
      <c r="H38" s="110" t="s">
        <v>287</v>
      </c>
      <c r="I38" s="110" t="s">
        <v>340</v>
      </c>
      <c r="J38" s="110" t="s">
        <v>350</v>
      </c>
      <c r="K38" s="110" t="s">
        <v>383</v>
      </c>
      <c r="L38" s="110" t="s">
        <v>400</v>
      </c>
      <c r="M38" s="110" t="s">
        <v>438</v>
      </c>
      <c r="N38" s="110" t="s">
        <v>640</v>
      </c>
      <c r="O38" s="110" t="s">
        <v>689</v>
      </c>
      <c r="P38" s="110" t="s">
        <v>694</v>
      </c>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1858</v>
      </c>
      <c r="B39" s="106" t="s">
        <v>1859</v>
      </c>
      <c r="C39" s="107" t="s">
        <v>1860</v>
      </c>
      <c r="D39" s="107" t="s">
        <v>1861</v>
      </c>
      <c r="E39" s="107" t="s">
        <v>25</v>
      </c>
      <c r="F39" s="108" t="s">
        <v>1862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1863</v>
      </c>
      <c r="B40" s="106" t="s">
        <v>1864</v>
      </c>
      <c r="C40" s="107" t="s">
        <v>1865</v>
      </c>
      <c r="D40" s="107" t="s">
        <v>1866</v>
      </c>
      <c r="E40" s="107" t="s">
        <v>1867</v>
      </c>
      <c r="F40" s="108" t="s">
        <v>1868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1869</v>
      </c>
      <c r="B41" s="106" t="s">
        <v>1870</v>
      </c>
      <c r="C41" s="107" t="s">
        <v>1871</v>
      </c>
      <c r="D41" s="107" t="s">
        <v>1872</v>
      </c>
      <c r="E41" s="107" t="s">
        <v>1873</v>
      </c>
      <c r="F41" s="108" t="s">
        <v>1874</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1875</v>
      </c>
      <c r="B42" s="106" t="s">
        <v>1876</v>
      </c>
      <c r="C42" s="107" t="s">
        <v>1877</v>
      </c>
      <c r="D42" s="107" t="s">
        <v>1878</v>
      </c>
      <c r="E42" s="107" t="s">
        <v>1879</v>
      </c>
      <c r="F42" s="108" t="s">
        <v>1880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1881</v>
      </c>
      <c r="B43" s="106" t="s">
        <v>1882</v>
      </c>
      <c r="C43" s="107" t="s">
        <v>1883</v>
      </c>
      <c r="D43" s="107" t="s">
        <v>1884</v>
      </c>
      <c r="E43" s="107" t="s">
        <v>1885</v>
      </c>
      <c r="F43" s="108" t="s">
        <v>1886</v>
      </c>
      <c r="G43" s="109">
        <f>IF(COUNTIF(H43:AU43,"&lt;&gt;")=0,"",SUMPRODUCT(((Recommendations[ImplStatus]="Implemented")+(Recommendations[ImplStatus]="Compensated"))*ISNUMBER(MATCH(Recommendations[Id],H43:AU43,0)))/COUNTIF(H43:AU43,"&lt;&gt;"))</f>
        <v>0</v>
      </c>
      <c r="H43" s="110" t="s">
        <v>156</v>
      </c>
      <c r="I43" s="110" t="s">
        <v>162</v>
      </c>
      <c r="J43" s="110" t="s">
        <v>169</v>
      </c>
      <c r="K43" s="110" t="s">
        <v>194</v>
      </c>
      <c r="L43" s="110" t="s">
        <v>199</v>
      </c>
      <c r="M43" s="110" t="s">
        <v>222</v>
      </c>
      <c r="N43" s="110" t="s">
        <v>606</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1887</v>
      </c>
      <c r="B44" s="106" t="s">
        <v>1888</v>
      </c>
      <c r="C44" s="107" t="s">
        <v>1889</v>
      </c>
      <c r="D44" s="107" t="s">
        <v>1890</v>
      </c>
      <c r="E44" s="107" t="s">
        <v>25</v>
      </c>
      <c r="F44" s="108" t="s">
        <v>1891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1892</v>
      </c>
      <c r="B45" s="111" t="s">
        <v>1893</v>
      </c>
      <c r="C45" s="112" t="s">
        <v>1894</v>
      </c>
      <c r="D45" s="112" t="s">
        <v>1895</v>
      </c>
      <c r="E45" s="112" t="s">
        <v>1896</v>
      </c>
      <c r="F45" s="113" t="s">
        <v>1897</v>
      </c>
      <c r="G45" s="114">
        <f>IF(COUNTIF(H45:AU45,"&lt;&gt;")=0,"",SUMPRODUCT(((Recommendations[ImplStatus]="Implemented")+(Recommendations[ImplStatus]="Compensated"))*ISNUMBER(MATCH(Recommendations[Id],H45:AU45,0)))/COUNTIF(H45:AU45,"&lt;&gt;"))</f>
        <v>0</v>
      </c>
      <c r="H45" s="115" t="s">
        <v>135</v>
      </c>
      <c r="I45" s="115" t="s">
        <v>299</v>
      </c>
      <c r="J45" s="115" t="s">
        <v>304</v>
      </c>
      <c r="K45" s="115" t="s">
        <v>309</v>
      </c>
      <c r="L45" s="115" t="s">
        <v>314</v>
      </c>
      <c r="M45" s="115" t="s">
        <v>324</v>
      </c>
      <c r="N45" s="115" t="s">
        <v>329</v>
      </c>
      <c r="O45" s="115" t="s">
        <v>373</v>
      </c>
      <c r="P45" s="115" t="s">
        <v>421</v>
      </c>
      <c r="Q45" s="115" t="s">
        <v>463</v>
      </c>
      <c r="R45" s="115" t="s">
        <v>468</v>
      </c>
      <c r="S45" s="115" t="s">
        <v>484</v>
      </c>
      <c r="T45" s="115" t="s">
        <v>489</v>
      </c>
      <c r="U45" s="115" t="s">
        <v>510</v>
      </c>
      <c r="V45" s="115" t="s">
        <v>525</v>
      </c>
      <c r="W45" s="115" t="s">
        <v>530</v>
      </c>
      <c r="X45" s="115" t="s">
        <v>540</v>
      </c>
      <c r="Y45" s="115" t="s">
        <v>557</v>
      </c>
      <c r="Z45" s="115" t="s">
        <v>567</v>
      </c>
      <c r="AA45" s="115" t="s">
        <v>673</v>
      </c>
      <c r="AB45" s="115" t="s">
        <v>682</v>
      </c>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708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IFERROR(INDEX('Recommendations'!$I$2:$I$123, MATCH(H2,'Recommendations'!$B$2:$B$123,0))="Implemented", FALSE))</xm:f>
            <x14:dxf>
              <font>
                <color rgb="FF000000"/>
              </font>
              <fill>
                <patternFill>
                  <bgColor rgb="FF3C7D22"/>
                </patternFill>
              </fill>
            </x14:dxf>
          </x14:cfRule>
          <x14:cfRule type="expression" priority="2" id="{00000000-000E-0000-0500-000002000000}">
            <xm:f>AND(H2&lt;&gt;"", IFERROR(INDEX('Recommendations'!$I$2:$I$123, MATCH(H2,'Recommendations'!$B$2:$B$123,0))="Compensated", FALSE))</xm:f>
            <x14:dxf>
              <font>
                <color rgb="FF000000"/>
              </font>
              <fill>
                <patternFill>
                  <bgColor rgb="FFC6E0B4"/>
                </patternFill>
              </fill>
            </x14:dxf>
          </x14:cfRule>
          <x14:cfRule type="expression" priority="3" id="{00000000-000E-0000-0500-000003000000}">
            <xm:f>AND(H2&lt;&gt;"", IFERROR(INDEX('Recommendations'!$I$2:$I$123, MATCH(H2,'Recommendations'!$B$2:$B$123,0))="Testing", FALSE))</xm:f>
            <x14:dxf>
              <font>
                <color rgb="FF000000"/>
              </font>
              <fill>
                <patternFill>
                  <bgColor rgb="FFFFC000"/>
                </patternFill>
              </fill>
            </x14:dxf>
          </x14:cfRule>
          <x14:cfRule type="expression" priority="4" id="{00000000-000E-0000-0500-000004000000}">
            <xm:f>AND(H2&lt;&gt;"", IFERROR(INDEX('Recommendations'!$I$2:$I$123, MATCH(H2,'Recommendations'!$B$2:$B$123,0))="Failed", FALSE))</xm:f>
            <x14:dxf>
              <font>
                <color rgb="FF000000"/>
              </font>
              <fill>
                <patternFill>
                  <bgColor rgb="FFD82891"/>
                </patternFill>
              </fill>
            </x14:dxf>
          </x14:cfRule>
          <x14:cfRule type="expression" priority="5" id="{00000000-000E-0000-0500-000005000000}">
            <xm:f>AND(H2&lt;&gt;"", IFERROR(INDEX('Recommendations'!$I$2:$I$123, MATCH(H2,'Recommendations'!$B$2:$B$123,0))="Risk Accepted", FALSE))</xm:f>
            <x14:dxf>
              <font>
                <color rgb="FF000000"/>
              </font>
              <fill>
                <patternFill>
                  <bgColor rgb="FFD9D9D9"/>
                </patternFill>
              </fill>
            </x14:dxf>
          </x14:cfRule>
          <x14:cfRule type="expression" priority="6" id="{00000000-000E-0000-0500-000006000000}">
            <xm:f>AND(H2&lt;&gt;"", IFERROR(INDEX('Recommendations'!$I$2:$I$123, MATCH(H2,'Recommendations'!$B$2:$B$123,0))="N/A",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1898</v>
      </c>
      <c r="B1" s="145" t="s">
        <v>952</v>
      </c>
      <c r="C1" s="145" t="s">
        <v>1</v>
      </c>
      <c r="D1" s="145" t="s">
        <v>953</v>
      </c>
      <c r="E1" s="145" t="s">
        <v>1899</v>
      </c>
      <c r="F1" s="145" t="s">
        <v>1900</v>
      </c>
      <c r="G1" s="145" t="s">
        <v>1901</v>
      </c>
      <c r="H1" s="145" t="s">
        <v>1902</v>
      </c>
      <c r="I1" s="145" t="s">
        <v>958</v>
      </c>
      <c r="J1" s="145" t="s">
        <v>959</v>
      </c>
      <c r="K1" s="145" t="s">
        <v>960</v>
      </c>
      <c r="L1" s="145" t="s">
        <v>961</v>
      </c>
      <c r="M1" s="145" t="s">
        <v>962</v>
      </c>
      <c r="N1" s="145" t="s">
        <v>963</v>
      </c>
      <c r="O1" s="145" t="s">
        <v>964</v>
      </c>
      <c r="P1" s="145" t="s">
        <v>965</v>
      </c>
      <c r="Q1" s="145" t="s">
        <v>966</v>
      </c>
      <c r="R1" s="145" t="s">
        <v>967</v>
      </c>
      <c r="S1" s="145" t="s">
        <v>968</v>
      </c>
      <c r="T1" s="145" t="s">
        <v>969</v>
      </c>
      <c r="U1" s="145" t="s">
        <v>970</v>
      </c>
      <c r="V1" s="145" t="s">
        <v>971</v>
      </c>
      <c r="W1" s="145" t="s">
        <v>972</v>
      </c>
      <c r="X1" s="145" t="s">
        <v>973</v>
      </c>
      <c r="Y1" s="145" t="s">
        <v>974</v>
      </c>
      <c r="Z1" s="145" t="s">
        <v>975</v>
      </c>
      <c r="AA1" s="145" t="s">
        <v>976</v>
      </c>
      <c r="AB1" s="145" t="s">
        <v>977</v>
      </c>
      <c r="AC1" s="145" t="s">
        <v>978</v>
      </c>
      <c r="AD1" s="145" t="s">
        <v>979</v>
      </c>
      <c r="AE1" s="145" t="s">
        <v>980</v>
      </c>
      <c r="AF1" s="145" t="s">
        <v>981</v>
      </c>
      <c r="AG1" s="145" t="s">
        <v>982</v>
      </c>
      <c r="AH1" s="145" t="s">
        <v>983</v>
      </c>
      <c r="AI1" s="145" t="s">
        <v>984</v>
      </c>
      <c r="AJ1" s="145" t="s">
        <v>985</v>
      </c>
      <c r="AK1" s="145" t="s">
        <v>986</v>
      </c>
      <c r="AL1" s="145" t="s">
        <v>987</v>
      </c>
      <c r="AM1" s="145" t="s">
        <v>988</v>
      </c>
      <c r="AN1" s="145" t="s">
        <v>989</v>
      </c>
      <c r="AO1" s="145" t="s">
        <v>990</v>
      </c>
      <c r="AP1" s="145" t="s">
        <v>991</v>
      </c>
      <c r="AQ1" s="145" t="s">
        <v>992</v>
      </c>
      <c r="AR1" s="145" t="s">
        <v>993</v>
      </c>
      <c r="AS1" s="145" t="s">
        <v>994</v>
      </c>
      <c r="AT1" s="145" t="s">
        <v>995</v>
      </c>
      <c r="AU1" s="145" t="s">
        <v>996</v>
      </c>
      <c r="AV1" s="145" t="s">
        <v>997</v>
      </c>
      <c r="AW1" s="146" t="s">
        <v>998</v>
      </c>
    </row>
    <row r="2" spans="1:49" ht="60" customHeight="1" outlineLevel="1" x14ac:dyDescent="0.35">
      <c r="A2" s="138" t="s">
        <v>1903</v>
      </c>
      <c r="B2" s="124"/>
      <c r="C2" s="123" t="s">
        <v>1904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1903</v>
      </c>
      <c r="B3" s="125" t="s">
        <v>1169</v>
      </c>
      <c r="C3" s="126" t="s">
        <v>1905</v>
      </c>
      <c r="D3" s="128" t="s">
        <v>1906</v>
      </c>
      <c r="E3" s="128" t="s">
        <v>1907</v>
      </c>
      <c r="F3" s="128" t="s">
        <v>1908</v>
      </c>
      <c r="G3" s="128" t="s">
        <v>1909</v>
      </c>
      <c r="H3" s="128" t="s">
        <v>1910</v>
      </c>
      <c r="I3" s="130">
        <f>IF(COUNTIF(J3:AW3,"&lt;&gt;")=0,"",SUMPRODUCT(((Recommendations[ImplStatus]="Implemented")+(Recommendations[ImplStatus]="Compensated"))*ISNUMBER(MATCH(Recommendations[Id],J3:AW3,0)))/COUNTIF(J3:AW3,"&lt;&gt;"))</f>
        <v>0</v>
      </c>
      <c r="J3" s="132" t="s">
        <v>156</v>
      </c>
      <c r="K3" s="132" t="s">
        <v>194</v>
      </c>
      <c r="L3" s="132" t="s">
        <v>199</v>
      </c>
      <c r="M3" s="132" t="s">
        <v>222</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1903</v>
      </c>
      <c r="B4" s="125" t="s">
        <v>1911</v>
      </c>
      <c r="C4" s="126" t="s">
        <v>1912</v>
      </c>
      <c r="D4" s="128" t="s">
        <v>1913</v>
      </c>
      <c r="E4" s="128" t="s">
        <v>1914</v>
      </c>
      <c r="F4" s="128" t="s">
        <v>1915</v>
      </c>
      <c r="G4" s="128" t="s">
        <v>1916</v>
      </c>
      <c r="H4" s="128" t="s">
        <v>1917</v>
      </c>
      <c r="I4" s="130">
        <f>IF(COUNTIF(J4:AW4,"&lt;&gt;")=0,"",SUMPRODUCT(((Recommendations[ImplStatus]="Implemented")+(Recommendations[ImplStatus]="Compensated"))*ISNUMBER(MATCH(Recommendations[Id],J4:AW4,0)))/COUNTIF(J4:AW4,"&lt;&gt;"))</f>
        <v>0</v>
      </c>
      <c r="J4" s="132" t="s">
        <v>55</v>
      </c>
      <c r="K4" s="132" t="s">
        <v>117</v>
      </c>
      <c r="L4" s="132" t="s">
        <v>145</v>
      </c>
      <c r="M4" s="132" t="s">
        <v>234</v>
      </c>
      <c r="N4" s="132" t="s">
        <v>258</v>
      </c>
      <c r="O4" s="132" t="s">
        <v>355</v>
      </c>
      <c r="P4" s="132" t="s">
        <v>458</v>
      </c>
      <c r="Q4" s="132" t="s">
        <v>585</v>
      </c>
      <c r="R4" s="132" t="s">
        <v>611</v>
      </c>
      <c r="S4" s="132" t="s">
        <v>667</v>
      </c>
      <c r="T4" s="132" t="s">
        <v>699</v>
      </c>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1903</v>
      </c>
      <c r="B5" s="125" t="s">
        <v>1918</v>
      </c>
      <c r="C5" s="126" t="s">
        <v>1919</v>
      </c>
      <c r="D5" s="128" t="s">
        <v>1920</v>
      </c>
      <c r="E5" s="128" t="s">
        <v>1921</v>
      </c>
      <c r="F5" s="128" t="s">
        <v>1922</v>
      </c>
      <c r="G5" s="128" t="s">
        <v>1923</v>
      </c>
      <c r="H5" s="128" t="s">
        <v>1924</v>
      </c>
      <c r="I5" s="130">
        <f>IF(COUNTIF(J5:AW5,"&lt;&gt;")=0,"",SUMPRODUCT(((Recommendations[ImplStatus]="Implemented")+(Recommendations[ImplStatus]="Compensated"))*ISNUMBER(MATCH(Recommendations[Id],J5:AW5,0)))/COUNTIF(J5:AW5,"&lt;&gt;"))</f>
        <v>0</v>
      </c>
      <c r="J5" s="132" t="s">
        <v>246</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1903</v>
      </c>
      <c r="B6" s="125" t="s">
        <v>1925</v>
      </c>
      <c r="C6" s="126" t="s">
        <v>1926</v>
      </c>
      <c r="D6" s="128" t="s">
        <v>1927</v>
      </c>
      <c r="E6" s="128" t="s">
        <v>1928</v>
      </c>
      <c r="F6" s="128" t="s">
        <v>1929</v>
      </c>
      <c r="G6" s="128" t="s">
        <v>1930</v>
      </c>
      <c r="H6" s="128" t="s">
        <v>1931</v>
      </c>
      <c r="I6" s="130">
        <f>IF(COUNTIF(J6:AW6,"&lt;&gt;")=0,"",SUMPRODUCT(((Recommendations[ImplStatus]="Implemented")+(Recommendations[ImplStatus]="Compensated"))*ISNUMBER(MATCH(Recommendations[Id],J6:AW6,0)))/COUNTIF(J6:AW6,"&lt;&gt;"))</f>
        <v>0</v>
      </c>
      <c r="J6" s="132" t="s">
        <v>34</v>
      </c>
      <c r="K6" s="132" t="s">
        <v>62</v>
      </c>
      <c r="L6" s="132" t="s">
        <v>228</v>
      </c>
      <c r="M6" s="132" t="s">
        <v>335</v>
      </c>
      <c r="N6" s="132" t="s">
        <v>405</v>
      </c>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1903</v>
      </c>
      <c r="B7" s="125" t="s">
        <v>1932</v>
      </c>
      <c r="C7" s="126" t="s">
        <v>1933</v>
      </c>
      <c r="D7" s="128" t="s">
        <v>1934</v>
      </c>
      <c r="E7" s="128" t="s">
        <v>1935</v>
      </c>
      <c r="F7" s="128" t="s">
        <v>1936</v>
      </c>
      <c r="G7" s="128" t="s">
        <v>1937</v>
      </c>
      <c r="H7" s="128" t="s">
        <v>1938</v>
      </c>
      <c r="I7" s="130">
        <f>IF(COUNTIF(J7:AW7,"&lt;&gt;")=0,"",SUMPRODUCT(((Recommendations[ImplStatus]="Implemented")+(Recommendations[ImplStatus]="Compensated"))*ISNUMBER(MATCH(Recommendations[Id],J7:AW7,0)))/COUNTIF(J7:AW7,"&lt;&gt;"))</f>
        <v>0</v>
      </c>
      <c r="J7" s="132" t="s">
        <v>48</v>
      </c>
      <c r="K7" s="132" t="s">
        <v>55</v>
      </c>
      <c r="L7" s="132" t="s">
        <v>117</v>
      </c>
      <c r="M7" s="132" t="s">
        <v>156</v>
      </c>
      <c r="N7" s="132" t="s">
        <v>162</v>
      </c>
      <c r="O7" s="132" t="s">
        <v>169</v>
      </c>
      <c r="P7" s="132" t="s">
        <v>199</v>
      </c>
      <c r="Q7" s="132" t="s">
        <v>234</v>
      </c>
      <c r="R7" s="132" t="s">
        <v>282</v>
      </c>
      <c r="S7" s="132" t="s">
        <v>355</v>
      </c>
      <c r="T7" s="132" t="s">
        <v>367</v>
      </c>
      <c r="U7" s="132" t="s">
        <v>458</v>
      </c>
      <c r="V7" s="132" t="s">
        <v>591</v>
      </c>
      <c r="W7" s="132" t="s">
        <v>596</v>
      </c>
      <c r="X7" s="132" t="s">
        <v>611</v>
      </c>
      <c r="Y7" s="132" t="s">
        <v>667</v>
      </c>
      <c r="Z7" s="132" t="s">
        <v>699</v>
      </c>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1903</v>
      </c>
      <c r="B8" s="125" t="s">
        <v>1939</v>
      </c>
      <c r="C8" s="126" t="s">
        <v>1940</v>
      </c>
      <c r="D8" s="128" t="s">
        <v>1941</v>
      </c>
      <c r="E8" s="128" t="s">
        <v>1942</v>
      </c>
      <c r="F8" s="128" t="s">
        <v>1943</v>
      </c>
      <c r="G8" s="128" t="s">
        <v>1937</v>
      </c>
      <c r="H8" s="128" t="s">
        <v>1944</v>
      </c>
      <c r="I8" s="130">
        <f>IF(COUNTIF(J8:AW8,"&lt;&gt;")=0,"",SUMPRODUCT(((Recommendations[ImplStatus]="Implemented")+(Recommendations[ImplStatus]="Compensated"))*ISNUMBER(MATCH(Recommendations[Id],J8:AW8,0)))/COUNTIF(J8:AW8,"&lt;&gt;"))</f>
        <v>0</v>
      </c>
      <c r="J8" s="132" t="s">
        <v>48</v>
      </c>
      <c r="K8" s="132" t="s">
        <v>110</v>
      </c>
      <c r="L8" s="132" t="s">
        <v>162</v>
      </c>
      <c r="M8" s="132" t="s">
        <v>205</v>
      </c>
      <c r="N8" s="132" t="s">
        <v>228</v>
      </c>
      <c r="O8" s="132" t="s">
        <v>388</v>
      </c>
      <c r="P8" s="132" t="s">
        <v>591</v>
      </c>
      <c r="Q8" s="132" t="s">
        <v>617</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1903</v>
      </c>
      <c r="B9" s="125" t="s">
        <v>1945</v>
      </c>
      <c r="C9" s="126" t="s">
        <v>1946</v>
      </c>
      <c r="D9" s="128" t="s">
        <v>1947</v>
      </c>
      <c r="E9" s="128" t="s">
        <v>1948</v>
      </c>
      <c r="F9" s="128" t="s">
        <v>1949</v>
      </c>
      <c r="G9" s="128" t="s">
        <v>1950</v>
      </c>
      <c r="H9" s="128" t="s">
        <v>1951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1903</v>
      </c>
      <c r="B10" s="125" t="s">
        <v>1952</v>
      </c>
      <c r="C10" s="126" t="s">
        <v>1953</v>
      </c>
      <c r="D10" s="128" t="s">
        <v>1954</v>
      </c>
      <c r="E10" s="128" t="s">
        <v>1955</v>
      </c>
      <c r="F10" s="128" t="s">
        <v>1956</v>
      </c>
      <c r="G10" s="128" t="s">
        <v>1957</v>
      </c>
      <c r="H10" s="128" t="s">
        <v>1958</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1903</v>
      </c>
      <c r="B11" s="125" t="s">
        <v>1959</v>
      </c>
      <c r="C11" s="126" t="s">
        <v>1960</v>
      </c>
      <c r="D11" s="128" t="s">
        <v>1961</v>
      </c>
      <c r="E11" s="128" t="s">
        <v>1962</v>
      </c>
      <c r="F11" s="128" t="s">
        <v>1963</v>
      </c>
      <c r="G11" s="128" t="s">
        <v>1964</v>
      </c>
      <c r="H11" s="128" t="s">
        <v>1965</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1903</v>
      </c>
      <c r="B12" s="125" t="s">
        <v>1966</v>
      </c>
      <c r="C12" s="126" t="s">
        <v>1967</v>
      </c>
      <c r="D12" s="128" t="s">
        <v>1968</v>
      </c>
      <c r="E12" s="128" t="s">
        <v>1969</v>
      </c>
      <c r="F12" s="128" t="s">
        <v>1970</v>
      </c>
      <c r="G12" s="128" t="s">
        <v>1957</v>
      </c>
      <c r="H12" s="128" t="s">
        <v>1971</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1903</v>
      </c>
      <c r="B13" s="125" t="s">
        <v>1972</v>
      </c>
      <c r="C13" s="126" t="s">
        <v>1973</v>
      </c>
      <c r="D13" s="128" t="s">
        <v>1974</v>
      </c>
      <c r="E13" s="128" t="s">
        <v>1975</v>
      </c>
      <c r="F13" s="128" t="s">
        <v>1976</v>
      </c>
      <c r="G13" s="128" t="s">
        <v>1957</v>
      </c>
      <c r="H13" s="128" t="s">
        <v>1977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1903</v>
      </c>
      <c r="B14" s="125" t="s">
        <v>1978</v>
      </c>
      <c r="C14" s="126" t="s">
        <v>1979</v>
      </c>
      <c r="D14" s="128" t="s">
        <v>1980</v>
      </c>
      <c r="E14" s="128" t="s">
        <v>1981</v>
      </c>
      <c r="F14" s="128" t="s">
        <v>1982</v>
      </c>
      <c r="G14" s="128" t="s">
        <v>1983</v>
      </c>
      <c r="H14" s="128" t="s">
        <v>1984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1903</v>
      </c>
      <c r="B15" s="125" t="s">
        <v>1985</v>
      </c>
      <c r="C15" s="126" t="s">
        <v>1986</v>
      </c>
      <c r="D15" s="128" t="s">
        <v>1987</v>
      </c>
      <c r="E15" s="128" t="s">
        <v>1988</v>
      </c>
      <c r="F15" s="128" t="s">
        <v>1989</v>
      </c>
      <c r="G15" s="128" t="s">
        <v>1990</v>
      </c>
      <c r="H15" s="128" t="s">
        <v>1991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1903</v>
      </c>
      <c r="B16" s="125" t="s">
        <v>1992</v>
      </c>
      <c r="C16" s="126" t="s">
        <v>1993</v>
      </c>
      <c r="D16" s="128" t="s">
        <v>1994</v>
      </c>
      <c r="E16" s="128" t="s">
        <v>1995</v>
      </c>
      <c r="F16" s="128" t="s">
        <v>1996</v>
      </c>
      <c r="G16" s="128" t="s">
        <v>1997</v>
      </c>
      <c r="H16" s="128" t="s">
        <v>1998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1903</v>
      </c>
      <c r="B17" s="125" t="s">
        <v>1999</v>
      </c>
      <c r="C17" s="126" t="s">
        <v>2000</v>
      </c>
      <c r="D17" s="128" t="s">
        <v>2001</v>
      </c>
      <c r="E17" s="128" t="s">
        <v>2002</v>
      </c>
      <c r="F17" s="128" t="s">
        <v>2003</v>
      </c>
      <c r="G17" s="128" t="s">
        <v>2004</v>
      </c>
      <c r="H17" s="128" t="s">
        <v>2005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1903</v>
      </c>
      <c r="B18" s="125" t="s">
        <v>2006</v>
      </c>
      <c r="C18" s="126" t="s">
        <v>2007</v>
      </c>
      <c r="D18" s="128" t="s">
        <v>2008</v>
      </c>
      <c r="E18" s="128" t="s">
        <v>2009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2010</v>
      </c>
      <c r="B19" s="124"/>
      <c r="C19" s="123" t="s">
        <v>2011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2010</v>
      </c>
      <c r="B20" s="125" t="s">
        <v>2012</v>
      </c>
      <c r="C20" s="126" t="s">
        <v>2013</v>
      </c>
      <c r="D20" s="128" t="s">
        <v>2014</v>
      </c>
      <c r="E20" s="128" t="s">
        <v>2015</v>
      </c>
      <c r="F20" s="128" t="s">
        <v>2016</v>
      </c>
      <c r="G20" s="128" t="s">
        <v>2017</v>
      </c>
      <c r="H20" s="128" t="s">
        <v>2018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2010</v>
      </c>
      <c r="B21" s="125" t="s">
        <v>2019</v>
      </c>
      <c r="C21" s="126" t="s">
        <v>2020</v>
      </c>
      <c r="D21" s="128" t="s">
        <v>2021</v>
      </c>
      <c r="E21" s="128" t="s">
        <v>2022</v>
      </c>
      <c r="F21" s="128" t="s">
        <v>2023</v>
      </c>
      <c r="G21" s="128" t="s">
        <v>2024</v>
      </c>
      <c r="H21" s="128" t="s">
        <v>2025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2026</v>
      </c>
      <c r="B22" s="124"/>
      <c r="C22" s="123" t="s">
        <v>2027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2026</v>
      </c>
      <c r="B23" s="125" t="s">
        <v>2028</v>
      </c>
      <c r="C23" s="126" t="s">
        <v>2029</v>
      </c>
      <c r="D23" s="128" t="s">
        <v>2030</v>
      </c>
      <c r="E23" s="128" t="s">
        <v>2031</v>
      </c>
      <c r="F23" s="128" t="s">
        <v>2032</v>
      </c>
      <c r="G23" s="128" t="s">
        <v>2033</v>
      </c>
      <c r="H23" s="128" t="s">
        <v>2034</v>
      </c>
      <c r="I23" s="130">
        <f>IF(COUNTIF(J23:AW23,"&lt;&gt;")=0,"",SUMPRODUCT(((Recommendations[ImplStatus]="Implemented")+(Recommendations[ImplStatus]="Compensated"))*ISNUMBER(MATCH(Recommendations[Id],J23:AW23,0)))/COUNTIF(J23:AW23,"&lt;&gt;"))</f>
        <v>0</v>
      </c>
      <c r="J23" s="132" t="s">
        <v>29</v>
      </c>
      <c r="K23" s="132" t="s">
        <v>104</v>
      </c>
      <c r="L23" s="132" t="s">
        <v>140</v>
      </c>
      <c r="M23" s="132" t="s">
        <v>182</v>
      </c>
      <c r="N23" s="132" t="s">
        <v>345</v>
      </c>
      <c r="O23" s="132" t="s">
        <v>453</v>
      </c>
      <c r="P23" s="132" t="s">
        <v>635</v>
      </c>
      <c r="Q23" s="132" t="s">
        <v>657</v>
      </c>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2026</v>
      </c>
      <c r="B24" s="125" t="s">
        <v>2035</v>
      </c>
      <c r="C24" s="126" t="s">
        <v>2036</v>
      </c>
      <c r="D24" s="128" t="s">
        <v>2037</v>
      </c>
      <c r="E24" s="128" t="s">
        <v>2038</v>
      </c>
      <c r="F24" s="128" t="s">
        <v>2039</v>
      </c>
      <c r="G24" s="128" t="s">
        <v>2040</v>
      </c>
      <c r="H24" s="128" t="s">
        <v>2041</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2026</v>
      </c>
      <c r="B25" s="125" t="s">
        <v>2042</v>
      </c>
      <c r="C25" s="126" t="s">
        <v>2043</v>
      </c>
      <c r="D25" s="128" t="s">
        <v>2044</v>
      </c>
      <c r="E25" s="128" t="s">
        <v>2045</v>
      </c>
      <c r="F25" s="128" t="s">
        <v>2046</v>
      </c>
      <c r="G25" s="128" t="s">
        <v>2047</v>
      </c>
      <c r="H25" s="128" t="s">
        <v>2048</v>
      </c>
      <c r="I25" s="130">
        <f>IF(COUNTIF(J25:AW25,"&lt;&gt;")=0,"",SUMPRODUCT(((Recommendations[ImplStatus]="Implemented")+(Recommendations[ImplStatus]="Compensated"))*ISNUMBER(MATCH(Recommendations[Id],J25:AW25,0)))/COUNTIF(J25:AW25,"&lt;&gt;"))</f>
        <v>0</v>
      </c>
      <c r="J25" s="132" t="s">
        <v>345</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2026</v>
      </c>
      <c r="B26" s="125" t="s">
        <v>2049</v>
      </c>
      <c r="C26" s="126" t="s">
        <v>2050</v>
      </c>
      <c r="D26" s="128" t="s">
        <v>2051</v>
      </c>
      <c r="E26" s="128" t="s">
        <v>2052</v>
      </c>
      <c r="F26" s="128" t="s">
        <v>2053</v>
      </c>
      <c r="G26" s="128" t="s">
        <v>2040</v>
      </c>
      <c r="H26" s="128" t="s">
        <v>2054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2026</v>
      </c>
      <c r="B27" s="125" t="s">
        <v>2055</v>
      </c>
      <c r="C27" s="126" t="s">
        <v>2056</v>
      </c>
      <c r="D27" s="128" t="s">
        <v>2057</v>
      </c>
      <c r="E27" s="128" t="s">
        <v>2058</v>
      </c>
      <c r="F27" s="128" t="s">
        <v>2059</v>
      </c>
      <c r="G27" s="128" t="s">
        <v>2060</v>
      </c>
      <c r="H27" s="128" t="s">
        <v>2061</v>
      </c>
      <c r="I27" s="130">
        <f>IF(COUNTIF(J27:AW27,"&lt;&gt;")=0,"",SUMPRODUCT(((Recommendations[ImplStatus]="Implemented")+(Recommendations[ImplStatus]="Compensated"))*ISNUMBER(MATCH(Recommendations[Id],J27:AW27,0)))/COUNTIF(J27:AW27,"&lt;&gt;"))</f>
        <v>0</v>
      </c>
      <c r="J27" s="132" t="s">
        <v>140</v>
      </c>
      <c r="K27" s="132" t="s">
        <v>182</v>
      </c>
      <c r="L27" s="132" t="s">
        <v>264</v>
      </c>
      <c r="M27" s="132" t="s">
        <v>635</v>
      </c>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2026</v>
      </c>
      <c r="B28" s="125" t="s">
        <v>2062</v>
      </c>
      <c r="C28" s="126" t="s">
        <v>2063</v>
      </c>
      <c r="D28" s="128" t="s">
        <v>2064</v>
      </c>
      <c r="E28" s="128" t="s">
        <v>2065</v>
      </c>
      <c r="F28" s="128" t="s">
        <v>2066</v>
      </c>
      <c r="G28" s="128" t="s">
        <v>2067</v>
      </c>
      <c r="H28" s="128" t="s">
        <v>2068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2026</v>
      </c>
      <c r="B29" s="125" t="s">
        <v>2069</v>
      </c>
      <c r="C29" s="126" t="s">
        <v>2070</v>
      </c>
      <c r="D29" s="128" t="s">
        <v>2071</v>
      </c>
      <c r="E29" s="128" t="s">
        <v>2072</v>
      </c>
      <c r="F29" s="128" t="s">
        <v>2073</v>
      </c>
      <c r="G29" s="128" t="s">
        <v>1957</v>
      </c>
      <c r="H29" s="128" t="s">
        <v>2074</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2026</v>
      </c>
      <c r="B30" s="125" t="s">
        <v>2075</v>
      </c>
      <c r="C30" s="126" t="s">
        <v>2076</v>
      </c>
      <c r="D30" s="128" t="s">
        <v>2077</v>
      </c>
      <c r="E30" s="128" t="s">
        <v>2078</v>
      </c>
      <c r="F30" s="128" t="s">
        <v>2079</v>
      </c>
      <c r="G30" s="128" t="s">
        <v>2040</v>
      </c>
      <c r="H30" s="128" t="s">
        <v>2080</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2081</v>
      </c>
      <c r="B31" s="124"/>
      <c r="C31" s="123" t="s">
        <v>2082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2081</v>
      </c>
      <c r="B32" s="125" t="s">
        <v>2083</v>
      </c>
      <c r="C32" s="126" t="s">
        <v>2084</v>
      </c>
      <c r="D32" s="128" t="s">
        <v>2085</v>
      </c>
      <c r="E32" s="128" t="s">
        <v>2086</v>
      </c>
      <c r="F32" s="128" t="s">
        <v>2087</v>
      </c>
      <c r="G32" s="128" t="s">
        <v>2088</v>
      </c>
      <c r="H32" s="128" t="s">
        <v>2089</v>
      </c>
      <c r="I32" s="130">
        <f>IF(COUNTIF(J32:AW32,"&lt;&gt;")=0,"",SUMPRODUCT(((Recommendations[ImplStatus]="Implemented")+(Recommendations[ImplStatus]="Compensated"))*ISNUMBER(MATCH(Recommendations[Id],J32:AW32,0)))/COUNTIF(J32:AW32,"&lt;&gt;"))</f>
        <v>0</v>
      </c>
      <c r="J32" s="132" t="s">
        <v>69</v>
      </c>
      <c r="K32" s="132" t="s">
        <v>340</v>
      </c>
      <c r="L32" s="132" t="s">
        <v>350</v>
      </c>
      <c r="M32" s="132" t="s">
        <v>400</v>
      </c>
      <c r="N32" s="132" t="s">
        <v>426</v>
      </c>
      <c r="O32" s="132" t="s">
        <v>438</v>
      </c>
      <c r="P32" s="132" t="s">
        <v>494</v>
      </c>
      <c r="Q32" s="132" t="s">
        <v>652</v>
      </c>
      <c r="R32" s="132" t="s">
        <v>677</v>
      </c>
      <c r="S32" s="132" t="s">
        <v>682</v>
      </c>
      <c r="T32" s="132" t="s">
        <v>689</v>
      </c>
      <c r="U32" s="132" t="s">
        <v>694</v>
      </c>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2081</v>
      </c>
      <c r="B33" s="125" t="s">
        <v>2090</v>
      </c>
      <c r="C33" s="126" t="s">
        <v>2091</v>
      </c>
      <c r="D33" s="128" t="s">
        <v>2092</v>
      </c>
      <c r="E33" s="128" t="s">
        <v>2093</v>
      </c>
      <c r="F33" s="128" t="s">
        <v>2094</v>
      </c>
      <c r="G33" s="128" t="s">
        <v>2095</v>
      </c>
      <c r="H33" s="128" t="s">
        <v>2096</v>
      </c>
      <c r="I33" s="130">
        <f>IF(COUNTIF(J33:AW33,"&lt;&gt;")=0,"",SUMPRODUCT(((Recommendations[ImplStatus]="Implemented")+(Recommendations[ImplStatus]="Compensated"))*ISNUMBER(MATCH(Recommendations[Id],J33:AW33,0)))/COUNTIF(J33:AW33,"&lt;&gt;"))</f>
        <v>0</v>
      </c>
      <c r="J33" s="132" t="s">
        <v>294</v>
      </c>
      <c r="K33" s="132" t="s">
        <v>299</v>
      </c>
      <c r="L33" s="132" t="s">
        <v>304</v>
      </c>
      <c r="M33" s="132" t="s">
        <v>340</v>
      </c>
      <c r="N33" s="132" t="s">
        <v>350</v>
      </c>
      <c r="O33" s="132" t="s">
        <v>400</v>
      </c>
      <c r="P33" s="132" t="s">
        <v>463</v>
      </c>
      <c r="Q33" s="132" t="s">
        <v>473</v>
      </c>
      <c r="R33" s="132" t="s">
        <v>662</v>
      </c>
      <c r="S33" s="132" t="s">
        <v>673</v>
      </c>
      <c r="T33" s="132" t="s">
        <v>694</v>
      </c>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2081</v>
      </c>
      <c r="B34" s="125" t="s">
        <v>2097</v>
      </c>
      <c r="C34" s="126" t="s">
        <v>2098</v>
      </c>
      <c r="D34" s="128" t="s">
        <v>2099</v>
      </c>
      <c r="E34" s="128" t="s">
        <v>2100</v>
      </c>
      <c r="F34" s="128" t="s">
        <v>2101</v>
      </c>
      <c r="G34" s="128" t="s">
        <v>2102</v>
      </c>
      <c r="H34" s="128" t="s">
        <v>2103</v>
      </c>
      <c r="I34" s="130">
        <f>IF(COUNTIF(J34:AW34,"&lt;&gt;")=0,"",SUMPRODUCT(((Recommendations[ImplStatus]="Implemented")+(Recommendations[ImplStatus]="Compensated"))*ISNUMBER(MATCH(Recommendations[Id],J34:AW34,0)))/COUNTIF(J34:AW34,"&lt;&gt;"))</f>
        <v>0</v>
      </c>
      <c r="J34" s="132" t="s">
        <v>18</v>
      </c>
      <c r="K34" s="132" t="s">
        <v>29</v>
      </c>
      <c r="L34" s="132" t="s">
        <v>42</v>
      </c>
      <c r="M34" s="132" t="s">
        <v>76</v>
      </c>
      <c r="N34" s="132" t="s">
        <v>83</v>
      </c>
      <c r="O34" s="132" t="s">
        <v>90</v>
      </c>
      <c r="P34" s="132" t="s">
        <v>438</v>
      </c>
      <c r="Q34" s="132" t="s">
        <v>443</v>
      </c>
      <c r="R34" s="132" t="s">
        <v>453</v>
      </c>
      <c r="S34" s="132" t="s">
        <v>657</v>
      </c>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2081</v>
      </c>
      <c r="B35" s="125" t="s">
        <v>2104</v>
      </c>
      <c r="C35" s="126" t="s">
        <v>2105</v>
      </c>
      <c r="D35" s="128" t="s">
        <v>2106</v>
      </c>
      <c r="E35" s="128" t="s">
        <v>2107</v>
      </c>
      <c r="F35" s="128" t="s">
        <v>2108</v>
      </c>
      <c r="G35" s="128" t="s">
        <v>2109</v>
      </c>
      <c r="H35" s="128" t="s">
        <v>2110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2081</v>
      </c>
      <c r="B36" s="125" t="s">
        <v>2111</v>
      </c>
      <c r="C36" s="126" t="s">
        <v>2112</v>
      </c>
      <c r="D36" s="128" t="s">
        <v>2113</v>
      </c>
      <c r="E36" s="128" t="s">
        <v>2114</v>
      </c>
      <c r="F36" s="128" t="s">
        <v>2115</v>
      </c>
      <c r="G36" s="128" t="s">
        <v>2116</v>
      </c>
      <c r="H36" s="128" t="s">
        <v>2117</v>
      </c>
      <c r="I36" s="130">
        <f>IF(COUNTIF(J36:AW36,"&lt;&gt;")=0,"",SUMPRODUCT(((Recommendations[ImplStatus]="Implemented")+(Recommendations[ImplStatus]="Compensated"))*ISNUMBER(MATCH(Recommendations[Id],J36:AW36,0)))/COUNTIF(J36:AW36,"&lt;&gt;"))</f>
        <v>0</v>
      </c>
      <c r="J36" s="132" t="s">
        <v>62</v>
      </c>
      <c r="K36" s="132" t="s">
        <v>123</v>
      </c>
      <c r="L36" s="132" t="s">
        <v>129</v>
      </c>
      <c r="M36" s="132" t="s">
        <v>145</v>
      </c>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2081</v>
      </c>
      <c r="B37" s="125" t="s">
        <v>2118</v>
      </c>
      <c r="C37" s="126" t="s">
        <v>2119</v>
      </c>
      <c r="D37" s="128" t="s">
        <v>2120</v>
      </c>
      <c r="E37" s="128" t="s">
        <v>2121</v>
      </c>
      <c r="F37" s="128" t="s">
        <v>2122</v>
      </c>
      <c r="G37" s="128" t="s">
        <v>2123</v>
      </c>
      <c r="H37" s="128" t="s">
        <v>2124</v>
      </c>
      <c r="I37" s="130">
        <f>IF(COUNTIF(J37:AW37,"&lt;&gt;")=0,"",SUMPRODUCT(((Recommendations[ImplStatus]="Implemented")+(Recommendations[ImplStatus]="Compensated"))*ISNUMBER(MATCH(Recommendations[Id],J37:AW37,0)))/COUNTIF(J37:AW37,"&lt;&gt;"))</f>
        <v>0</v>
      </c>
      <c r="J37" s="132" t="s">
        <v>187</v>
      </c>
      <c r="K37" s="132" t="s">
        <v>277</v>
      </c>
      <c r="L37" s="132" t="s">
        <v>282</v>
      </c>
      <c r="M37" s="132" t="s">
        <v>394</v>
      </c>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2081</v>
      </c>
      <c r="B38" s="125" t="s">
        <v>2125</v>
      </c>
      <c r="C38" s="126" t="s">
        <v>2126</v>
      </c>
      <c r="D38" s="128" t="s">
        <v>2127</v>
      </c>
      <c r="E38" s="128" t="s">
        <v>2128</v>
      </c>
      <c r="F38" s="128" t="s">
        <v>2129</v>
      </c>
      <c r="G38" s="128" t="s">
        <v>2130</v>
      </c>
      <c r="H38" s="128" t="s">
        <v>2131</v>
      </c>
      <c r="I38" s="130">
        <f>IF(COUNTIF(J38:AW38,"&lt;&gt;")=0,"",SUMPRODUCT(((Recommendations[ImplStatus]="Implemented")+(Recommendations[ImplStatus]="Compensated"))*ISNUMBER(MATCH(Recommendations[Id],J38:AW38,0)))/COUNTIF(J38:AW38,"&lt;&gt;"))</f>
        <v>0</v>
      </c>
      <c r="J38" s="132" t="s">
        <v>270</v>
      </c>
      <c r="K38" s="132" t="s">
        <v>530</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2081</v>
      </c>
      <c r="B39" s="125" t="s">
        <v>2132</v>
      </c>
      <c r="C39" s="126" t="s">
        <v>2133</v>
      </c>
      <c r="D39" s="128" t="s">
        <v>2134</v>
      </c>
      <c r="E39" s="128" t="s">
        <v>2135</v>
      </c>
      <c r="F39" s="128" t="s">
        <v>2136</v>
      </c>
      <c r="G39" s="128" t="s">
        <v>2137</v>
      </c>
      <c r="H39" s="128" t="s">
        <v>2138</v>
      </c>
      <c r="I39" s="130">
        <f>IF(COUNTIF(J39:AW39,"&lt;&gt;")=0,"",SUMPRODUCT(((Recommendations[ImplStatus]="Implemented")+(Recommendations[ImplStatus]="Compensated"))*ISNUMBER(MATCH(Recommendations[Id],J39:AW39,0)))/COUNTIF(J39:AW39,"&lt;&gt;"))</f>
        <v>0</v>
      </c>
      <c r="J39" s="132" t="s">
        <v>176</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2081</v>
      </c>
      <c r="B40" s="125" t="s">
        <v>2139</v>
      </c>
      <c r="C40" s="126" t="s">
        <v>2140</v>
      </c>
      <c r="D40" s="128" t="s">
        <v>2141</v>
      </c>
      <c r="E40" s="128" t="s">
        <v>2142</v>
      </c>
      <c r="F40" s="128" t="s">
        <v>2143</v>
      </c>
      <c r="G40" s="128" t="s">
        <v>2144</v>
      </c>
      <c r="H40" s="128" t="s">
        <v>2145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2081</v>
      </c>
      <c r="B41" s="125" t="s">
        <v>2146</v>
      </c>
      <c r="C41" s="126" t="s">
        <v>2147</v>
      </c>
      <c r="D41" s="128" t="s">
        <v>2148</v>
      </c>
      <c r="E41" s="128" t="s">
        <v>2149</v>
      </c>
      <c r="F41" s="128" t="s">
        <v>2150</v>
      </c>
      <c r="G41" s="128" t="s">
        <v>2088</v>
      </c>
      <c r="H41" s="128" t="s">
        <v>2151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2152</v>
      </c>
      <c r="B42" s="124"/>
      <c r="C42" s="123" t="s">
        <v>2153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2152</v>
      </c>
      <c r="B43" s="125" t="s">
        <v>2154</v>
      </c>
      <c r="C43" s="126" t="s">
        <v>2155</v>
      </c>
      <c r="D43" s="128" t="s">
        <v>2156</v>
      </c>
      <c r="E43" s="128" t="s">
        <v>2157</v>
      </c>
      <c r="F43" s="128" t="s">
        <v>2158</v>
      </c>
      <c r="G43" s="128" t="s">
        <v>2159</v>
      </c>
      <c r="H43" s="128" t="s">
        <v>2160</v>
      </c>
      <c r="I43" s="130">
        <f>IF(COUNTIF(J43:AW43,"&lt;&gt;")=0,"",SUMPRODUCT(((Recommendations[ImplStatus]="Implemented")+(Recommendations[ImplStatus]="Compensated"))*ISNUMBER(MATCH(Recommendations[Id],J43:AW43,0)))/COUNTIF(J43:AW43,"&lt;&gt;"))</f>
        <v>0</v>
      </c>
      <c r="J43" s="132" t="s">
        <v>361</v>
      </c>
      <c r="K43" s="132" t="s">
        <v>606</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2152</v>
      </c>
      <c r="B44" s="125" t="s">
        <v>2161</v>
      </c>
      <c r="C44" s="126" t="s">
        <v>2162</v>
      </c>
      <c r="D44" s="128" t="s">
        <v>2163</v>
      </c>
      <c r="E44" s="128" t="s">
        <v>2164</v>
      </c>
      <c r="F44" s="128" t="s">
        <v>2165</v>
      </c>
      <c r="G44" s="128" t="s">
        <v>2166</v>
      </c>
      <c r="H44" s="128" t="s">
        <v>2167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2152</v>
      </c>
      <c r="B45" s="125" t="s">
        <v>2168</v>
      </c>
      <c r="C45" s="126" t="s">
        <v>2169</v>
      </c>
      <c r="D45" s="128" t="s">
        <v>2170</v>
      </c>
      <c r="E45" s="128" t="s">
        <v>2171</v>
      </c>
      <c r="F45" s="128" t="s">
        <v>2172</v>
      </c>
      <c r="G45" s="128" t="s">
        <v>2173</v>
      </c>
      <c r="H45" s="128" t="s">
        <v>2174</v>
      </c>
      <c r="I45" s="130">
        <f>IF(COUNTIF(J45:AW45,"&lt;&gt;")=0,"",SUMPRODUCT(((Recommendations[ImplStatus]="Implemented")+(Recommendations[ImplStatus]="Compensated"))*ISNUMBER(MATCH(Recommendations[Id],J45:AW45,0)))/COUNTIF(J45:AW45,"&lt;&gt;"))</f>
        <v>0</v>
      </c>
      <c r="J45" s="132" t="s">
        <v>34</v>
      </c>
      <c r="K45" s="132" t="s">
        <v>210</v>
      </c>
      <c r="L45" s="132" t="s">
        <v>216</v>
      </c>
      <c r="M45" s="132" t="s">
        <v>361</v>
      </c>
      <c r="N45" s="132" t="s">
        <v>601</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2152</v>
      </c>
      <c r="B46" s="125" t="s">
        <v>2175</v>
      </c>
      <c r="C46" s="126" t="s">
        <v>2176</v>
      </c>
      <c r="D46" s="128" t="s">
        <v>2177</v>
      </c>
      <c r="E46" s="128" t="s">
        <v>2178</v>
      </c>
      <c r="F46" s="128" t="s">
        <v>2179</v>
      </c>
      <c r="G46" s="128" t="s">
        <v>2173</v>
      </c>
      <c r="H46" s="128" t="s">
        <v>2180</v>
      </c>
      <c r="I46" s="130">
        <f>IF(COUNTIF(J46:AW46,"&lt;&gt;")=0,"",SUMPRODUCT(((Recommendations[ImplStatus]="Implemented")+(Recommendations[ImplStatus]="Compensated"))*ISNUMBER(MATCH(Recommendations[Id],J46:AW46,0)))/COUNTIF(J46:AW46,"&lt;&gt;"))</f>
        <v>0</v>
      </c>
      <c r="J46" s="132" t="s">
        <v>252</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2152</v>
      </c>
      <c r="B47" s="125" t="s">
        <v>2181</v>
      </c>
      <c r="C47" s="126" t="s">
        <v>2182</v>
      </c>
      <c r="D47" s="128" t="s">
        <v>2183</v>
      </c>
      <c r="E47" s="128" t="s">
        <v>2184</v>
      </c>
      <c r="F47" s="128" t="s">
        <v>2185</v>
      </c>
      <c r="G47" s="128" t="s">
        <v>2186</v>
      </c>
      <c r="H47" s="128" t="s">
        <v>2187</v>
      </c>
      <c r="I47" s="130">
        <f>IF(COUNTIF(J47:AW47,"&lt;&gt;")=0,"",SUMPRODUCT(((Recommendations[ImplStatus]="Implemented")+(Recommendations[ImplStatus]="Compensated"))*ISNUMBER(MATCH(Recommendations[Id],J47:AW47,0)))/COUNTIF(J47:AW47,"&lt;&gt;"))</f>
        <v>0</v>
      </c>
      <c r="J47" s="132" t="s">
        <v>222</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2152</v>
      </c>
      <c r="B48" s="125" t="s">
        <v>2188</v>
      </c>
      <c r="C48" s="126" t="s">
        <v>2189</v>
      </c>
      <c r="D48" s="128" t="s">
        <v>2190</v>
      </c>
      <c r="E48" s="128" t="s">
        <v>2191</v>
      </c>
      <c r="F48" s="128" t="s">
        <v>2192</v>
      </c>
      <c r="G48" s="128" t="s">
        <v>2193</v>
      </c>
      <c r="H48" s="128" t="s">
        <v>2194</v>
      </c>
      <c r="I48" s="130">
        <f>IF(COUNTIF(J48:AW48,"&lt;&gt;")=0,"",SUMPRODUCT(((Recommendations[ImplStatus]="Implemented")+(Recommendations[ImplStatus]="Compensated"))*ISNUMBER(MATCH(Recommendations[Id],J48:AW48,0)))/COUNTIF(J48:AW48,"&lt;&gt;"))</f>
        <v>0</v>
      </c>
      <c r="J48" s="132" t="s">
        <v>378</v>
      </c>
      <c r="K48" s="132" t="s">
        <v>705</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2152</v>
      </c>
      <c r="B49" s="125" t="s">
        <v>2195</v>
      </c>
      <c r="C49" s="126" t="s">
        <v>2196</v>
      </c>
      <c r="D49" s="128" t="s">
        <v>2197</v>
      </c>
      <c r="E49" s="128" t="s">
        <v>2198</v>
      </c>
      <c r="F49" s="128" t="s">
        <v>2199</v>
      </c>
      <c r="G49" s="128" t="s">
        <v>1957</v>
      </c>
      <c r="H49" s="128" t="s">
        <v>2200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2152</v>
      </c>
      <c r="B50" s="125" t="s">
        <v>2201</v>
      </c>
      <c r="C50" s="126" t="s">
        <v>2202</v>
      </c>
      <c r="D50" s="128" t="s">
        <v>2203</v>
      </c>
      <c r="E50" s="128" t="s">
        <v>2204</v>
      </c>
      <c r="F50" s="128" t="s">
        <v>2205</v>
      </c>
      <c r="G50" s="128" t="s">
        <v>2206</v>
      </c>
      <c r="H50" s="128" t="s">
        <v>2207</v>
      </c>
      <c r="I50" s="130">
        <f>IF(COUNTIF(J50:AW50,"&lt;&gt;")=0,"",SUMPRODUCT(((Recommendations[ImplStatus]="Implemented")+(Recommendations[ImplStatus]="Compensated"))*ISNUMBER(MATCH(Recommendations[Id],J50:AW50,0)))/COUNTIF(J50:AW50,"&lt;&gt;"))</f>
        <v>0</v>
      </c>
      <c r="J50" s="132" t="s">
        <v>252</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2208</v>
      </c>
      <c r="B51" s="124"/>
      <c r="C51" s="123" t="s">
        <v>2209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2208</v>
      </c>
      <c r="B52" s="125" t="s">
        <v>2210</v>
      </c>
      <c r="C52" s="126" t="s">
        <v>2211</v>
      </c>
      <c r="D52" s="128" t="s">
        <v>2212</v>
      </c>
      <c r="E52" s="128" t="s">
        <v>2213</v>
      </c>
      <c r="F52" s="128" t="s">
        <v>2214</v>
      </c>
      <c r="G52" s="128" t="s">
        <v>2215</v>
      </c>
      <c r="H52" s="128" t="s">
        <v>2216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2208</v>
      </c>
      <c r="B53" s="125" t="s">
        <v>2217</v>
      </c>
      <c r="C53" s="126" t="s">
        <v>2218</v>
      </c>
      <c r="D53" s="128" t="s">
        <v>2219</v>
      </c>
      <c r="E53" s="128" t="s">
        <v>2220</v>
      </c>
      <c r="F53" s="128" t="s">
        <v>2221</v>
      </c>
      <c r="G53" s="128" t="s">
        <v>2222</v>
      </c>
      <c r="H53" s="128" t="s">
        <v>2223</v>
      </c>
      <c r="I53" s="130">
        <f>IF(COUNTIF(J53:AW53,"&lt;&gt;")=0,"",SUMPRODUCT(((Recommendations[ImplStatus]="Implemented")+(Recommendations[ImplStatus]="Compensated"))*ISNUMBER(MATCH(Recommendations[Id],J53:AW53,0)))/COUNTIF(J53:AW53,"&lt;&gt;"))</f>
        <v>0</v>
      </c>
      <c r="J53" s="132" t="s">
        <v>151</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2208</v>
      </c>
      <c r="B54" s="125" t="s">
        <v>2224</v>
      </c>
      <c r="C54" s="126" t="s">
        <v>2225</v>
      </c>
      <c r="D54" s="128" t="s">
        <v>2226</v>
      </c>
      <c r="E54" s="128" t="s">
        <v>2227</v>
      </c>
      <c r="F54" s="128" t="s">
        <v>2228</v>
      </c>
      <c r="G54" s="128" t="s">
        <v>2229</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2208</v>
      </c>
      <c r="B55" s="125" t="s">
        <v>2230</v>
      </c>
      <c r="C55" s="126" t="s">
        <v>2231</v>
      </c>
      <c r="D55" s="128" t="s">
        <v>2232</v>
      </c>
      <c r="E55" s="128" t="s">
        <v>2233</v>
      </c>
      <c r="F55" s="128" t="s">
        <v>2234</v>
      </c>
      <c r="G55" s="128" t="s">
        <v>2235</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2208</v>
      </c>
      <c r="B56" s="125" t="s">
        <v>2236</v>
      </c>
      <c r="C56" s="126" t="s">
        <v>2237</v>
      </c>
      <c r="D56" s="128" t="s">
        <v>2238</v>
      </c>
      <c r="E56" s="128" t="s">
        <v>2239</v>
      </c>
      <c r="F56" s="128" t="s">
        <v>2240</v>
      </c>
      <c r="G56" s="128" t="s">
        <v>2241</v>
      </c>
      <c r="H56" s="128" t="s">
        <v>2242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2243</v>
      </c>
      <c r="B57" s="124"/>
      <c r="C57" s="123" t="s">
        <v>2244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2243</v>
      </c>
      <c r="B58" s="125" t="s">
        <v>2245</v>
      </c>
      <c r="C58" s="126" t="s">
        <v>2246</v>
      </c>
      <c r="D58" s="128" t="s">
        <v>2247</v>
      </c>
      <c r="E58" s="128" t="s">
        <v>2248</v>
      </c>
      <c r="F58" s="128" t="s">
        <v>2249</v>
      </c>
      <c r="G58" s="128" t="s">
        <v>2250</v>
      </c>
      <c r="H58" s="128" t="s">
        <v>2251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2243</v>
      </c>
      <c r="B59" s="125" t="s">
        <v>2252</v>
      </c>
      <c r="C59" s="126" t="s">
        <v>2253</v>
      </c>
      <c r="D59" s="128" t="s">
        <v>2254</v>
      </c>
      <c r="E59" s="128" t="s">
        <v>2255</v>
      </c>
      <c r="F59" s="128" t="s">
        <v>2256</v>
      </c>
      <c r="G59" s="128" t="s">
        <v>2257</v>
      </c>
      <c r="H59" s="128" t="s">
        <v>2258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2243</v>
      </c>
      <c r="B60" s="125" t="s">
        <v>2259</v>
      </c>
      <c r="C60" s="126" t="s">
        <v>2260</v>
      </c>
      <c r="D60" s="128" t="s">
        <v>2261</v>
      </c>
      <c r="E60" s="128" t="s">
        <v>2262</v>
      </c>
      <c r="F60" s="128" t="s">
        <v>2263</v>
      </c>
      <c r="G60" s="128" t="s">
        <v>2264</v>
      </c>
      <c r="H60" s="128" t="s">
        <v>2265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2266</v>
      </c>
      <c r="B61" s="124"/>
      <c r="C61" s="123" t="s">
        <v>2267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2266</v>
      </c>
      <c r="B62" s="125" t="s">
        <v>2268</v>
      </c>
      <c r="C62" s="126" t="s">
        <v>2269</v>
      </c>
      <c r="D62" s="128" t="s">
        <v>2270</v>
      </c>
      <c r="E62" s="128" t="s">
        <v>2271</v>
      </c>
      <c r="F62" s="128" t="s">
        <v>2272</v>
      </c>
      <c r="G62" s="128" t="s">
        <v>2273</v>
      </c>
      <c r="H62" s="128" t="s">
        <v>2274</v>
      </c>
      <c r="I62" s="130">
        <f>IF(COUNTIF(J62:AW62,"&lt;&gt;")=0,"",SUMPRODUCT(((Recommendations[ImplStatus]="Implemented")+(Recommendations[ImplStatus]="Compensated"))*ISNUMBER(MATCH(Recommendations[Id],J62:AW62,0)))/COUNTIF(J62:AW62,"&lt;&gt;"))</f>
        <v>0</v>
      </c>
      <c r="J62" s="132" t="s">
        <v>448</v>
      </c>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2266</v>
      </c>
      <c r="B63" s="125" t="s">
        <v>2275</v>
      </c>
      <c r="C63" s="126" t="s">
        <v>2276</v>
      </c>
      <c r="D63" s="128" t="s">
        <v>2277</v>
      </c>
      <c r="E63" s="128" t="s">
        <v>2278</v>
      </c>
      <c r="F63" s="128" t="s">
        <v>2279</v>
      </c>
      <c r="G63" s="128" t="s">
        <v>2280</v>
      </c>
      <c r="H63" s="128" t="s">
        <v>2281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2266</v>
      </c>
      <c r="B64" s="125" t="s">
        <v>2282</v>
      </c>
      <c r="C64" s="126" t="s">
        <v>2283</v>
      </c>
      <c r="D64" s="128" t="s">
        <v>2284</v>
      </c>
      <c r="E64" s="128" t="s">
        <v>2285</v>
      </c>
      <c r="F64" s="128" t="s">
        <v>2286</v>
      </c>
      <c r="G64" s="128" t="s">
        <v>2287</v>
      </c>
      <c r="H64" s="128" t="s">
        <v>2288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2266</v>
      </c>
      <c r="B65" s="125" t="s">
        <v>2289</v>
      </c>
      <c r="C65" s="126" t="s">
        <v>2290</v>
      </c>
      <c r="D65" s="128" t="s">
        <v>2291</v>
      </c>
      <c r="E65" s="128" t="s">
        <v>2292</v>
      </c>
      <c r="F65" s="128" t="s">
        <v>2293</v>
      </c>
      <c r="G65" s="128" t="s">
        <v>2294</v>
      </c>
      <c r="H65" s="128" t="s">
        <v>2295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2266</v>
      </c>
      <c r="B66" s="125" t="s">
        <v>2296</v>
      </c>
      <c r="C66" s="126" t="s">
        <v>2297</v>
      </c>
      <c r="D66" s="128" t="s">
        <v>2298</v>
      </c>
      <c r="E66" s="128" t="s">
        <v>2299</v>
      </c>
      <c r="F66" s="128" t="s">
        <v>2300</v>
      </c>
      <c r="G66" s="128" t="s">
        <v>2301</v>
      </c>
      <c r="H66" s="128" t="s">
        <v>2302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2266</v>
      </c>
      <c r="B67" s="125" t="s">
        <v>2303</v>
      </c>
      <c r="C67" s="126" t="s">
        <v>2304</v>
      </c>
      <c r="D67" s="128" t="s">
        <v>2305</v>
      </c>
      <c r="E67" s="128" t="s">
        <v>2306</v>
      </c>
      <c r="F67" s="128" t="s">
        <v>2307</v>
      </c>
      <c r="G67" s="128" t="s">
        <v>2308</v>
      </c>
      <c r="H67" s="128" t="s">
        <v>2309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2266</v>
      </c>
      <c r="B68" s="125" t="s">
        <v>2310</v>
      </c>
      <c r="C68" s="126" t="s">
        <v>2311</v>
      </c>
      <c r="D68" s="128" t="s">
        <v>2312</v>
      </c>
      <c r="E68" s="128" t="s">
        <v>2313</v>
      </c>
      <c r="F68" s="128" t="s">
        <v>2314</v>
      </c>
      <c r="G68" s="128" t="s">
        <v>2315</v>
      </c>
      <c r="H68" s="128" t="s">
        <v>2316</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2317</v>
      </c>
      <c r="B69" s="124"/>
      <c r="C69" s="123" t="s">
        <v>2318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2317</v>
      </c>
      <c r="B70" s="125" t="s">
        <v>2319</v>
      </c>
      <c r="C70" s="126" t="s">
        <v>2320</v>
      </c>
      <c r="D70" s="128" t="s">
        <v>2321</v>
      </c>
      <c r="E70" s="128" t="s">
        <v>2322</v>
      </c>
      <c r="F70" s="128" t="s">
        <v>2323</v>
      </c>
      <c r="G70" s="128" t="s">
        <v>2324</v>
      </c>
      <c r="H70" s="128" t="s">
        <v>2325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2317</v>
      </c>
      <c r="B71" s="125" t="s">
        <v>2326</v>
      </c>
      <c r="C71" s="126" t="s">
        <v>2327</v>
      </c>
      <c r="D71" s="128" t="s">
        <v>2328</v>
      </c>
      <c r="E71" s="128" t="s">
        <v>2329</v>
      </c>
      <c r="F71" s="128" t="s">
        <v>2330</v>
      </c>
      <c r="G71" s="128" t="s">
        <v>2331</v>
      </c>
      <c r="H71" s="128" t="s">
        <v>2332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2333</v>
      </c>
      <c r="B72" s="124"/>
      <c r="C72" s="123" t="s">
        <v>2334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2333</v>
      </c>
      <c r="B73" s="125" t="s">
        <v>2335</v>
      </c>
      <c r="C73" s="126" t="s">
        <v>2336</v>
      </c>
      <c r="D73" s="128" t="s">
        <v>2337</v>
      </c>
      <c r="E73" s="128" t="s">
        <v>2338</v>
      </c>
      <c r="F73" s="128" t="s">
        <v>2339</v>
      </c>
      <c r="G73" s="128" t="s">
        <v>2340</v>
      </c>
      <c r="H73" s="128" t="s">
        <v>2341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2333</v>
      </c>
      <c r="B74" s="125" t="s">
        <v>2342</v>
      </c>
      <c r="C74" s="126" t="s">
        <v>2343</v>
      </c>
      <c r="D74" s="128" t="s">
        <v>2344</v>
      </c>
      <c r="E74" s="128" t="s">
        <v>2345</v>
      </c>
      <c r="F74" s="128" t="s">
        <v>2346</v>
      </c>
      <c r="G74" s="128" t="s">
        <v>2347</v>
      </c>
      <c r="H74" s="128" t="s">
        <v>2348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2333</v>
      </c>
      <c r="B75" s="125" t="s">
        <v>2349</v>
      </c>
      <c r="C75" s="126" t="s">
        <v>2350</v>
      </c>
      <c r="D75" s="128" t="s">
        <v>2351</v>
      </c>
      <c r="E75" s="128" t="s">
        <v>2352</v>
      </c>
      <c r="F75" s="128" t="s">
        <v>2353</v>
      </c>
      <c r="G75" s="128" t="s">
        <v>2354</v>
      </c>
      <c r="H75" s="128" t="s">
        <v>2355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2333</v>
      </c>
      <c r="B76" s="125" t="s">
        <v>2356</v>
      </c>
      <c r="C76" s="126" t="s">
        <v>2357</v>
      </c>
      <c r="D76" s="128" t="s">
        <v>2358</v>
      </c>
      <c r="E76" s="128" t="s">
        <v>2359</v>
      </c>
      <c r="F76" s="128" t="s">
        <v>2360</v>
      </c>
      <c r="G76" s="128" t="s">
        <v>2361</v>
      </c>
      <c r="H76" s="128" t="s">
        <v>2362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2333</v>
      </c>
      <c r="B77" s="125" t="s">
        <v>2363</v>
      </c>
      <c r="C77" s="126" t="s">
        <v>2364</v>
      </c>
      <c r="D77" s="128" t="s">
        <v>2365</v>
      </c>
      <c r="E77" s="128" t="s">
        <v>2366</v>
      </c>
      <c r="F77" s="128" t="s">
        <v>2367</v>
      </c>
      <c r="G77" s="128" t="s">
        <v>2361</v>
      </c>
      <c r="H77" s="128" t="s">
        <v>2368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2369</v>
      </c>
      <c r="B78" s="124"/>
      <c r="C78" s="123" t="s">
        <v>2370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2369</v>
      </c>
      <c r="B79" s="125" t="s">
        <v>2369</v>
      </c>
      <c r="C79" s="126" t="s">
        <v>2371</v>
      </c>
      <c r="D79" s="128" t="s">
        <v>2372</v>
      </c>
      <c r="E79" s="128" t="s">
        <v>2373</v>
      </c>
      <c r="F79" s="128" t="s">
        <v>2374</v>
      </c>
      <c r="G79" s="128" t="s">
        <v>2375</v>
      </c>
      <c r="H79" s="128" t="s">
        <v>2376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2369</v>
      </c>
      <c r="B80" s="125" t="s">
        <v>2377</v>
      </c>
      <c r="C80" s="126" t="s">
        <v>2378</v>
      </c>
      <c r="D80" s="128" t="s">
        <v>2379</v>
      </c>
      <c r="E80" s="128" t="s">
        <v>2380</v>
      </c>
      <c r="F80" s="128" t="s">
        <v>2381</v>
      </c>
      <c r="G80" s="128" t="s">
        <v>2382</v>
      </c>
      <c r="H80" s="128" t="s">
        <v>2383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2369</v>
      </c>
      <c r="B81" s="125" t="s">
        <v>2384</v>
      </c>
      <c r="C81" s="126" t="s">
        <v>2385</v>
      </c>
      <c r="D81" s="128" t="s">
        <v>2386</v>
      </c>
      <c r="E81" s="128" t="s">
        <v>2387</v>
      </c>
      <c r="F81" s="128" t="s">
        <v>2388</v>
      </c>
      <c r="G81" s="128" t="s">
        <v>2389</v>
      </c>
      <c r="H81" s="128" t="s">
        <v>2390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2391</v>
      </c>
      <c r="B82" s="124"/>
      <c r="C82" s="123" t="s">
        <v>2392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2391</v>
      </c>
      <c r="B83" s="125" t="s">
        <v>2393</v>
      </c>
      <c r="C83" s="126" t="s">
        <v>2394</v>
      </c>
      <c r="D83" s="128" t="s">
        <v>2395</v>
      </c>
      <c r="E83" s="128" t="s">
        <v>2396</v>
      </c>
      <c r="F83" s="128" t="s">
        <v>2397</v>
      </c>
      <c r="G83" s="128" t="s">
        <v>2398</v>
      </c>
      <c r="H83" s="128" t="s">
        <v>2399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2391</v>
      </c>
      <c r="B84" s="125" t="s">
        <v>2400</v>
      </c>
      <c r="C84" s="126" t="s">
        <v>2401</v>
      </c>
      <c r="D84" s="128" t="s">
        <v>2402</v>
      </c>
      <c r="E84" s="128" t="s">
        <v>2403</v>
      </c>
      <c r="F84" s="128" t="s">
        <v>2404</v>
      </c>
      <c r="G84" s="128" t="s">
        <v>2405</v>
      </c>
      <c r="H84" s="128" t="s">
        <v>2406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2391</v>
      </c>
      <c r="B85" s="125" t="s">
        <v>2407</v>
      </c>
      <c r="C85" s="126" t="s">
        <v>2408</v>
      </c>
      <c r="D85" s="128" t="s">
        <v>2409</v>
      </c>
      <c r="E85" s="128" t="s">
        <v>2410</v>
      </c>
      <c r="F85" s="128" t="s">
        <v>2411</v>
      </c>
      <c r="G85" s="128" t="s">
        <v>2412</v>
      </c>
      <c r="H85" s="128" t="s">
        <v>2413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2391</v>
      </c>
      <c r="B86" s="125" t="s">
        <v>2414</v>
      </c>
      <c r="C86" s="126" t="s">
        <v>2415</v>
      </c>
      <c r="D86" s="128" t="s">
        <v>2416</v>
      </c>
      <c r="E86" s="128" t="s">
        <v>2417</v>
      </c>
      <c r="F86" s="128" t="s">
        <v>2418</v>
      </c>
      <c r="G86" s="128" t="s">
        <v>2419</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2420</v>
      </c>
      <c r="B87" s="124"/>
      <c r="C87" s="123" t="s">
        <v>2421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2420</v>
      </c>
      <c r="B88" s="125" t="s">
        <v>2422</v>
      </c>
      <c r="C88" s="126" t="s">
        <v>2423</v>
      </c>
      <c r="D88" s="128" t="s">
        <v>2424</v>
      </c>
      <c r="E88" s="128" t="s">
        <v>2425</v>
      </c>
      <c r="F88" s="128" t="s">
        <v>2426</v>
      </c>
      <c r="G88" s="128" t="s">
        <v>2427</v>
      </c>
      <c r="H88" s="128" t="s">
        <v>2428</v>
      </c>
      <c r="I88" s="130">
        <f>IF(COUNTIF(J88:AW88,"&lt;&gt;")=0,"",SUMPRODUCT(((Recommendations[ImplStatus]="Implemented")+(Recommendations[ImplStatus]="Compensated"))*ISNUMBER(MATCH(Recommendations[Id],J88:AW88,0)))/COUNTIF(J88:AW88,"&lt;&gt;"))</f>
        <v>0</v>
      </c>
      <c r="J88" s="132" t="s">
        <v>258</v>
      </c>
      <c r="K88" s="132" t="s">
        <v>410</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2420</v>
      </c>
      <c r="B89" s="125" t="s">
        <v>2429</v>
      </c>
      <c r="C89" s="126" t="s">
        <v>2430</v>
      </c>
      <c r="D89" s="128" t="s">
        <v>2431</v>
      </c>
      <c r="E89" s="128" t="s">
        <v>2432</v>
      </c>
      <c r="F89" s="128" t="s">
        <v>2433</v>
      </c>
      <c r="G89" s="128" t="s">
        <v>1957</v>
      </c>
      <c r="H89" s="128" t="s">
        <v>2434</v>
      </c>
      <c r="I89" s="130">
        <f>IF(COUNTIF(J89:AW89,"&lt;&gt;")=0,"",SUMPRODUCT(((Recommendations[ImplStatus]="Implemented")+(Recommendations[ImplStatus]="Compensated"))*ISNUMBER(MATCH(Recommendations[Id],J89:AW89,0)))/COUNTIF(J89:AW89,"&lt;&gt;"))</f>
        <v>0</v>
      </c>
      <c r="J89" s="132" t="s">
        <v>394</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2420</v>
      </c>
      <c r="B90" s="125" t="s">
        <v>2435</v>
      </c>
      <c r="C90" s="126" t="s">
        <v>2436</v>
      </c>
      <c r="D90" s="128" t="s">
        <v>2437</v>
      </c>
      <c r="E90" s="128" t="s">
        <v>2438</v>
      </c>
      <c r="F90" s="128" t="s">
        <v>2439</v>
      </c>
      <c r="G90" s="128" t="s">
        <v>2427</v>
      </c>
      <c r="H90" s="128" t="s">
        <v>2440</v>
      </c>
      <c r="I90" s="130">
        <f>IF(COUNTIF(J90:AW90,"&lt;&gt;")=0,"",SUMPRODUCT(((Recommendations[ImplStatus]="Implemented")+(Recommendations[ImplStatus]="Compensated"))*ISNUMBER(MATCH(Recommendations[Id],J90:AW90,0)))/COUNTIF(J90:AW90,"&lt;&gt;"))</f>
        <v>0</v>
      </c>
      <c r="J90" s="132" t="s">
        <v>410</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2420</v>
      </c>
      <c r="B91" s="125" t="s">
        <v>2441</v>
      </c>
      <c r="C91" s="126" t="s">
        <v>2442</v>
      </c>
      <c r="D91" s="128" t="s">
        <v>2443</v>
      </c>
      <c r="E91" s="128" t="s">
        <v>2444</v>
      </c>
      <c r="F91" s="128" t="s">
        <v>2445</v>
      </c>
      <c r="G91" s="128" t="s">
        <v>1957</v>
      </c>
      <c r="H91" s="128" t="s">
        <v>2446</v>
      </c>
      <c r="I91" s="130">
        <f>IF(COUNTIF(J91:AW91,"&lt;&gt;")=0,"",SUMPRODUCT(((Recommendations[ImplStatus]="Implemented")+(Recommendations[ImplStatus]="Compensated"))*ISNUMBER(MATCH(Recommendations[Id],J91:AW91,0)))/COUNTIF(J91:AW91,"&lt;&gt;"))</f>
        <v>0</v>
      </c>
      <c r="J91" s="132" t="s">
        <v>287</v>
      </c>
      <c r="K91" s="132" t="s">
        <v>383</v>
      </c>
      <c r="L91" s="132" t="s">
        <v>448</v>
      </c>
      <c r="M91" s="132" t="s">
        <v>579</v>
      </c>
      <c r="N91" s="132" t="s">
        <v>640</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2420</v>
      </c>
      <c r="B92" s="125" t="s">
        <v>2447</v>
      </c>
      <c r="C92" s="126" t="s">
        <v>2448</v>
      </c>
      <c r="D92" s="128" t="s">
        <v>2449</v>
      </c>
      <c r="E92" s="128" t="s">
        <v>2450</v>
      </c>
      <c r="F92" s="128" t="s">
        <v>2451</v>
      </c>
      <c r="G92" s="128" t="s">
        <v>1957</v>
      </c>
      <c r="H92" s="128" t="s">
        <v>2452</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2420</v>
      </c>
      <c r="B93" s="125" t="s">
        <v>2453</v>
      </c>
      <c r="C93" s="126" t="s">
        <v>2454</v>
      </c>
      <c r="D93" s="128" t="s">
        <v>2455</v>
      </c>
      <c r="E93" s="128" t="s">
        <v>2456</v>
      </c>
      <c r="F93" s="128" t="s">
        <v>2457</v>
      </c>
      <c r="G93" s="128" t="s">
        <v>2458</v>
      </c>
      <c r="H93" s="128" t="s">
        <v>2459</v>
      </c>
      <c r="I93" s="130">
        <f>IF(COUNTIF(J93:AW93,"&lt;&gt;")=0,"",SUMPRODUCT(((Recommendations[ImplStatus]="Implemented")+(Recommendations[ImplStatus]="Compensated"))*ISNUMBER(MATCH(Recommendations[Id],J93:AW93,0)))/COUNTIF(J93:AW93,"&lt;&gt;"))</f>
        <v>0</v>
      </c>
      <c r="J93" s="132" t="s">
        <v>367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2420</v>
      </c>
      <c r="B94" s="125" t="s">
        <v>2460</v>
      </c>
      <c r="C94" s="126" t="s">
        <v>2461</v>
      </c>
      <c r="D94" s="128" t="s">
        <v>2462</v>
      </c>
      <c r="E94" s="128" t="s">
        <v>2463</v>
      </c>
      <c r="F94" s="128" t="s">
        <v>2464</v>
      </c>
      <c r="G94" s="128" t="s">
        <v>2465</v>
      </c>
      <c r="H94" s="128" t="s">
        <v>2466</v>
      </c>
      <c r="I94" s="130">
        <f>IF(COUNTIF(J94:AW94,"&lt;&gt;")=0,"",SUMPRODUCT(((Recommendations[ImplStatus]="Implemented")+(Recommendations[ImplStatus]="Compensated"))*ISNUMBER(MATCH(Recommendations[Id],J94:AW94,0)))/COUNTIF(J94:AW94,"&lt;&gt;"))</f>
        <v>0</v>
      </c>
      <c r="J94" s="132" t="s">
        <v>98</v>
      </c>
      <c r="K94" s="132" t="s">
        <v>479</v>
      </c>
      <c r="L94" s="132" t="s">
        <v>504</v>
      </c>
      <c r="M94" s="132" t="s">
        <v>520</v>
      </c>
      <c r="N94" s="132" t="s">
        <v>535</v>
      </c>
      <c r="O94" s="132" t="s">
        <v>573</v>
      </c>
      <c r="P94" s="132" t="s">
        <v>579</v>
      </c>
      <c r="Q94" s="132" t="s">
        <v>585</v>
      </c>
      <c r="R94" s="132" t="s">
        <v>624</v>
      </c>
      <c r="S94" s="132" t="s">
        <v>630</v>
      </c>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2420</v>
      </c>
      <c r="B95" s="125" t="s">
        <v>2467</v>
      </c>
      <c r="C95" s="126" t="s">
        <v>2468</v>
      </c>
      <c r="D95" s="128" t="s">
        <v>2469</v>
      </c>
      <c r="E95" s="128" t="s">
        <v>2470</v>
      </c>
      <c r="F95" s="128" t="s">
        <v>2471</v>
      </c>
      <c r="G95" s="128" t="s">
        <v>2472</v>
      </c>
      <c r="H95" s="128" t="s">
        <v>2473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2420</v>
      </c>
      <c r="B96" s="125" t="s">
        <v>2474</v>
      </c>
      <c r="C96" s="126" t="s">
        <v>2475</v>
      </c>
      <c r="D96" s="128" t="s">
        <v>2476</v>
      </c>
      <c r="E96" s="128" t="s">
        <v>2477</v>
      </c>
      <c r="F96" s="128" t="s">
        <v>2478</v>
      </c>
      <c r="G96" s="128" t="s">
        <v>2479</v>
      </c>
      <c r="H96" s="128" t="s">
        <v>2480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2420</v>
      </c>
      <c r="B97" s="125" t="s">
        <v>2481</v>
      </c>
      <c r="C97" s="126" t="s">
        <v>2482</v>
      </c>
      <c r="D97" s="128" t="s">
        <v>2483</v>
      </c>
      <c r="E97" s="128" t="s">
        <v>2484</v>
      </c>
      <c r="F97" s="128" t="s">
        <v>2485</v>
      </c>
      <c r="G97" s="128" t="s">
        <v>2486</v>
      </c>
      <c r="H97" s="128" t="s">
        <v>2487</v>
      </c>
      <c r="I97" s="130">
        <f>IF(COUNTIF(J97:AW97,"&lt;&gt;")=0,"",SUMPRODUCT(((Recommendations[ImplStatus]="Implemented")+(Recommendations[ImplStatus]="Compensated"))*ISNUMBER(MATCH(Recommendations[Id],J97:AW97,0)))/COUNTIF(J97:AW97,"&lt;&gt;"))</f>
        <v>0</v>
      </c>
      <c r="J97" s="132" t="s">
        <v>287</v>
      </c>
      <c r="K97" s="132" t="s">
        <v>383</v>
      </c>
      <c r="L97" s="132" t="s">
        <v>640</v>
      </c>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2488</v>
      </c>
      <c r="B98" s="124"/>
      <c r="C98" s="123" t="s">
        <v>2489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2488</v>
      </c>
      <c r="B99" s="125" t="s">
        <v>2490</v>
      </c>
      <c r="C99" s="126" t="s">
        <v>2491</v>
      </c>
      <c r="D99" s="128" t="s">
        <v>2492</v>
      </c>
      <c r="E99" s="128" t="s">
        <v>2493</v>
      </c>
      <c r="F99" s="128" t="s">
        <v>2494</v>
      </c>
      <c r="G99" s="128" t="s">
        <v>2495</v>
      </c>
      <c r="H99" s="128" t="s">
        <v>2496</v>
      </c>
      <c r="I99" s="130">
        <f>IF(COUNTIF(J99:AW99,"&lt;&gt;")=0,"",SUMPRODUCT(((Recommendations[ImplStatus]="Implemented")+(Recommendations[ImplStatus]="Compensated"))*ISNUMBER(MATCH(Recommendations[Id],J99:AW99,0)))/COUNTIF(J99:AW99,"&lt;&gt;"))</f>
        <v>0</v>
      </c>
      <c r="J99" s="132" t="s">
        <v>135</v>
      </c>
      <c r="K99" s="132" t="s">
        <v>299</v>
      </c>
      <c r="L99" s="132" t="s">
        <v>304</v>
      </c>
      <c r="M99" s="132" t="s">
        <v>309</v>
      </c>
      <c r="N99" s="132" t="s">
        <v>314</v>
      </c>
      <c r="O99" s="132" t="s">
        <v>324</v>
      </c>
      <c r="P99" s="132" t="s">
        <v>329</v>
      </c>
      <c r="Q99" s="132" t="s">
        <v>373</v>
      </c>
      <c r="R99" s="132" t="s">
        <v>421</v>
      </c>
      <c r="S99" s="132" t="s">
        <v>463</v>
      </c>
      <c r="T99" s="132" t="s">
        <v>468</v>
      </c>
      <c r="U99" s="132" t="s">
        <v>494</v>
      </c>
      <c r="V99" s="132" t="s">
        <v>557</v>
      </c>
      <c r="W99" s="132" t="s">
        <v>673</v>
      </c>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2488</v>
      </c>
      <c r="B100" s="125" t="s">
        <v>2497</v>
      </c>
      <c r="C100" s="126" t="s">
        <v>2498</v>
      </c>
      <c r="D100" s="128" t="s">
        <v>2499</v>
      </c>
      <c r="E100" s="128" t="s">
        <v>2500</v>
      </c>
      <c r="F100" s="128" t="s">
        <v>2501</v>
      </c>
      <c r="G100" s="128" t="s">
        <v>2502</v>
      </c>
      <c r="H100" s="128" t="s">
        <v>2503</v>
      </c>
      <c r="I100" s="130">
        <f>IF(COUNTIF(J100:AW100,"&lt;&gt;")=0,"",SUMPRODUCT(((Recommendations[ImplStatus]="Implemented")+(Recommendations[ImplStatus]="Compensated"))*ISNUMBER(MATCH(Recommendations[Id],J100:AW100,0)))/COUNTIF(J100:AW100,"&lt;&gt;"))</f>
        <v>0</v>
      </c>
      <c r="J100" s="132" t="s">
        <v>416</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2488</v>
      </c>
      <c r="B101" s="125" t="s">
        <v>2504</v>
      </c>
      <c r="C101" s="126" t="s">
        <v>2505</v>
      </c>
      <c r="D101" s="128" t="s">
        <v>2506</v>
      </c>
      <c r="E101" s="128" t="s">
        <v>2507</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2488</v>
      </c>
      <c r="B102" s="125" t="s">
        <v>2508</v>
      </c>
      <c r="C102" s="126" t="s">
        <v>2509</v>
      </c>
      <c r="D102" s="128" t="s">
        <v>2510</v>
      </c>
      <c r="E102" s="128" t="s">
        <v>2511</v>
      </c>
      <c r="F102" s="128" t="s">
        <v>2512</v>
      </c>
      <c r="G102" s="128" t="s">
        <v>2513</v>
      </c>
      <c r="H102" s="128" t="s">
        <v>2514</v>
      </c>
      <c r="I102" s="130">
        <f>IF(COUNTIF(J102:AW102,"&lt;&gt;")=0,"",SUMPRODUCT(((Recommendations[ImplStatus]="Implemented")+(Recommendations[ImplStatus]="Compensated"))*ISNUMBER(MATCH(Recommendations[Id],J102:AW102,0)))/COUNTIF(J102:AW102,"&lt;&gt;"))</f>
        <v>0</v>
      </c>
      <c r="J102" s="132" t="s">
        <v>135</v>
      </c>
      <c r="K102" s="132" t="s">
        <v>264</v>
      </c>
      <c r="L102" s="132" t="s">
        <v>324</v>
      </c>
      <c r="M102" s="132" t="s">
        <v>329</v>
      </c>
      <c r="N102" s="132" t="s">
        <v>416</v>
      </c>
      <c r="O102" s="132" t="s">
        <v>432</v>
      </c>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2488</v>
      </c>
      <c r="B103" s="125" t="s">
        <v>2515</v>
      </c>
      <c r="C103" s="126" t="s">
        <v>2516</v>
      </c>
      <c r="D103" s="128" t="s">
        <v>2517</v>
      </c>
      <c r="E103" s="128" t="s">
        <v>2518</v>
      </c>
      <c r="F103" s="128" t="s">
        <v>2519</v>
      </c>
      <c r="G103" s="128" t="s">
        <v>2520</v>
      </c>
      <c r="H103" s="128" t="s">
        <v>2521</v>
      </c>
      <c r="I103" s="130">
        <f>IF(COUNTIF(J103:AW103,"&lt;&gt;")=0,"",SUMPRODUCT(((Recommendations[ImplStatus]="Implemented")+(Recommendations[ImplStatus]="Compensated"))*ISNUMBER(MATCH(Recommendations[Id],J103:AW103,0)))/COUNTIF(J103:AW103,"&lt;&gt;"))</f>
        <v>0</v>
      </c>
      <c r="J103" s="132" t="s">
        <v>652</v>
      </c>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2522</v>
      </c>
      <c r="B104" s="124"/>
      <c r="C104" s="123" t="s">
        <v>2523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2522</v>
      </c>
      <c r="B105" s="125" t="s">
        <v>2524</v>
      </c>
      <c r="C105" s="126" t="s">
        <v>2525</v>
      </c>
      <c r="D105" s="128" t="s">
        <v>2526</v>
      </c>
      <c r="E105" s="128" t="s">
        <v>2527</v>
      </c>
      <c r="F105" s="128" t="s">
        <v>2528</v>
      </c>
      <c r="G105" s="128" t="s">
        <v>2529</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2522</v>
      </c>
      <c r="B106" s="125" t="s">
        <v>2530</v>
      </c>
      <c r="C106" s="126" t="s">
        <v>2531</v>
      </c>
      <c r="D106" s="128" t="s">
        <v>2532</v>
      </c>
      <c r="E106" s="128" t="s">
        <v>2533</v>
      </c>
      <c r="F106" s="128" t="s">
        <v>2534</v>
      </c>
      <c r="G106" s="128" t="s">
        <v>2535</v>
      </c>
      <c r="H106" s="128" t="s">
        <v>2536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2522</v>
      </c>
      <c r="B107" s="125" t="s">
        <v>2537</v>
      </c>
      <c r="C107" s="126" t="s">
        <v>2538</v>
      </c>
      <c r="D107" s="128" t="s">
        <v>2539</v>
      </c>
      <c r="E107" s="128" t="s">
        <v>2540</v>
      </c>
      <c r="F107" s="128" t="s">
        <v>2541</v>
      </c>
      <c r="G107" s="128" t="s">
        <v>2542</v>
      </c>
      <c r="H107" s="128" t="s">
        <v>2543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2544</v>
      </c>
      <c r="B108" s="124"/>
      <c r="C108" s="123" t="s">
        <v>2545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2544</v>
      </c>
      <c r="B109" s="125" t="s">
        <v>2546</v>
      </c>
      <c r="C109" s="126" t="s">
        <v>2547</v>
      </c>
      <c r="D109" s="128" t="s">
        <v>2548</v>
      </c>
      <c r="E109" s="128" t="s">
        <v>2549</v>
      </c>
      <c r="F109" s="128" t="s">
        <v>2550</v>
      </c>
      <c r="G109" s="128" t="s">
        <v>2551</v>
      </c>
      <c r="H109" s="128" t="s">
        <v>2552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2544</v>
      </c>
      <c r="B110" s="125" t="s">
        <v>2553</v>
      </c>
      <c r="C110" s="126" t="s">
        <v>2554</v>
      </c>
      <c r="D110" s="128" t="s">
        <v>2555</v>
      </c>
      <c r="E110" s="128" t="s">
        <v>2556</v>
      </c>
      <c r="F110" s="128" t="s">
        <v>2557</v>
      </c>
      <c r="G110" s="128" t="s">
        <v>2558</v>
      </c>
      <c r="H110" s="128" t="s">
        <v>2559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2544</v>
      </c>
      <c r="B111" s="125" t="s">
        <v>2560</v>
      </c>
      <c r="C111" s="126" t="s">
        <v>2561</v>
      </c>
      <c r="D111" s="128" t="s">
        <v>2562</v>
      </c>
      <c r="E111" s="128" t="s">
        <v>2563</v>
      </c>
      <c r="F111" s="128" t="s">
        <v>2564</v>
      </c>
      <c r="G111" s="128" t="s">
        <v>2565</v>
      </c>
      <c r="H111" s="128" t="s">
        <v>2566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2567</v>
      </c>
      <c r="B112" s="124"/>
      <c r="C112" s="123" t="s">
        <v>2568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2567</v>
      </c>
      <c r="B113" s="125" t="s">
        <v>2569</v>
      </c>
      <c r="C113" s="126" t="s">
        <v>2570</v>
      </c>
      <c r="D113" s="128" t="s">
        <v>2571</v>
      </c>
      <c r="E113" s="128" t="s">
        <v>2572</v>
      </c>
      <c r="F113" s="128" t="s">
        <v>2573</v>
      </c>
      <c r="G113" s="128" t="s">
        <v>2574</v>
      </c>
      <c r="H113" s="128" t="s">
        <v>2575</v>
      </c>
      <c r="I113" s="130">
        <f>IF(COUNTIF(J113:AW113,"&lt;&gt;")=0,"",SUMPRODUCT(((Recommendations[ImplStatus]="Implemented")+(Recommendations[ImplStatus]="Compensated"))*ISNUMBER(MATCH(Recommendations[Id],J113:AW113,0)))/COUNTIF(J113:AW113,"&lt;&gt;"))</f>
        <v>0</v>
      </c>
      <c r="J113" s="132" t="s">
        <v>484</v>
      </c>
      <c r="K113" s="132" t="s">
        <v>499</v>
      </c>
      <c r="L113" s="132" t="s">
        <v>504</v>
      </c>
      <c r="M113" s="132" t="s">
        <v>515</v>
      </c>
      <c r="N113" s="132" t="s">
        <v>535</v>
      </c>
      <c r="O113" s="132" t="s">
        <v>552</v>
      </c>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2567</v>
      </c>
      <c r="B114" s="125" t="s">
        <v>2576</v>
      </c>
      <c r="C114" s="126" t="s">
        <v>2577</v>
      </c>
      <c r="D114" s="128" t="s">
        <v>2578</v>
      </c>
      <c r="E114" s="128" t="s">
        <v>2579</v>
      </c>
      <c r="F114" s="128" t="s">
        <v>2580</v>
      </c>
      <c r="G114" s="128" t="s">
        <v>2574</v>
      </c>
      <c r="H114" s="128" t="s">
        <v>2581</v>
      </c>
      <c r="I114" s="130">
        <f>IF(COUNTIF(J114:AW114,"&lt;&gt;")=0,"",SUMPRODUCT(((Recommendations[ImplStatus]="Implemented")+(Recommendations[ImplStatus]="Compensated"))*ISNUMBER(MATCH(Recommendations[Id],J114:AW114,0)))/COUNTIF(J114:AW114,"&lt;&gt;"))</f>
        <v>0</v>
      </c>
      <c r="J114" s="132" t="s">
        <v>319</v>
      </c>
      <c r="K114" s="132" t="s">
        <v>499</v>
      </c>
      <c r="L114" s="132" t="s">
        <v>515</v>
      </c>
      <c r="M114" s="132" t="s">
        <v>552</v>
      </c>
      <c r="N114" s="132" t="s">
        <v>562</v>
      </c>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2567</v>
      </c>
      <c r="B115" s="133" t="s">
        <v>2582</v>
      </c>
      <c r="C115" s="134" t="s">
        <v>2583</v>
      </c>
      <c r="D115" s="135" t="s">
        <v>2584</v>
      </c>
      <c r="E115" s="135" t="s">
        <v>2585</v>
      </c>
      <c r="F115" s="135" t="s">
        <v>2586</v>
      </c>
      <c r="G115" s="135" t="s">
        <v>2587</v>
      </c>
      <c r="H115" s="135" t="s">
        <v>2588</v>
      </c>
      <c r="I115" s="136">
        <f>IF(COUNTIF(J115:AW115,"&lt;&gt;")=0,"",SUMPRODUCT(((Recommendations[ImplStatus]="Implemented")+(Recommendations[ImplStatus]="Compensated"))*ISNUMBER(MATCH(Recommendations[Id],J115:AW115,0)))/COUNTIF(J115:AW115,"&lt;&gt;"))</f>
        <v>0</v>
      </c>
      <c r="J115" s="137" t="s">
        <v>98</v>
      </c>
      <c r="K115" s="137" t="s">
        <v>314</v>
      </c>
      <c r="L115" s="137" t="s">
        <v>479</v>
      </c>
      <c r="M115" s="137" t="s">
        <v>484</v>
      </c>
      <c r="N115" s="137" t="s">
        <v>489</v>
      </c>
      <c r="O115" s="137" t="s">
        <v>510</v>
      </c>
      <c r="P115" s="137" t="s">
        <v>520</v>
      </c>
      <c r="Q115" s="137" t="s">
        <v>525</v>
      </c>
      <c r="R115" s="137" t="s">
        <v>530</v>
      </c>
      <c r="S115" s="137" t="s">
        <v>540</v>
      </c>
      <c r="T115" s="137" t="s">
        <v>545</v>
      </c>
      <c r="U115" s="137" t="s">
        <v>557</v>
      </c>
      <c r="V115" s="137" t="s">
        <v>567</v>
      </c>
      <c r="W115" s="137" t="s">
        <v>573</v>
      </c>
      <c r="X115" s="137" t="s">
        <v>624</v>
      </c>
      <c r="Y115" s="137" t="s">
        <v>646</v>
      </c>
      <c r="Z115" s="137" t="s">
        <v>677</v>
      </c>
      <c r="AA115" s="137" t="s">
        <v>682</v>
      </c>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708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IFERROR(INDEX('Recommendations'!$I$2:$I$123, MATCH(J2,'Recommendations'!$B$2:$B$123,0))="Implemented", FALSE))</xm:f>
            <x14:dxf>
              <font>
                <color rgb="FF000000"/>
              </font>
              <fill>
                <patternFill>
                  <bgColor rgb="FF3C7D22"/>
                </patternFill>
              </fill>
            </x14:dxf>
          </x14:cfRule>
          <x14:cfRule type="expression" priority="2" id="{00000000-000E-0000-0600-000002000000}">
            <xm:f>AND(J2&lt;&gt;"", IFERROR(INDEX('Recommendations'!$I$2:$I$123, MATCH(J2,'Recommendations'!$B$2:$B$123,0))="Compensated", FALSE))</xm:f>
            <x14:dxf>
              <font>
                <color rgb="FF000000"/>
              </font>
              <fill>
                <patternFill>
                  <bgColor rgb="FFC6E0B4"/>
                </patternFill>
              </fill>
            </x14:dxf>
          </x14:cfRule>
          <x14:cfRule type="expression" priority="3" id="{00000000-000E-0000-0600-000003000000}">
            <xm:f>AND(J2&lt;&gt;"", IFERROR(INDEX('Recommendations'!$I$2:$I$123, MATCH(J2,'Recommendations'!$B$2:$B$123,0))="Testing", FALSE))</xm:f>
            <x14:dxf>
              <font>
                <color rgb="FF000000"/>
              </font>
              <fill>
                <patternFill>
                  <bgColor rgb="FFFFC000"/>
                </patternFill>
              </fill>
            </x14:dxf>
          </x14:cfRule>
          <x14:cfRule type="expression" priority="4" id="{00000000-000E-0000-0600-000004000000}">
            <xm:f>AND(J2&lt;&gt;"", IFERROR(INDEX('Recommendations'!$I$2:$I$123, MATCH(J2,'Recommendations'!$B$2:$B$123,0))="Failed", FALSE))</xm:f>
            <x14:dxf>
              <font>
                <color rgb="FF000000"/>
              </font>
              <fill>
                <patternFill>
                  <bgColor rgb="FFD82891"/>
                </patternFill>
              </fill>
            </x14:dxf>
          </x14:cfRule>
          <x14:cfRule type="expression" priority="5" id="{00000000-000E-0000-0600-000005000000}">
            <xm:f>AND(J2&lt;&gt;"", IFERROR(INDEX('Recommendations'!$I$2:$I$123, MATCH(J2,'Recommendations'!$B$2:$B$123,0))="Risk Accepted", FALSE))</xm:f>
            <x14:dxf>
              <font>
                <color rgb="FF000000"/>
              </font>
              <fill>
                <patternFill>
                  <bgColor rgb="FFD9D9D9"/>
                </patternFill>
              </fill>
            </x14:dxf>
          </x14:cfRule>
          <x14:cfRule type="expression" priority="6" id="{00000000-000E-0000-0600-000006000000}">
            <xm:f>AND(J2&lt;&gt;"", IFERROR(INDEX('Recommendations'!$I$2:$I$123, MATCH(J2,'Recommendations'!$B$2:$B$123,0))="N/A",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2589</v>
      </c>
      <c r="B1" s="184" t="s">
        <v>2590</v>
      </c>
      <c r="C1" s="184" t="s">
        <v>1</v>
      </c>
      <c r="D1" s="184" t="s">
        <v>2591</v>
      </c>
      <c r="E1" s="184" t="s">
        <v>2592</v>
      </c>
      <c r="F1" s="184" t="s">
        <v>2593</v>
      </c>
      <c r="G1" s="184" t="s">
        <v>958</v>
      </c>
      <c r="H1" s="184" t="s">
        <v>959</v>
      </c>
      <c r="I1" s="184" t="s">
        <v>960</v>
      </c>
      <c r="J1" s="184" t="s">
        <v>961</v>
      </c>
      <c r="K1" s="184" t="s">
        <v>962</v>
      </c>
      <c r="L1" s="184" t="s">
        <v>963</v>
      </c>
      <c r="M1" s="184" t="s">
        <v>964</v>
      </c>
      <c r="N1" s="184" t="s">
        <v>965</v>
      </c>
      <c r="O1" s="184" t="s">
        <v>966</v>
      </c>
      <c r="P1" s="184" t="s">
        <v>967</v>
      </c>
      <c r="Q1" s="184" t="s">
        <v>968</v>
      </c>
      <c r="R1" s="184" t="s">
        <v>969</v>
      </c>
      <c r="S1" s="184" t="s">
        <v>970</v>
      </c>
      <c r="T1" s="184" t="s">
        <v>971</v>
      </c>
      <c r="U1" s="184" t="s">
        <v>972</v>
      </c>
      <c r="V1" s="184" t="s">
        <v>973</v>
      </c>
      <c r="W1" s="184" t="s">
        <v>974</v>
      </c>
      <c r="X1" s="184" t="s">
        <v>975</v>
      </c>
      <c r="Y1" s="184" t="s">
        <v>976</v>
      </c>
      <c r="Z1" s="184" t="s">
        <v>977</v>
      </c>
      <c r="AA1" s="184" t="s">
        <v>978</v>
      </c>
      <c r="AB1" s="184" t="s">
        <v>979</v>
      </c>
      <c r="AC1" s="184" t="s">
        <v>980</v>
      </c>
      <c r="AD1" s="184" t="s">
        <v>981</v>
      </c>
      <c r="AE1" s="184" t="s">
        <v>982</v>
      </c>
      <c r="AF1" s="184" t="s">
        <v>983</v>
      </c>
      <c r="AG1" s="184" t="s">
        <v>984</v>
      </c>
      <c r="AH1" s="184" t="s">
        <v>985</v>
      </c>
      <c r="AI1" s="184" t="s">
        <v>986</v>
      </c>
      <c r="AJ1" s="184" t="s">
        <v>987</v>
      </c>
      <c r="AK1" s="184" t="s">
        <v>988</v>
      </c>
      <c r="AL1" s="184" t="s">
        <v>989</v>
      </c>
      <c r="AM1" s="184" t="s">
        <v>990</v>
      </c>
      <c r="AN1" s="184" t="s">
        <v>991</v>
      </c>
      <c r="AO1" s="184" t="s">
        <v>992</v>
      </c>
      <c r="AP1" s="184" t="s">
        <v>993</v>
      </c>
      <c r="AQ1" s="184" t="s">
        <v>994</v>
      </c>
      <c r="AR1" s="184" t="s">
        <v>995</v>
      </c>
      <c r="AS1" s="184" t="s">
        <v>996</v>
      </c>
      <c r="AT1" s="184" t="s">
        <v>997</v>
      </c>
      <c r="AU1" s="185" t="s">
        <v>998</v>
      </c>
    </row>
    <row r="2" spans="1:47" ht="60" customHeight="1" outlineLevel="1" x14ac:dyDescent="0.35">
      <c r="A2" s="175" t="s">
        <v>2594</v>
      </c>
      <c r="B2" s="149" t="s">
        <v>25</v>
      </c>
      <c r="C2" s="147" t="s">
        <v>2595</v>
      </c>
      <c r="D2" s="153" t="s">
        <v>2596</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2594</v>
      </c>
      <c r="B3" s="150" t="s">
        <v>2597</v>
      </c>
      <c r="C3" s="148" t="s">
        <v>2598</v>
      </c>
      <c r="D3" s="154" t="s">
        <v>2599</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2594</v>
      </c>
      <c r="B4" s="151" t="s">
        <v>2597</v>
      </c>
      <c r="C4" s="152" t="s">
        <v>2600</v>
      </c>
      <c r="D4" s="155" t="s">
        <v>2601</v>
      </c>
      <c r="E4" s="158" t="s">
        <v>2602</v>
      </c>
      <c r="F4" s="161" t="s">
        <v>2603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2594</v>
      </c>
      <c r="B5" s="151" t="s">
        <v>2597</v>
      </c>
      <c r="C5" s="152" t="s">
        <v>2604</v>
      </c>
      <c r="D5" s="155" t="s">
        <v>2605</v>
      </c>
      <c r="E5" s="158" t="s">
        <v>2606</v>
      </c>
      <c r="F5" s="161" t="s">
        <v>2607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2594</v>
      </c>
      <c r="B6" s="151" t="s">
        <v>2597</v>
      </c>
      <c r="C6" s="152" t="s">
        <v>2608</v>
      </c>
      <c r="D6" s="155" t="s">
        <v>2609</v>
      </c>
      <c r="E6" s="158" t="s">
        <v>2610</v>
      </c>
      <c r="F6" s="161" t="s">
        <v>2607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2594</v>
      </c>
      <c r="B7" s="151" t="s">
        <v>2597</v>
      </c>
      <c r="C7" s="152" t="s">
        <v>2611</v>
      </c>
      <c r="D7" s="155" t="s">
        <v>2612</v>
      </c>
      <c r="E7" s="158" t="s">
        <v>2613</v>
      </c>
      <c r="F7" s="161" t="s">
        <v>2607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2594</v>
      </c>
      <c r="B8" s="151" t="s">
        <v>2597</v>
      </c>
      <c r="C8" s="152" t="s">
        <v>2614</v>
      </c>
      <c r="D8" s="155" t="s">
        <v>2615</v>
      </c>
      <c r="E8" s="158" t="s">
        <v>2616</v>
      </c>
      <c r="F8" s="161" t="s">
        <v>2617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2594</v>
      </c>
      <c r="B9" s="150" t="s">
        <v>2618</v>
      </c>
      <c r="C9" s="148" t="s">
        <v>2619</v>
      </c>
      <c r="D9" s="154" t="s">
        <v>2620</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2594</v>
      </c>
      <c r="B10" s="151" t="s">
        <v>2618</v>
      </c>
      <c r="C10" s="152" t="s">
        <v>2621</v>
      </c>
      <c r="D10" s="155" t="s">
        <v>2622</v>
      </c>
      <c r="E10" s="158" t="s">
        <v>2623</v>
      </c>
      <c r="F10" s="161" t="s">
        <v>2603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2594</v>
      </c>
      <c r="B11" s="151" t="s">
        <v>2618</v>
      </c>
      <c r="C11" s="152" t="s">
        <v>2624</v>
      </c>
      <c r="D11" s="155" t="s">
        <v>2625</v>
      </c>
      <c r="E11" s="158" t="s">
        <v>2626</v>
      </c>
      <c r="F11" s="161" t="s">
        <v>2603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2594</v>
      </c>
      <c r="B12" s="151" t="s">
        <v>2618</v>
      </c>
      <c r="C12" s="152" t="s">
        <v>2627</v>
      </c>
      <c r="D12" s="155" t="s">
        <v>2628</v>
      </c>
      <c r="E12" s="158" t="s">
        <v>2629</v>
      </c>
      <c r="F12" s="161" t="s">
        <v>2603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2594</v>
      </c>
      <c r="B13" s="150" t="s">
        <v>2630</v>
      </c>
      <c r="C13" s="148" t="s">
        <v>2631</v>
      </c>
      <c r="D13" s="154" t="s">
        <v>2632</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2594</v>
      </c>
      <c r="B14" s="151" t="s">
        <v>2630</v>
      </c>
      <c r="C14" s="152" t="s">
        <v>2633</v>
      </c>
      <c r="D14" s="155" t="s">
        <v>2634</v>
      </c>
      <c r="E14" s="158" t="s">
        <v>2635</v>
      </c>
      <c r="F14" s="161" t="s">
        <v>2603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2594</v>
      </c>
      <c r="B15" s="151" t="s">
        <v>2630</v>
      </c>
      <c r="C15" s="152" t="s">
        <v>2636</v>
      </c>
      <c r="D15" s="155" t="s">
        <v>2637</v>
      </c>
      <c r="E15" s="158" t="s">
        <v>2638</v>
      </c>
      <c r="F15" s="161" t="s">
        <v>2603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2594</v>
      </c>
      <c r="B16" s="150" t="s">
        <v>2639</v>
      </c>
      <c r="C16" s="148" t="s">
        <v>2640</v>
      </c>
      <c r="D16" s="154" t="s">
        <v>2641</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2594</v>
      </c>
      <c r="B17" s="151" t="s">
        <v>2639</v>
      </c>
      <c r="C17" s="152" t="s">
        <v>2642</v>
      </c>
      <c r="D17" s="155" t="s">
        <v>2643</v>
      </c>
      <c r="E17" s="158" t="s">
        <v>2644</v>
      </c>
      <c r="F17" s="161" t="s">
        <v>2603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2594</v>
      </c>
      <c r="B18" s="151" t="s">
        <v>2639</v>
      </c>
      <c r="C18" s="152" t="s">
        <v>2645</v>
      </c>
      <c r="D18" s="155" t="s">
        <v>2646</v>
      </c>
      <c r="E18" s="158" t="s">
        <v>2647</v>
      </c>
      <c r="F18" s="161" t="s">
        <v>2607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2594</v>
      </c>
      <c r="B19" s="151" t="s">
        <v>2639</v>
      </c>
      <c r="C19" s="152" t="s">
        <v>2648</v>
      </c>
      <c r="D19" s="155" t="s">
        <v>2649</v>
      </c>
      <c r="E19" s="158" t="s">
        <v>2650</v>
      </c>
      <c r="F19" s="161" t="s">
        <v>2603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2594</v>
      </c>
      <c r="B20" s="151" t="s">
        <v>2639</v>
      </c>
      <c r="C20" s="152" t="s">
        <v>2651</v>
      </c>
      <c r="D20" s="155" t="s">
        <v>2652</v>
      </c>
      <c r="E20" s="158" t="s">
        <v>2653</v>
      </c>
      <c r="F20" s="161" t="s">
        <v>2603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2594</v>
      </c>
      <c r="B21" s="151" t="s">
        <v>2639</v>
      </c>
      <c r="C21" s="152" t="s">
        <v>2654</v>
      </c>
      <c r="D21" s="155" t="s">
        <v>2655</v>
      </c>
      <c r="E21" s="158" t="s">
        <v>2656</v>
      </c>
      <c r="F21" s="161" t="s">
        <v>2607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2594</v>
      </c>
      <c r="B22" s="151" t="s">
        <v>2639</v>
      </c>
      <c r="C22" s="152" t="s">
        <v>2657</v>
      </c>
      <c r="D22" s="155" t="s">
        <v>2658</v>
      </c>
      <c r="E22" s="158" t="s">
        <v>2659</v>
      </c>
      <c r="F22" s="161" t="s">
        <v>2603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2594</v>
      </c>
      <c r="B23" s="151" t="s">
        <v>2639</v>
      </c>
      <c r="C23" s="152" t="s">
        <v>2660</v>
      </c>
      <c r="D23" s="155" t="s">
        <v>2661</v>
      </c>
      <c r="E23" s="158" t="s">
        <v>2662</v>
      </c>
      <c r="F23" s="161" t="s">
        <v>2603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2594</v>
      </c>
      <c r="B24" s="150" t="s">
        <v>2663</v>
      </c>
      <c r="C24" s="148" t="s">
        <v>2664</v>
      </c>
      <c r="D24" s="154" t="s">
        <v>2665</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2594</v>
      </c>
      <c r="B25" s="151" t="s">
        <v>2663</v>
      </c>
      <c r="C25" s="152" t="s">
        <v>2666</v>
      </c>
      <c r="D25" s="155" t="s">
        <v>2667</v>
      </c>
      <c r="E25" s="158" t="s">
        <v>2668</v>
      </c>
      <c r="F25" s="161" t="s">
        <v>2603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2594</v>
      </c>
      <c r="B26" s="151" t="s">
        <v>2663</v>
      </c>
      <c r="C26" s="152" t="s">
        <v>2669</v>
      </c>
      <c r="D26" s="155" t="s">
        <v>2670</v>
      </c>
      <c r="E26" s="158" t="s">
        <v>2671</v>
      </c>
      <c r="F26" s="161" t="s">
        <v>2603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2594</v>
      </c>
      <c r="B27" s="151" t="s">
        <v>2663</v>
      </c>
      <c r="C27" s="152" t="s">
        <v>2672</v>
      </c>
      <c r="D27" s="155" t="s">
        <v>2673</v>
      </c>
      <c r="E27" s="158" t="s">
        <v>2674</v>
      </c>
      <c r="F27" s="161" t="s">
        <v>2607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2594</v>
      </c>
      <c r="B28" s="151" t="s">
        <v>2663</v>
      </c>
      <c r="C28" s="152" t="s">
        <v>2675</v>
      </c>
      <c r="D28" s="155" t="s">
        <v>2676</v>
      </c>
      <c r="E28" s="158" t="s">
        <v>2677</v>
      </c>
      <c r="F28" s="161" t="s">
        <v>2603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2594</v>
      </c>
      <c r="B29" s="150" t="s">
        <v>2678</v>
      </c>
      <c r="C29" s="148" t="s">
        <v>2679</v>
      </c>
      <c r="D29" s="154" t="s">
        <v>2680</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2594</v>
      </c>
      <c r="B30" s="151" t="s">
        <v>2678</v>
      </c>
      <c r="C30" s="152" t="s">
        <v>2681</v>
      </c>
      <c r="D30" s="155" t="s">
        <v>2682</v>
      </c>
      <c r="E30" s="158" t="s">
        <v>2683</v>
      </c>
      <c r="F30" s="161" t="s">
        <v>2617</v>
      </c>
      <c r="G30" s="164">
        <f>IF(COUNTIF(H30:AU30,"&lt;&gt;")=0,"",SUMPRODUCT(((Recommendations[ImplStatus]="Implemented")+(Recommendations[ImplStatus]="Compensated"))*ISNUMBER(MATCH(Recommendations[Id],H30:AU30,0)))/COUNTIF(H30:AU30,"&lt;&gt;"))</f>
        <v>0</v>
      </c>
      <c r="H30" s="167" t="s">
        <v>552</v>
      </c>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2594</v>
      </c>
      <c r="B31" s="151" t="s">
        <v>2678</v>
      </c>
      <c r="C31" s="152" t="s">
        <v>2684</v>
      </c>
      <c r="D31" s="155" t="s">
        <v>2685</v>
      </c>
      <c r="E31" s="158" t="s">
        <v>2686</v>
      </c>
      <c r="F31" s="161" t="s">
        <v>2617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2594</v>
      </c>
      <c r="B32" s="151" t="s">
        <v>2678</v>
      </c>
      <c r="C32" s="152" t="s">
        <v>2687</v>
      </c>
      <c r="D32" s="155" t="s">
        <v>2688</v>
      </c>
      <c r="E32" s="158" t="s">
        <v>2689</v>
      </c>
      <c r="F32" s="161" t="s">
        <v>2617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2594</v>
      </c>
      <c r="B33" s="151" t="s">
        <v>2678</v>
      </c>
      <c r="C33" s="152" t="s">
        <v>2690</v>
      </c>
      <c r="D33" s="155" t="s">
        <v>2691</v>
      </c>
      <c r="E33" s="158" t="s">
        <v>2692</v>
      </c>
      <c r="F33" s="161" t="s">
        <v>2617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2594</v>
      </c>
      <c r="B34" s="151" t="s">
        <v>2678</v>
      </c>
      <c r="C34" s="152" t="s">
        <v>2693</v>
      </c>
      <c r="D34" s="155" t="s">
        <v>2694</v>
      </c>
      <c r="E34" s="158" t="s">
        <v>2695</v>
      </c>
      <c r="F34" s="161" t="s">
        <v>2617</v>
      </c>
      <c r="G34" s="164">
        <f>IF(COUNTIF(H34:AU34,"&lt;&gt;")=0,"",SUMPRODUCT(((Recommendations[ImplStatus]="Implemented")+(Recommendations[ImplStatus]="Compensated"))*ISNUMBER(MATCH(Recommendations[Id],H34:AU34,0)))/COUNTIF(H34:AU34,"&lt;&gt;"))</f>
        <v>0</v>
      </c>
      <c r="H34" s="167" t="s">
        <v>319</v>
      </c>
      <c r="I34" s="167" t="s">
        <v>515</v>
      </c>
      <c r="J34" s="167" t="s">
        <v>552</v>
      </c>
      <c r="K34" s="167" t="s">
        <v>562</v>
      </c>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2594</v>
      </c>
      <c r="B35" s="151" t="s">
        <v>2678</v>
      </c>
      <c r="C35" s="152" t="s">
        <v>2696</v>
      </c>
      <c r="D35" s="155" t="s">
        <v>2697</v>
      </c>
      <c r="E35" s="158" t="s">
        <v>2698</v>
      </c>
      <c r="F35" s="161" t="s">
        <v>2617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2594</v>
      </c>
      <c r="B36" s="151" t="s">
        <v>2678</v>
      </c>
      <c r="C36" s="152" t="s">
        <v>2699</v>
      </c>
      <c r="D36" s="155" t="s">
        <v>2700</v>
      </c>
      <c r="E36" s="158" t="s">
        <v>2701</v>
      </c>
      <c r="F36" s="161" t="s">
        <v>2617</v>
      </c>
      <c r="G36" s="164">
        <f>IF(COUNTIF(H36:AU36,"&lt;&gt;")=0,"",SUMPRODUCT(((Recommendations[ImplStatus]="Implemented")+(Recommendations[ImplStatus]="Compensated"))*ISNUMBER(MATCH(Recommendations[Id],H36:AU36,0)))/COUNTIF(H36:AU36,"&lt;&gt;"))</f>
        <v>0</v>
      </c>
      <c r="H36" s="167" t="s">
        <v>314</v>
      </c>
      <c r="I36" s="167" t="s">
        <v>484</v>
      </c>
      <c r="J36" s="167" t="s">
        <v>489</v>
      </c>
      <c r="K36" s="167" t="s">
        <v>510</v>
      </c>
      <c r="L36" s="167" t="s">
        <v>520</v>
      </c>
      <c r="M36" s="167" t="s">
        <v>525</v>
      </c>
      <c r="N36" s="167" t="s">
        <v>530</v>
      </c>
      <c r="O36" s="167" t="s">
        <v>540</v>
      </c>
      <c r="P36" s="167" t="s">
        <v>545</v>
      </c>
      <c r="Q36" s="167" t="s">
        <v>557</v>
      </c>
      <c r="R36" s="167" t="s">
        <v>567</v>
      </c>
      <c r="S36" s="167" t="s">
        <v>682</v>
      </c>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2594</v>
      </c>
      <c r="B37" s="151" t="s">
        <v>2678</v>
      </c>
      <c r="C37" s="152" t="s">
        <v>2702</v>
      </c>
      <c r="D37" s="155" t="s">
        <v>2703</v>
      </c>
      <c r="E37" s="158" t="s">
        <v>2704</v>
      </c>
      <c r="F37" s="161" t="s">
        <v>2617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2594</v>
      </c>
      <c r="B38" s="151" t="s">
        <v>2678</v>
      </c>
      <c r="C38" s="152" t="s">
        <v>2705</v>
      </c>
      <c r="D38" s="155" t="s">
        <v>2706</v>
      </c>
      <c r="E38" s="158" t="s">
        <v>2707</v>
      </c>
      <c r="F38" s="161" t="s">
        <v>2617</v>
      </c>
      <c r="G38" s="164">
        <f>IF(COUNTIF(H38:AU38,"&lt;&gt;")=0,"",SUMPRODUCT(((Recommendations[ImplStatus]="Implemented")+(Recommendations[ImplStatus]="Compensated"))*ISNUMBER(MATCH(Recommendations[Id],H38:AU38,0)))/COUNTIF(H38:AU38,"&lt;&gt;"))</f>
        <v>0</v>
      </c>
      <c r="H38" s="167" t="s">
        <v>499</v>
      </c>
      <c r="I38" s="167" t="s">
        <v>515</v>
      </c>
      <c r="J38" s="167" t="s">
        <v>535</v>
      </c>
      <c r="K38" s="167" t="s">
        <v>646</v>
      </c>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2594</v>
      </c>
      <c r="B39" s="151" t="s">
        <v>2678</v>
      </c>
      <c r="C39" s="152" t="s">
        <v>2708</v>
      </c>
      <c r="D39" s="155" t="s">
        <v>2709</v>
      </c>
      <c r="E39" s="158" t="s">
        <v>2710</v>
      </c>
      <c r="F39" s="161" t="s">
        <v>2617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2711</v>
      </c>
      <c r="B40" s="149" t="s">
        <v>25</v>
      </c>
      <c r="C40" s="147" t="s">
        <v>2712</v>
      </c>
      <c r="D40" s="153" t="s">
        <v>2713</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2711</v>
      </c>
      <c r="B41" s="150" t="s">
        <v>2714</v>
      </c>
      <c r="C41" s="148" t="s">
        <v>2715</v>
      </c>
      <c r="D41" s="154" t="s">
        <v>2716</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2711</v>
      </c>
      <c r="B42" s="151" t="s">
        <v>2714</v>
      </c>
      <c r="C42" s="152" t="s">
        <v>2717</v>
      </c>
      <c r="D42" s="155" t="s">
        <v>2718</v>
      </c>
      <c r="E42" s="158" t="s">
        <v>2719</v>
      </c>
      <c r="F42" s="161" t="s">
        <v>2603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2711</v>
      </c>
      <c r="B43" s="151" t="s">
        <v>2714</v>
      </c>
      <c r="C43" s="152" t="s">
        <v>2720</v>
      </c>
      <c r="D43" s="155" t="s">
        <v>2721</v>
      </c>
      <c r="E43" s="158" t="s">
        <v>2722</v>
      </c>
      <c r="F43" s="161" t="s">
        <v>2603</v>
      </c>
      <c r="G43" s="164">
        <f>IF(COUNTIF(H43:AU43,"&lt;&gt;")=0,"",SUMPRODUCT(((Recommendations[ImplStatus]="Implemented")+(Recommendations[ImplStatus]="Compensated"))*ISNUMBER(MATCH(Recommendations[Id],H43:AU43,0)))/COUNTIF(H43:AU43,"&lt;&gt;"))</f>
        <v>0</v>
      </c>
      <c r="H43" s="167" t="s">
        <v>18</v>
      </c>
      <c r="I43" s="167" t="s">
        <v>69</v>
      </c>
      <c r="J43" s="167" t="s">
        <v>176</v>
      </c>
      <c r="K43" s="167" t="s">
        <v>426</v>
      </c>
      <c r="L43" s="167" t="s">
        <v>499</v>
      </c>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2711</v>
      </c>
      <c r="B44" s="151" t="s">
        <v>2714</v>
      </c>
      <c r="C44" s="152" t="s">
        <v>2723</v>
      </c>
      <c r="D44" s="155" t="s">
        <v>2724</v>
      </c>
      <c r="E44" s="158" t="s">
        <v>2725</v>
      </c>
      <c r="F44" s="161" t="s">
        <v>2607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2711</v>
      </c>
      <c r="B45" s="151" t="s">
        <v>2714</v>
      </c>
      <c r="C45" s="152" t="s">
        <v>2726</v>
      </c>
      <c r="D45" s="155" t="s">
        <v>2727</v>
      </c>
      <c r="E45" s="158" t="s">
        <v>2728</v>
      </c>
      <c r="F45" s="161" t="s">
        <v>2617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2711</v>
      </c>
      <c r="B46" s="151" t="s">
        <v>2714</v>
      </c>
      <c r="C46" s="152" t="s">
        <v>2729</v>
      </c>
      <c r="D46" s="155" t="s">
        <v>2730</v>
      </c>
      <c r="E46" s="158" t="s">
        <v>2731</v>
      </c>
      <c r="F46" s="161" t="s">
        <v>2603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2711</v>
      </c>
      <c r="B47" s="151" t="s">
        <v>2714</v>
      </c>
      <c r="C47" s="152" t="s">
        <v>2732</v>
      </c>
      <c r="D47" s="155" t="s">
        <v>2733</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2711</v>
      </c>
      <c r="B48" s="151" t="s">
        <v>2714</v>
      </c>
      <c r="C48" s="152" t="s">
        <v>2734</v>
      </c>
      <c r="D48" s="155" t="s">
        <v>2735</v>
      </c>
      <c r="E48" s="158" t="s">
        <v>2736</v>
      </c>
      <c r="F48" s="161" t="s">
        <v>2603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2711</v>
      </c>
      <c r="B49" s="151" t="s">
        <v>2714</v>
      </c>
      <c r="C49" s="152" t="s">
        <v>2737</v>
      </c>
      <c r="D49" s="155" t="s">
        <v>2738</v>
      </c>
      <c r="E49" s="158" t="s">
        <v>2739</v>
      </c>
      <c r="F49" s="161" t="s">
        <v>2607</v>
      </c>
      <c r="G49" s="164">
        <f>IF(COUNTIF(H49:AU49,"&lt;&gt;")=0,"",SUMPRODUCT(((Recommendations[ImplStatus]="Implemented")+(Recommendations[ImplStatus]="Compensated"))*ISNUMBER(MATCH(Recommendations[Id],H49:AU49,0)))/COUNTIF(H49:AU49,"&lt;&gt;"))</f>
        <v>0</v>
      </c>
      <c r="H49" s="167" t="s">
        <v>187</v>
      </c>
      <c r="I49" s="167" t="s">
        <v>277</v>
      </c>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2711</v>
      </c>
      <c r="B50" s="150" t="s">
        <v>2740</v>
      </c>
      <c r="C50" s="148" t="s">
        <v>2741</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2711</v>
      </c>
      <c r="B51" s="151" t="s">
        <v>2740</v>
      </c>
      <c r="C51" s="152" t="s">
        <v>2742</v>
      </c>
      <c r="D51" s="155" t="s">
        <v>2743</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2711</v>
      </c>
      <c r="B52" s="151" t="s">
        <v>2740</v>
      </c>
      <c r="C52" s="152" t="s">
        <v>2744</v>
      </c>
      <c r="D52" s="155" t="s">
        <v>2745</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2711</v>
      </c>
      <c r="B53" s="151" t="s">
        <v>2740</v>
      </c>
      <c r="C53" s="152" t="s">
        <v>2746</v>
      </c>
      <c r="D53" s="155" t="s">
        <v>2747</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2711</v>
      </c>
      <c r="B54" s="151" t="s">
        <v>2740</v>
      </c>
      <c r="C54" s="152" t="s">
        <v>2748</v>
      </c>
      <c r="D54" s="155" t="s">
        <v>2749</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2711</v>
      </c>
      <c r="B55" s="151" t="s">
        <v>2740</v>
      </c>
      <c r="C55" s="152" t="s">
        <v>2750</v>
      </c>
      <c r="D55" s="155" t="s">
        <v>2751</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2711</v>
      </c>
      <c r="B56" s="150" t="s">
        <v>865</v>
      </c>
      <c r="C56" s="148" t="s">
        <v>2752</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2711</v>
      </c>
      <c r="B57" s="151" t="s">
        <v>865</v>
      </c>
      <c r="C57" s="152" t="s">
        <v>2753</v>
      </c>
      <c r="D57" s="155" t="s">
        <v>2754</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2711</v>
      </c>
      <c r="B58" s="151" t="s">
        <v>865</v>
      </c>
      <c r="C58" s="152" t="s">
        <v>2755</v>
      </c>
      <c r="D58" s="155" t="s">
        <v>2756</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2711</v>
      </c>
      <c r="B59" s="151" t="s">
        <v>865</v>
      </c>
      <c r="C59" s="152" t="s">
        <v>2757</v>
      </c>
      <c r="D59" s="155" t="s">
        <v>2758</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2711</v>
      </c>
      <c r="B60" s="151" t="s">
        <v>865</v>
      </c>
      <c r="C60" s="152" t="s">
        <v>2759</v>
      </c>
      <c r="D60" s="155" t="s">
        <v>2760</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2711</v>
      </c>
      <c r="B61" s="150" t="s">
        <v>2761</v>
      </c>
      <c r="C61" s="148" t="s">
        <v>2762</v>
      </c>
      <c r="D61" s="154" t="s">
        <v>2763</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2711</v>
      </c>
      <c r="B62" s="151" t="s">
        <v>2761</v>
      </c>
      <c r="C62" s="152" t="s">
        <v>2764</v>
      </c>
      <c r="D62" s="155" t="s">
        <v>2765</v>
      </c>
      <c r="E62" s="158" t="s">
        <v>2766</v>
      </c>
      <c r="F62" s="161" t="s">
        <v>2603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2711</v>
      </c>
      <c r="B63" s="151" t="s">
        <v>2761</v>
      </c>
      <c r="C63" s="152" t="s">
        <v>2767</v>
      </c>
      <c r="D63" s="155" t="s">
        <v>2768</v>
      </c>
      <c r="E63" s="158" t="s">
        <v>2769</v>
      </c>
      <c r="F63" s="161" t="s">
        <v>2607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2711</v>
      </c>
      <c r="B64" s="151" t="s">
        <v>2761</v>
      </c>
      <c r="C64" s="152" t="s">
        <v>2770</v>
      </c>
      <c r="D64" s="155" t="s">
        <v>2771</v>
      </c>
      <c r="E64" s="158" t="s">
        <v>2772</v>
      </c>
      <c r="F64" s="161" t="s">
        <v>2603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2711</v>
      </c>
      <c r="B65" s="151" t="s">
        <v>2761</v>
      </c>
      <c r="C65" s="152" t="s">
        <v>2773</v>
      </c>
      <c r="D65" s="155" t="s">
        <v>2774</v>
      </c>
      <c r="E65" s="158" t="s">
        <v>2775</v>
      </c>
      <c r="F65" s="161" t="s">
        <v>2603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2711</v>
      </c>
      <c r="B66" s="150" t="s">
        <v>2369</v>
      </c>
      <c r="C66" s="148" t="s">
        <v>2776</v>
      </c>
      <c r="D66" s="154" t="s">
        <v>2777</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2711</v>
      </c>
      <c r="B67" s="151" t="s">
        <v>2369</v>
      </c>
      <c r="C67" s="152" t="s">
        <v>2778</v>
      </c>
      <c r="D67" s="155" t="s">
        <v>2779</v>
      </c>
      <c r="E67" s="158" t="s">
        <v>2780</v>
      </c>
      <c r="F67" s="161" t="s">
        <v>2603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2711</v>
      </c>
      <c r="B68" s="151" t="s">
        <v>2369</v>
      </c>
      <c r="C68" s="152" t="s">
        <v>2781</v>
      </c>
      <c r="D68" s="155" t="s">
        <v>2782</v>
      </c>
      <c r="E68" s="158" t="s">
        <v>2783</v>
      </c>
      <c r="F68" s="161" t="s">
        <v>2603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2711</v>
      </c>
      <c r="B69" s="151" t="s">
        <v>2369</v>
      </c>
      <c r="C69" s="152" t="s">
        <v>2784</v>
      </c>
      <c r="D69" s="155" t="s">
        <v>2785</v>
      </c>
      <c r="E69" s="158" t="s">
        <v>2786</v>
      </c>
      <c r="F69" s="161" t="s">
        <v>2607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2711</v>
      </c>
      <c r="B70" s="151" t="s">
        <v>2369</v>
      </c>
      <c r="C70" s="152" t="s">
        <v>2787</v>
      </c>
      <c r="D70" s="155" t="s">
        <v>2788</v>
      </c>
      <c r="E70" s="158" t="s">
        <v>2789</v>
      </c>
      <c r="F70" s="161" t="s">
        <v>2603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2711</v>
      </c>
      <c r="B71" s="151" t="s">
        <v>2369</v>
      </c>
      <c r="C71" s="152" t="s">
        <v>2790</v>
      </c>
      <c r="D71" s="155" t="s">
        <v>2791</v>
      </c>
      <c r="E71" s="158" t="s">
        <v>2792</v>
      </c>
      <c r="F71" s="161" t="s">
        <v>2603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2711</v>
      </c>
      <c r="B72" s="151" t="s">
        <v>2369</v>
      </c>
      <c r="C72" s="152" t="s">
        <v>2793</v>
      </c>
      <c r="D72" s="155" t="s">
        <v>2794</v>
      </c>
      <c r="E72" s="158" t="s">
        <v>2795</v>
      </c>
      <c r="F72" s="161" t="s">
        <v>2603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2711</v>
      </c>
      <c r="B73" s="151" t="s">
        <v>2369</v>
      </c>
      <c r="C73" s="152" t="s">
        <v>2796</v>
      </c>
      <c r="D73" s="155" t="s">
        <v>2797</v>
      </c>
      <c r="E73" s="158" t="s">
        <v>2798</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2711</v>
      </c>
      <c r="B74" s="151" t="s">
        <v>2369</v>
      </c>
      <c r="C74" s="152" t="s">
        <v>2799</v>
      </c>
      <c r="D74" s="155" t="s">
        <v>2800</v>
      </c>
      <c r="E74" s="158" t="s">
        <v>2801</v>
      </c>
      <c r="F74" s="161" t="s">
        <v>2607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2711</v>
      </c>
      <c r="B75" s="151" t="s">
        <v>2369</v>
      </c>
      <c r="C75" s="152" t="s">
        <v>2802</v>
      </c>
      <c r="D75" s="155" t="s">
        <v>2803</v>
      </c>
      <c r="E75" s="158" t="s">
        <v>2804</v>
      </c>
      <c r="F75" s="161" t="s">
        <v>2617</v>
      </c>
      <c r="G75" s="164">
        <f>IF(COUNTIF(H75:AU75,"&lt;&gt;")=0,"",SUMPRODUCT(((Recommendations[ImplStatus]="Implemented")+(Recommendations[ImplStatus]="Compensated"))*ISNUMBER(MATCH(Recommendations[Id],H75:AU75,0)))/COUNTIF(H75:AU75,"&lt;&gt;"))</f>
        <v>0</v>
      </c>
      <c r="H75" s="167" t="s">
        <v>98</v>
      </c>
      <c r="I75" s="167" t="s">
        <v>479</v>
      </c>
      <c r="J75" s="167" t="s">
        <v>484</v>
      </c>
      <c r="K75" s="167" t="s">
        <v>489</v>
      </c>
      <c r="L75" s="167" t="s">
        <v>504</v>
      </c>
      <c r="M75" s="167" t="s">
        <v>510</v>
      </c>
      <c r="N75" s="167" t="s">
        <v>540</v>
      </c>
      <c r="O75" s="167" t="s">
        <v>573</v>
      </c>
      <c r="P75" s="167" t="s">
        <v>624</v>
      </c>
      <c r="Q75" s="167" t="s">
        <v>646</v>
      </c>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2711</v>
      </c>
      <c r="B76" s="151" t="s">
        <v>2369</v>
      </c>
      <c r="C76" s="152" t="s">
        <v>2805</v>
      </c>
      <c r="D76" s="155" t="s">
        <v>2806</v>
      </c>
      <c r="E76" s="158" t="s">
        <v>2807</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2711</v>
      </c>
      <c r="B77" s="150" t="s">
        <v>2639</v>
      </c>
      <c r="C77" s="148" t="s">
        <v>2808</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2711</v>
      </c>
      <c r="B78" s="151" t="s">
        <v>2639</v>
      </c>
      <c r="C78" s="152" t="s">
        <v>2809</v>
      </c>
      <c r="D78" s="155" t="s">
        <v>2810</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2711</v>
      </c>
      <c r="B79" s="151" t="s">
        <v>2639</v>
      </c>
      <c r="C79" s="152" t="s">
        <v>2811</v>
      </c>
      <c r="D79" s="155" t="s">
        <v>2812</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2711</v>
      </c>
      <c r="B80" s="151" t="s">
        <v>2639</v>
      </c>
      <c r="C80" s="152" t="s">
        <v>2813</v>
      </c>
      <c r="D80" s="155" t="s">
        <v>2814</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2711</v>
      </c>
      <c r="B81" s="150" t="s">
        <v>2567</v>
      </c>
      <c r="C81" s="148" t="s">
        <v>2815</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2711</v>
      </c>
      <c r="B82" s="151" t="s">
        <v>2567</v>
      </c>
      <c r="C82" s="152" t="s">
        <v>2816</v>
      </c>
      <c r="D82" s="155" t="s">
        <v>2817</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2711</v>
      </c>
      <c r="B83" s="151" t="s">
        <v>2567</v>
      </c>
      <c r="C83" s="152" t="s">
        <v>2818</v>
      </c>
      <c r="D83" s="155" t="s">
        <v>2819</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2711</v>
      </c>
      <c r="B84" s="151" t="s">
        <v>2567</v>
      </c>
      <c r="C84" s="152" t="s">
        <v>2820</v>
      </c>
      <c r="D84" s="155" t="s">
        <v>2821</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2711</v>
      </c>
      <c r="B85" s="151" t="s">
        <v>2567</v>
      </c>
      <c r="C85" s="152" t="s">
        <v>2822</v>
      </c>
      <c r="D85" s="155" t="s">
        <v>2823</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2711</v>
      </c>
      <c r="B86" s="151" t="s">
        <v>2567</v>
      </c>
      <c r="C86" s="152" t="s">
        <v>2824</v>
      </c>
      <c r="D86" s="155" t="s">
        <v>2825</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2826</v>
      </c>
      <c r="B87" s="149" t="s">
        <v>25</v>
      </c>
      <c r="C87" s="147" t="s">
        <v>2827</v>
      </c>
      <c r="D87" s="153" t="s">
        <v>2828</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2826</v>
      </c>
      <c r="B88" s="150" t="s">
        <v>2829</v>
      </c>
      <c r="C88" s="148" t="s">
        <v>2830</v>
      </c>
      <c r="D88" s="154" t="s">
        <v>2831</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2826</v>
      </c>
      <c r="B89" s="151" t="s">
        <v>2829</v>
      </c>
      <c r="C89" s="152" t="s">
        <v>2832</v>
      </c>
      <c r="D89" s="155" t="s">
        <v>2833</v>
      </c>
      <c r="E89" s="158" t="s">
        <v>2834</v>
      </c>
      <c r="F89" s="161" t="s">
        <v>2603</v>
      </c>
      <c r="G89" s="164">
        <f>IF(COUNTIF(H89:AU89,"&lt;&gt;")=0,"",SUMPRODUCT(((Recommendations[ImplStatus]="Implemented")+(Recommendations[ImplStatus]="Compensated"))*ISNUMBER(MATCH(Recommendations[Id],H89:AU89,0)))/COUNTIF(H89:AU89,"&lt;&gt;"))</f>
        <v>0</v>
      </c>
      <c r="H89" s="167" t="s">
        <v>194</v>
      </c>
      <c r="I89" s="167" t="s">
        <v>222</v>
      </c>
      <c r="J89" s="167" t="s">
        <v>378</v>
      </c>
      <c r="K89" s="167" t="s">
        <v>606</v>
      </c>
      <c r="L89" s="167" t="s">
        <v>705</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2826</v>
      </c>
      <c r="B90" s="151" t="s">
        <v>2829</v>
      </c>
      <c r="C90" s="152" t="s">
        <v>2835</v>
      </c>
      <c r="D90" s="155" t="s">
        <v>2836</v>
      </c>
      <c r="E90" s="158" t="s">
        <v>2837</v>
      </c>
      <c r="F90" s="161" t="s">
        <v>2607</v>
      </c>
      <c r="G90" s="164">
        <f>IF(COUNTIF(H90:AU90,"&lt;&gt;")=0,"",SUMPRODUCT(((Recommendations[ImplStatus]="Implemented")+(Recommendations[ImplStatus]="Compensated"))*ISNUMBER(MATCH(Recommendations[Id],H90:AU90,0)))/COUNTIF(H90:AU90,"&lt;&gt;"))</f>
        <v>0</v>
      </c>
      <c r="H90" s="167" t="s">
        <v>222</v>
      </c>
      <c r="I90" s="167" t="s">
        <v>241</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2826</v>
      </c>
      <c r="B91" s="151" t="s">
        <v>2829</v>
      </c>
      <c r="C91" s="152" t="s">
        <v>2838</v>
      </c>
      <c r="D91" s="155" t="s">
        <v>2839</v>
      </c>
      <c r="E91" s="158" t="s">
        <v>2840</v>
      </c>
      <c r="F91" s="161" t="s">
        <v>2603</v>
      </c>
      <c r="G91" s="164">
        <f>IF(COUNTIF(H91:AU91,"&lt;&gt;")=0,"",SUMPRODUCT(((Recommendations[ImplStatus]="Implemented")+(Recommendations[ImplStatus]="Compensated"))*ISNUMBER(MATCH(Recommendations[Id],H91:AU91,0)))/COUNTIF(H91:AU91,"&lt;&gt;"))</f>
        <v>0</v>
      </c>
      <c r="H91" s="167" t="s">
        <v>34</v>
      </c>
      <c r="I91" s="167" t="s">
        <v>210</v>
      </c>
      <c r="J91" s="167" t="s">
        <v>216</v>
      </c>
      <c r="K91" s="167" t="s">
        <v>252</v>
      </c>
      <c r="L91" s="167" t="s">
        <v>361</v>
      </c>
      <c r="M91" s="167" t="s">
        <v>601</v>
      </c>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2826</v>
      </c>
      <c r="B92" s="151" t="s">
        <v>2829</v>
      </c>
      <c r="C92" s="152" t="s">
        <v>2841</v>
      </c>
      <c r="D92" s="155" t="s">
        <v>2842</v>
      </c>
      <c r="E92" s="158" t="s">
        <v>2843</v>
      </c>
      <c r="F92" s="161" t="s">
        <v>2603</v>
      </c>
      <c r="G92" s="164">
        <f>IF(COUNTIF(H92:AU92,"&lt;&gt;")=0,"",SUMPRODUCT(((Recommendations[ImplStatus]="Implemented")+(Recommendations[ImplStatus]="Compensated"))*ISNUMBER(MATCH(Recommendations[Id],H92:AU92,0)))/COUNTIF(H92:AU92,"&lt;&gt;"))</f>
        <v>0</v>
      </c>
      <c r="H92" s="167" t="s">
        <v>210</v>
      </c>
      <c r="I92" s="167" t="s">
        <v>216</v>
      </c>
      <c r="J92" s="167" t="s">
        <v>252</v>
      </c>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2826</v>
      </c>
      <c r="B93" s="151" t="s">
        <v>2829</v>
      </c>
      <c r="C93" s="152" t="s">
        <v>2844</v>
      </c>
      <c r="D93" s="155" t="s">
        <v>2845</v>
      </c>
      <c r="E93" s="158" t="s">
        <v>2846</v>
      </c>
      <c r="F93" s="161" t="s">
        <v>2603</v>
      </c>
      <c r="G93" s="164">
        <f>IF(COUNTIF(H93:AU93,"&lt;&gt;")=0,"",SUMPRODUCT(((Recommendations[ImplStatus]="Implemented")+(Recommendations[ImplStatus]="Compensated"))*ISNUMBER(MATCH(Recommendations[Id],H93:AU93,0)))/COUNTIF(H93:AU93,"&lt;&gt;"))</f>
        <v>0</v>
      </c>
      <c r="H93" s="167" t="s">
        <v>34</v>
      </c>
      <c r="I93" s="167" t="s">
        <v>48</v>
      </c>
      <c r="J93" s="167" t="s">
        <v>55</v>
      </c>
      <c r="K93" s="167" t="s">
        <v>62</v>
      </c>
      <c r="L93" s="167" t="s">
        <v>110</v>
      </c>
      <c r="M93" s="167" t="s">
        <v>117</v>
      </c>
      <c r="N93" s="167" t="s">
        <v>123</v>
      </c>
      <c r="O93" s="167" t="s">
        <v>129</v>
      </c>
      <c r="P93" s="167" t="s">
        <v>145</v>
      </c>
      <c r="Q93" s="167" t="s">
        <v>156</v>
      </c>
      <c r="R93" s="167" t="s">
        <v>162</v>
      </c>
      <c r="S93" s="167" t="s">
        <v>169</v>
      </c>
      <c r="T93" s="167" t="s">
        <v>194</v>
      </c>
      <c r="U93" s="167" t="s">
        <v>199</v>
      </c>
      <c r="V93" s="167" t="s">
        <v>205</v>
      </c>
      <c r="W93" s="167" t="s">
        <v>228</v>
      </c>
      <c r="X93" s="167" t="s">
        <v>234</v>
      </c>
      <c r="Y93" s="167" t="s">
        <v>258</v>
      </c>
      <c r="Z93" s="167" t="s">
        <v>282</v>
      </c>
      <c r="AA93" s="167" t="s">
        <v>335</v>
      </c>
      <c r="AB93" s="167" t="s">
        <v>355</v>
      </c>
      <c r="AC93" s="167" t="s">
        <v>367</v>
      </c>
      <c r="AD93" s="167" t="s">
        <v>388</v>
      </c>
      <c r="AE93" s="167" t="s">
        <v>405</v>
      </c>
      <c r="AF93" s="167" t="s">
        <v>458</v>
      </c>
      <c r="AG93" s="167" t="s">
        <v>585</v>
      </c>
      <c r="AH93" s="167" t="s">
        <v>591</v>
      </c>
      <c r="AI93" s="167" t="s">
        <v>596</v>
      </c>
      <c r="AJ93" s="167" t="s">
        <v>611</v>
      </c>
      <c r="AK93" s="167" t="s">
        <v>617</v>
      </c>
      <c r="AL93" s="167" t="s">
        <v>667</v>
      </c>
      <c r="AM93" s="167" t="s">
        <v>699</v>
      </c>
      <c r="AN93" s="167"/>
      <c r="AO93" s="167"/>
      <c r="AP93" s="167"/>
      <c r="AQ93" s="167"/>
      <c r="AR93" s="167"/>
      <c r="AS93" s="167"/>
      <c r="AT93" s="167"/>
      <c r="AU93" s="181"/>
    </row>
    <row r="94" spans="1:47" ht="60" customHeight="1" x14ac:dyDescent="0.35">
      <c r="A94" s="177" t="s">
        <v>2826</v>
      </c>
      <c r="B94" s="151" t="s">
        <v>2829</v>
      </c>
      <c r="C94" s="152" t="s">
        <v>2847</v>
      </c>
      <c r="D94" s="155" t="s">
        <v>2848</v>
      </c>
      <c r="E94" s="158" t="s">
        <v>2849</v>
      </c>
      <c r="F94" s="161" t="s">
        <v>2607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2826</v>
      </c>
      <c r="B95" s="150" t="s">
        <v>2850</v>
      </c>
      <c r="C95" s="148" t="s">
        <v>2851</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2826</v>
      </c>
      <c r="B96" s="151" t="s">
        <v>2850</v>
      </c>
      <c r="C96" s="152" t="s">
        <v>2852</v>
      </c>
      <c r="D96" s="155" t="s">
        <v>2853</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2826</v>
      </c>
      <c r="B97" s="151" t="s">
        <v>2850</v>
      </c>
      <c r="C97" s="152" t="s">
        <v>2854</v>
      </c>
      <c r="D97" s="155" t="s">
        <v>2855</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2826</v>
      </c>
      <c r="B98" s="151" t="s">
        <v>2850</v>
      </c>
      <c r="C98" s="152" t="s">
        <v>2856</v>
      </c>
      <c r="D98" s="155" t="s">
        <v>2857</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2826</v>
      </c>
      <c r="B99" s="151" t="s">
        <v>2850</v>
      </c>
      <c r="C99" s="152" t="s">
        <v>2858</v>
      </c>
      <c r="D99" s="155" t="s">
        <v>2859</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2826</v>
      </c>
      <c r="B100" s="151" t="s">
        <v>2850</v>
      </c>
      <c r="C100" s="152" t="s">
        <v>2860</v>
      </c>
      <c r="D100" s="155" t="s">
        <v>2861</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2826</v>
      </c>
      <c r="B101" s="151" t="s">
        <v>2850</v>
      </c>
      <c r="C101" s="152" t="s">
        <v>2862</v>
      </c>
      <c r="D101" s="155" t="s">
        <v>2863</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2826</v>
      </c>
      <c r="B102" s="151" t="s">
        <v>2850</v>
      </c>
      <c r="C102" s="152" t="s">
        <v>2864</v>
      </c>
      <c r="D102" s="155" t="s">
        <v>2865</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2826</v>
      </c>
      <c r="B103" s="150" t="s">
        <v>2010</v>
      </c>
      <c r="C103" s="148" t="s">
        <v>2866</v>
      </c>
      <c r="D103" s="154" t="s">
        <v>2867</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2826</v>
      </c>
      <c r="B104" s="151" t="s">
        <v>2010</v>
      </c>
      <c r="C104" s="152" t="s">
        <v>2868</v>
      </c>
      <c r="D104" s="155" t="s">
        <v>2869</v>
      </c>
      <c r="E104" s="158" t="s">
        <v>2870</v>
      </c>
      <c r="F104" s="161" t="s">
        <v>2603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2826</v>
      </c>
      <c r="B105" s="151" t="s">
        <v>2010</v>
      </c>
      <c r="C105" s="152" t="s">
        <v>2871</v>
      </c>
      <c r="D105" s="155" t="s">
        <v>2872</v>
      </c>
      <c r="E105" s="158" t="s">
        <v>2873</v>
      </c>
      <c r="F105" s="161" t="s">
        <v>2607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2826</v>
      </c>
      <c r="B106" s="151" t="s">
        <v>2010</v>
      </c>
      <c r="C106" s="152" t="s">
        <v>2874</v>
      </c>
      <c r="D106" s="155" t="s">
        <v>2875</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2826</v>
      </c>
      <c r="B107" s="151" t="s">
        <v>2010</v>
      </c>
      <c r="C107" s="152" t="s">
        <v>2876</v>
      </c>
      <c r="D107" s="155" t="s">
        <v>2877</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2826</v>
      </c>
      <c r="B108" s="151" t="s">
        <v>2010</v>
      </c>
      <c r="C108" s="152" t="s">
        <v>2878</v>
      </c>
      <c r="D108" s="155" t="s">
        <v>2879</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2826</v>
      </c>
      <c r="B109" s="150" t="s">
        <v>2880</v>
      </c>
      <c r="C109" s="148" t="s">
        <v>2881</v>
      </c>
      <c r="D109" s="154" t="s">
        <v>2882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2826</v>
      </c>
      <c r="B110" s="151" t="s">
        <v>2880</v>
      </c>
      <c r="C110" s="152" t="s">
        <v>2883</v>
      </c>
      <c r="D110" s="155" t="s">
        <v>2884</v>
      </c>
      <c r="E110" s="158" t="s">
        <v>2885</v>
      </c>
      <c r="F110" s="161" t="s">
        <v>2603</v>
      </c>
      <c r="G110" s="164">
        <f>IF(COUNTIF(H110:AU110,"&lt;&gt;")=0,"",SUMPRODUCT(((Recommendations[ImplStatus]="Implemented")+(Recommendations[ImplStatus]="Compensated"))*ISNUMBER(MATCH(Recommendations[Id],H110:AU110,0)))/COUNTIF(H110:AU110,"&lt;&gt;"))</f>
        <v>0</v>
      </c>
      <c r="H110" s="167" t="s">
        <v>55</v>
      </c>
      <c r="I110" s="167" t="s">
        <v>367</v>
      </c>
      <c r="J110" s="167" t="s">
        <v>448</v>
      </c>
      <c r="K110" s="167" t="s">
        <v>579</v>
      </c>
      <c r="L110" s="167" t="s">
        <v>585</v>
      </c>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2826</v>
      </c>
      <c r="B111" s="151" t="s">
        <v>2880</v>
      </c>
      <c r="C111" s="152" t="s">
        <v>2886</v>
      </c>
      <c r="D111" s="155" t="s">
        <v>2887</v>
      </c>
      <c r="E111" s="158" t="s">
        <v>2888</v>
      </c>
      <c r="F111" s="161" t="s">
        <v>2603</v>
      </c>
      <c r="G111" s="164">
        <f>IF(COUNTIF(H111:AU111,"&lt;&gt;")=0,"",SUMPRODUCT(((Recommendations[ImplStatus]="Implemented")+(Recommendations[ImplStatus]="Compensated"))*ISNUMBER(MATCH(Recommendations[Id],H111:AU111,0)))/COUNTIF(H111:AU111,"&lt;&gt;"))</f>
        <v>0</v>
      </c>
      <c r="H111" s="167" t="s">
        <v>287</v>
      </c>
      <c r="I111" s="167" t="s">
        <v>383</v>
      </c>
      <c r="J111" s="167" t="s">
        <v>579</v>
      </c>
      <c r="K111" s="167" t="s">
        <v>640</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2826</v>
      </c>
      <c r="B112" s="151" t="s">
        <v>2880</v>
      </c>
      <c r="C112" s="152" t="s">
        <v>2889</v>
      </c>
      <c r="D112" s="155" t="s">
        <v>2890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2826</v>
      </c>
      <c r="B113" s="151" t="s">
        <v>2880</v>
      </c>
      <c r="C113" s="152" t="s">
        <v>2891</v>
      </c>
      <c r="D113" s="155" t="s">
        <v>2892</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2826</v>
      </c>
      <c r="B114" s="151" t="s">
        <v>2880</v>
      </c>
      <c r="C114" s="152" t="s">
        <v>2893</v>
      </c>
      <c r="D114" s="155" t="s">
        <v>2894</v>
      </c>
      <c r="E114" s="158"/>
      <c r="F114" s="161" t="s">
        <v>25</v>
      </c>
      <c r="G114" s="164">
        <f>IF(COUNTIF(H114:AU114,"&lt;&gt;")=0,"",SUMPRODUCT(((Recommendations[ImplStatus]="Implemented")+(Recommendations[ImplStatus]="Compensated"))*ISNUMBER(MATCH(Recommendations[Id],H114:AU114,0)))/COUNTIF(H114:AU114,"&lt;&gt;"))</f>
        <v>0</v>
      </c>
      <c r="H114" s="167" t="s">
        <v>246</v>
      </c>
      <c r="I114" s="167" t="s">
        <v>294</v>
      </c>
      <c r="J114" s="167" t="s">
        <v>473</v>
      </c>
      <c r="K114" s="167" t="s">
        <v>662</v>
      </c>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2826</v>
      </c>
      <c r="B115" s="151" t="s">
        <v>2880</v>
      </c>
      <c r="C115" s="152" t="s">
        <v>2895</v>
      </c>
      <c r="D115" s="155" t="s">
        <v>2896</v>
      </c>
      <c r="E115" s="158"/>
      <c r="F115" s="161" t="s">
        <v>25</v>
      </c>
      <c r="G115" s="164">
        <f>IF(COUNTIF(H115:AU115,"&lt;&gt;")=0,"",SUMPRODUCT(((Recommendations[ImplStatus]="Implemented")+(Recommendations[ImplStatus]="Compensated"))*ISNUMBER(MATCH(Recommendations[Id],H115:AU115,0)))/COUNTIF(H115:AU115,"&lt;&gt;"))</f>
        <v>0</v>
      </c>
      <c r="H115" s="167" t="s">
        <v>98</v>
      </c>
      <c r="I115" s="167" t="s">
        <v>479</v>
      </c>
      <c r="J115" s="167" t="s">
        <v>494</v>
      </c>
      <c r="K115" s="167" t="s">
        <v>504</v>
      </c>
      <c r="L115" s="167" t="s">
        <v>520</v>
      </c>
      <c r="M115" s="167" t="s">
        <v>535</v>
      </c>
      <c r="N115" s="167" t="s">
        <v>573</v>
      </c>
      <c r="O115" s="167" t="s">
        <v>624</v>
      </c>
      <c r="P115" s="167" t="s">
        <v>630</v>
      </c>
      <c r="Q115" s="167" t="s">
        <v>677</v>
      </c>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2826</v>
      </c>
      <c r="B116" s="151" t="s">
        <v>2880</v>
      </c>
      <c r="C116" s="152" t="s">
        <v>2897</v>
      </c>
      <c r="D116" s="155" t="s">
        <v>2898</v>
      </c>
      <c r="E116" s="158"/>
      <c r="F116" s="161" t="s">
        <v>25</v>
      </c>
      <c r="G116" s="164">
        <f>IF(COUNTIF(H116:AU116,"&lt;&gt;")=0,"",SUMPRODUCT(((Recommendations[ImplStatus]="Implemented")+(Recommendations[ImplStatus]="Compensated"))*ISNUMBER(MATCH(Recommendations[Id],H116:AU116,0)))/COUNTIF(H116:AU116,"&lt;&gt;"))</f>
        <v>0</v>
      </c>
      <c r="H116" s="167" t="s">
        <v>448</v>
      </c>
      <c r="I116" s="167" t="s">
        <v>652</v>
      </c>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2826</v>
      </c>
      <c r="B117" s="151" t="s">
        <v>2880</v>
      </c>
      <c r="C117" s="152" t="s">
        <v>2899</v>
      </c>
      <c r="D117" s="155" t="s">
        <v>2900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2826</v>
      </c>
      <c r="B118" s="151" t="s">
        <v>2880</v>
      </c>
      <c r="C118" s="152" t="s">
        <v>2901</v>
      </c>
      <c r="D118" s="155" t="s">
        <v>2902</v>
      </c>
      <c r="E118" s="158" t="s">
        <v>2903</v>
      </c>
      <c r="F118" s="161" t="s">
        <v>2603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2826</v>
      </c>
      <c r="B119" s="151" t="s">
        <v>2880</v>
      </c>
      <c r="C119" s="152" t="s">
        <v>2904</v>
      </c>
      <c r="D119" s="155" t="s">
        <v>2905</v>
      </c>
      <c r="E119" s="158" t="s">
        <v>2906</v>
      </c>
      <c r="F119" s="161" t="s">
        <v>2603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2826</v>
      </c>
      <c r="B120" s="150" t="s">
        <v>2907</v>
      </c>
      <c r="C120" s="148" t="s">
        <v>2908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2826</v>
      </c>
      <c r="B121" s="151" t="s">
        <v>2907</v>
      </c>
      <c r="C121" s="152" t="s">
        <v>2909</v>
      </c>
      <c r="D121" s="155" t="s">
        <v>2910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2826</v>
      </c>
      <c r="B122" s="151" t="s">
        <v>2907</v>
      </c>
      <c r="C122" s="152" t="s">
        <v>2911</v>
      </c>
      <c r="D122" s="155" t="s">
        <v>2912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2826</v>
      </c>
      <c r="B123" s="151" t="s">
        <v>2907</v>
      </c>
      <c r="C123" s="152" t="s">
        <v>2913</v>
      </c>
      <c r="D123" s="155" t="s">
        <v>2914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2826</v>
      </c>
      <c r="B124" s="151" t="s">
        <v>2907</v>
      </c>
      <c r="C124" s="152" t="s">
        <v>2915</v>
      </c>
      <c r="D124" s="155" t="s">
        <v>2916</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2826</v>
      </c>
      <c r="B125" s="151" t="s">
        <v>2907</v>
      </c>
      <c r="C125" s="152" t="s">
        <v>2917</v>
      </c>
      <c r="D125" s="155" t="s">
        <v>2918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2826</v>
      </c>
      <c r="B126" s="151" t="s">
        <v>2907</v>
      </c>
      <c r="C126" s="152" t="s">
        <v>2919</v>
      </c>
      <c r="D126" s="155" t="s">
        <v>2920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2826</v>
      </c>
      <c r="B127" s="151" t="s">
        <v>2907</v>
      </c>
      <c r="C127" s="152" t="s">
        <v>2921</v>
      </c>
      <c r="D127" s="155" t="s">
        <v>2922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2826</v>
      </c>
      <c r="B128" s="151" t="s">
        <v>2907</v>
      </c>
      <c r="C128" s="152" t="s">
        <v>2923</v>
      </c>
      <c r="D128" s="155" t="s">
        <v>2924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2826</v>
      </c>
      <c r="B129" s="151" t="s">
        <v>2907</v>
      </c>
      <c r="C129" s="152" t="s">
        <v>2925</v>
      </c>
      <c r="D129" s="155" t="s">
        <v>2926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2826</v>
      </c>
      <c r="B130" s="151" t="s">
        <v>2907</v>
      </c>
      <c r="C130" s="152" t="s">
        <v>2927</v>
      </c>
      <c r="D130" s="155" t="s">
        <v>2928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2826</v>
      </c>
      <c r="B131" s="151" t="s">
        <v>2907</v>
      </c>
      <c r="C131" s="152" t="s">
        <v>2929</v>
      </c>
      <c r="D131" s="155" t="s">
        <v>2930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2826</v>
      </c>
      <c r="B132" s="151" t="s">
        <v>2907</v>
      </c>
      <c r="C132" s="152" t="s">
        <v>2931</v>
      </c>
      <c r="D132" s="155" t="s">
        <v>2932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2826</v>
      </c>
      <c r="B133" s="150" t="s">
        <v>2933</v>
      </c>
      <c r="C133" s="148" t="s">
        <v>2934</v>
      </c>
      <c r="D133" s="154" t="s">
        <v>2935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2826</v>
      </c>
      <c r="B134" s="151" t="s">
        <v>2933</v>
      </c>
      <c r="C134" s="152" t="s">
        <v>2936</v>
      </c>
      <c r="D134" s="155" t="s">
        <v>2937</v>
      </c>
      <c r="E134" s="158" t="s">
        <v>2938</v>
      </c>
      <c r="F134" s="161" t="s">
        <v>2607</v>
      </c>
      <c r="G134" s="164">
        <f>IF(COUNTIF(H134:AU134,"&lt;&gt;")=0,"",SUMPRODUCT(((Recommendations[ImplStatus]="Implemented")+(Recommendations[ImplStatus]="Compensated"))*ISNUMBER(MATCH(Recommendations[Id],H134:AU134,0)))/COUNTIF(H134:AU134,"&lt;&gt;"))</f>
        <v>0</v>
      </c>
      <c r="H134" s="167" t="s">
        <v>258</v>
      </c>
      <c r="I134" s="167" t="s">
        <v>394</v>
      </c>
      <c r="J134" s="167" t="s">
        <v>410</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2826</v>
      </c>
      <c r="B135" s="151" t="s">
        <v>2933</v>
      </c>
      <c r="C135" s="152" t="s">
        <v>2939</v>
      </c>
      <c r="D135" s="155" t="s">
        <v>2940</v>
      </c>
      <c r="E135" s="158" t="s">
        <v>2941</v>
      </c>
      <c r="F135" s="161" t="s">
        <v>2607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2826</v>
      </c>
      <c r="B136" s="151" t="s">
        <v>2933</v>
      </c>
      <c r="C136" s="152" t="s">
        <v>2942</v>
      </c>
      <c r="D136" s="155" t="s">
        <v>2943</v>
      </c>
      <c r="E136" s="158" t="s">
        <v>2944</v>
      </c>
      <c r="F136" s="161" t="s">
        <v>2603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2826</v>
      </c>
      <c r="B137" s="151" t="s">
        <v>2933</v>
      </c>
      <c r="C137" s="152" t="s">
        <v>2945</v>
      </c>
      <c r="D137" s="155" t="s">
        <v>2946</v>
      </c>
      <c r="E137" s="158" t="s">
        <v>2947</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2826</v>
      </c>
      <c r="B138" s="150" t="s">
        <v>2243</v>
      </c>
      <c r="C138" s="148" t="s">
        <v>2948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2826</v>
      </c>
      <c r="B139" s="151" t="s">
        <v>2243</v>
      </c>
      <c r="C139" s="152" t="s">
        <v>2949</v>
      </c>
      <c r="D139" s="155" t="s">
        <v>2950</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2826</v>
      </c>
      <c r="B140" s="151" t="s">
        <v>2243</v>
      </c>
      <c r="C140" s="152" t="s">
        <v>2951</v>
      </c>
      <c r="D140" s="155" t="s">
        <v>2952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2826</v>
      </c>
      <c r="B141" s="150" t="s">
        <v>2953</v>
      </c>
      <c r="C141" s="148" t="s">
        <v>2954</v>
      </c>
      <c r="D141" s="154" t="s">
        <v>2955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2826</v>
      </c>
      <c r="B142" s="151" t="s">
        <v>2953</v>
      </c>
      <c r="C142" s="152" t="s">
        <v>2956</v>
      </c>
      <c r="D142" s="155" t="s">
        <v>2957</v>
      </c>
      <c r="E142" s="158" t="s">
        <v>2958</v>
      </c>
      <c r="F142" s="161" t="s">
        <v>2603</v>
      </c>
      <c r="G142" s="164">
        <f>IF(COUNTIF(H142:AU142,"&lt;&gt;")=0,"",SUMPRODUCT(((Recommendations[ImplStatus]="Implemented")+(Recommendations[ImplStatus]="Compensated"))*ISNUMBER(MATCH(Recommendations[Id],H142:AU142,0)))/COUNTIF(H142:AU142,"&lt;&gt;"))</f>
        <v>0</v>
      </c>
      <c r="H142" s="167" t="s">
        <v>299</v>
      </c>
      <c r="I142" s="167" t="s">
        <v>304</v>
      </c>
      <c r="J142" s="167" t="s">
        <v>340</v>
      </c>
      <c r="K142" s="167" t="s">
        <v>350</v>
      </c>
      <c r="L142" s="167" t="s">
        <v>394</v>
      </c>
      <c r="M142" s="167" t="s">
        <v>400</v>
      </c>
      <c r="N142" s="167" t="s">
        <v>426</v>
      </c>
      <c r="O142" s="167" t="s">
        <v>438</v>
      </c>
      <c r="P142" s="167" t="s">
        <v>463</v>
      </c>
      <c r="Q142" s="167" t="s">
        <v>652</v>
      </c>
      <c r="R142" s="167" t="s">
        <v>673</v>
      </c>
      <c r="S142" s="167" t="s">
        <v>677</v>
      </c>
      <c r="T142" s="167" t="s">
        <v>682</v>
      </c>
      <c r="U142" s="167" t="s">
        <v>689</v>
      </c>
      <c r="V142" s="167" t="s">
        <v>694</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2826</v>
      </c>
      <c r="B143" s="151" t="s">
        <v>2953</v>
      </c>
      <c r="C143" s="152" t="s">
        <v>2959</v>
      </c>
      <c r="D143" s="155" t="s">
        <v>2960</v>
      </c>
      <c r="E143" s="158" t="s">
        <v>2961</v>
      </c>
      <c r="F143" s="161" t="s">
        <v>2603</v>
      </c>
      <c r="G143" s="164">
        <f>IF(COUNTIF(H143:AU143,"&lt;&gt;")=0,"",SUMPRODUCT(((Recommendations[ImplStatus]="Implemented")+(Recommendations[ImplStatus]="Compensated"))*ISNUMBER(MATCH(Recommendations[Id],H143:AU143,0)))/COUNTIF(H143:AU143,"&lt;&gt;"))</f>
        <v>0</v>
      </c>
      <c r="H143" s="167" t="s">
        <v>69</v>
      </c>
      <c r="I143" s="167" t="s">
        <v>187</v>
      </c>
      <c r="J143" s="167" t="s">
        <v>277</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2826</v>
      </c>
      <c r="B144" s="151" t="s">
        <v>2953</v>
      </c>
      <c r="C144" s="152" t="s">
        <v>2962</v>
      </c>
      <c r="D144" s="155" t="s">
        <v>2963</v>
      </c>
      <c r="E144" s="158" t="s">
        <v>2964</v>
      </c>
      <c r="F144" s="161" t="s">
        <v>2607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2826</v>
      </c>
      <c r="B145" s="151" t="s">
        <v>2953</v>
      </c>
      <c r="C145" s="152" t="s">
        <v>2965</v>
      </c>
      <c r="D145" s="155" t="s">
        <v>2966</v>
      </c>
      <c r="E145" s="158" t="s">
        <v>2967</v>
      </c>
      <c r="F145" s="161" t="s">
        <v>2603</v>
      </c>
      <c r="G145" s="164">
        <f>IF(COUNTIF(H145:AU145,"&lt;&gt;")=0,"",SUMPRODUCT(((Recommendations[ImplStatus]="Implemented")+(Recommendations[ImplStatus]="Compensated"))*ISNUMBER(MATCH(Recommendations[Id],H145:AU145,0)))/COUNTIF(H145:AU145,"&lt;&gt;"))</f>
        <v>0</v>
      </c>
      <c r="H145" s="167" t="s">
        <v>104</v>
      </c>
      <c r="I145" s="167" t="s">
        <v>140</v>
      </c>
      <c r="J145" s="167" t="s">
        <v>182</v>
      </c>
      <c r="K145" s="167" t="s">
        <v>345</v>
      </c>
      <c r="L145" s="167" t="s">
        <v>635</v>
      </c>
      <c r="M145" s="167" t="s">
        <v>657</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2826</v>
      </c>
      <c r="B146" s="151" t="s">
        <v>2953</v>
      </c>
      <c r="C146" s="152" t="s">
        <v>2968</v>
      </c>
      <c r="D146" s="155" t="s">
        <v>2969</v>
      </c>
      <c r="E146" s="158" t="s">
        <v>2970</v>
      </c>
      <c r="F146" s="161" t="s">
        <v>2603</v>
      </c>
      <c r="G146" s="164">
        <f>IF(COUNTIF(H146:AU146,"&lt;&gt;")=0,"",SUMPRODUCT(((Recommendations[ImplStatus]="Implemented")+(Recommendations[ImplStatus]="Compensated"))*ISNUMBER(MATCH(Recommendations[Id],H146:AU146,0)))/COUNTIF(H146:AU146,"&lt;&gt;"))</f>
        <v>0</v>
      </c>
      <c r="H146" s="167" t="s">
        <v>270</v>
      </c>
      <c r="I146" s="167" t="s">
        <v>530</v>
      </c>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2826</v>
      </c>
      <c r="B147" s="151" t="s">
        <v>2953</v>
      </c>
      <c r="C147" s="152" t="s">
        <v>2971</v>
      </c>
      <c r="D147" s="155" t="s">
        <v>2972</v>
      </c>
      <c r="E147" s="158" t="s">
        <v>2973</v>
      </c>
      <c r="F147" s="161" t="s">
        <v>2603</v>
      </c>
      <c r="G147" s="164">
        <f>IF(COUNTIF(H147:AU147,"&lt;&gt;")=0,"",SUMPRODUCT(((Recommendations[ImplStatus]="Implemented")+(Recommendations[ImplStatus]="Compensated"))*ISNUMBER(MATCH(Recommendations[Id],H147:AU147,0)))/COUNTIF(H147:AU147,"&lt;&gt;"))</f>
        <v>0</v>
      </c>
      <c r="H147" s="167" t="s">
        <v>18</v>
      </c>
      <c r="I147" s="167" t="s">
        <v>29</v>
      </c>
      <c r="J147" s="167" t="s">
        <v>42</v>
      </c>
      <c r="K147" s="167" t="s">
        <v>62</v>
      </c>
      <c r="L147" s="167" t="s">
        <v>76</v>
      </c>
      <c r="M147" s="167" t="s">
        <v>83</v>
      </c>
      <c r="N147" s="167" t="s">
        <v>90</v>
      </c>
      <c r="O147" s="167" t="s">
        <v>123</v>
      </c>
      <c r="P147" s="167" t="s">
        <v>135</v>
      </c>
      <c r="Q147" s="167" t="s">
        <v>145</v>
      </c>
      <c r="R147" s="167" t="s">
        <v>309</v>
      </c>
      <c r="S147" s="167" t="s">
        <v>335</v>
      </c>
      <c r="T147" s="167" t="s">
        <v>340</v>
      </c>
      <c r="U147" s="167" t="s">
        <v>350</v>
      </c>
      <c r="V147" s="167" t="s">
        <v>400</v>
      </c>
      <c r="W147" s="167" t="s">
        <v>405</v>
      </c>
      <c r="X147" s="167" t="s">
        <v>438</v>
      </c>
      <c r="Y147" s="167" t="s">
        <v>443</v>
      </c>
      <c r="Z147" s="167" t="s">
        <v>453</v>
      </c>
      <c r="AA147" s="167" t="s">
        <v>468</v>
      </c>
      <c r="AB147" s="167" t="s">
        <v>494</v>
      </c>
      <c r="AC147" s="167" t="s">
        <v>689</v>
      </c>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2826</v>
      </c>
      <c r="B148" s="150" t="s">
        <v>2974</v>
      </c>
      <c r="C148" s="148" t="s">
        <v>2975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2826</v>
      </c>
      <c r="B149" s="151" t="s">
        <v>2974</v>
      </c>
      <c r="C149" s="152" t="s">
        <v>2976</v>
      </c>
      <c r="D149" s="155" t="s">
        <v>2977</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2826</v>
      </c>
      <c r="B150" s="151" t="s">
        <v>2974</v>
      </c>
      <c r="C150" s="152" t="s">
        <v>2978</v>
      </c>
      <c r="D150" s="155" t="s">
        <v>2979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2826</v>
      </c>
      <c r="B151" s="151" t="s">
        <v>2974</v>
      </c>
      <c r="C151" s="152" t="s">
        <v>2980</v>
      </c>
      <c r="D151" s="155" t="s">
        <v>2981</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2826</v>
      </c>
      <c r="B152" s="151" t="s">
        <v>2974</v>
      </c>
      <c r="C152" s="152" t="s">
        <v>2982</v>
      </c>
      <c r="D152" s="155" t="s">
        <v>2983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2826</v>
      </c>
      <c r="B153" s="151" t="s">
        <v>2974</v>
      </c>
      <c r="C153" s="152" t="s">
        <v>2984</v>
      </c>
      <c r="D153" s="155" t="s">
        <v>2985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2986</v>
      </c>
      <c r="B154" s="149" t="s">
        <v>25</v>
      </c>
      <c r="C154" s="147" t="s">
        <v>2987</v>
      </c>
      <c r="D154" s="153" t="s">
        <v>2988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2986</v>
      </c>
      <c r="B155" s="150" t="s">
        <v>2989</v>
      </c>
      <c r="C155" s="148" t="s">
        <v>2990</v>
      </c>
      <c r="D155" s="154" t="s">
        <v>2991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2986</v>
      </c>
      <c r="B156" s="151" t="s">
        <v>2989</v>
      </c>
      <c r="C156" s="152" t="s">
        <v>2992</v>
      </c>
      <c r="D156" s="155" t="s">
        <v>2993</v>
      </c>
      <c r="E156" s="158"/>
      <c r="F156" s="161" t="s">
        <v>25</v>
      </c>
      <c r="G156" s="164">
        <f>IF(COUNTIF(H156:AU156,"&lt;&gt;")=0,"",SUMPRODUCT(((Recommendations[ImplStatus]="Implemented")+(Recommendations[ImplStatus]="Compensated"))*ISNUMBER(MATCH(Recommendations[Id],H156:AU156,0)))/COUNTIF(H156:AU156,"&lt;&gt;"))</f>
        <v>0</v>
      </c>
      <c r="H156" s="167" t="s">
        <v>432</v>
      </c>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2986</v>
      </c>
      <c r="B157" s="151" t="s">
        <v>2989</v>
      </c>
      <c r="C157" s="152" t="s">
        <v>2994</v>
      </c>
      <c r="D157" s="155" t="s">
        <v>2995</v>
      </c>
      <c r="E157" s="158" t="s">
        <v>2996</v>
      </c>
      <c r="F157" s="161" t="s">
        <v>2603</v>
      </c>
      <c r="G157" s="164">
        <f>IF(COUNTIF(H157:AU157,"&lt;&gt;")=0,"",SUMPRODUCT(((Recommendations[ImplStatus]="Implemented")+(Recommendations[ImplStatus]="Compensated"))*ISNUMBER(MATCH(Recommendations[Id],H157:AU157,0)))/COUNTIF(H157:AU157,"&lt;&gt;"))</f>
        <v>0</v>
      </c>
      <c r="H157" s="167" t="s">
        <v>264</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2986</v>
      </c>
      <c r="B158" s="151" t="s">
        <v>2989</v>
      </c>
      <c r="C158" s="152" t="s">
        <v>2997</v>
      </c>
      <c r="D158" s="155" t="s">
        <v>2998</v>
      </c>
      <c r="E158" s="158" t="s">
        <v>2999</v>
      </c>
      <c r="F158" s="161" t="s">
        <v>2603</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2986</v>
      </c>
      <c r="B159" s="151" t="s">
        <v>2989</v>
      </c>
      <c r="C159" s="152" t="s">
        <v>3000</v>
      </c>
      <c r="D159" s="155" t="s">
        <v>3001</v>
      </c>
      <c r="E159" s="158" t="s">
        <v>3002</v>
      </c>
      <c r="F159" s="161" t="s">
        <v>2603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2986</v>
      </c>
      <c r="B160" s="151" t="s">
        <v>2989</v>
      </c>
      <c r="C160" s="152" t="s">
        <v>3003</v>
      </c>
      <c r="D160" s="155" t="s">
        <v>3004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2986</v>
      </c>
      <c r="B161" s="151" t="s">
        <v>2989</v>
      </c>
      <c r="C161" s="152" t="s">
        <v>3005</v>
      </c>
      <c r="D161" s="155" t="s">
        <v>3006</v>
      </c>
      <c r="E161" s="158" t="s">
        <v>3007</v>
      </c>
      <c r="F161" s="161" t="s">
        <v>2603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2986</v>
      </c>
      <c r="B162" s="151" t="s">
        <v>2989</v>
      </c>
      <c r="C162" s="152" t="s">
        <v>3008</v>
      </c>
      <c r="D162" s="155" t="s">
        <v>3009</v>
      </c>
      <c r="E162" s="158" t="s">
        <v>3010</v>
      </c>
      <c r="F162" s="161" t="s">
        <v>2603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2986</v>
      </c>
      <c r="B163" s="151" t="s">
        <v>2989</v>
      </c>
      <c r="C163" s="152" t="s">
        <v>3011</v>
      </c>
      <c r="D163" s="155" t="s">
        <v>3012</v>
      </c>
      <c r="E163" s="158" t="s">
        <v>3013</v>
      </c>
      <c r="F163" s="161" t="s">
        <v>2603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2986</v>
      </c>
      <c r="B164" s="150" t="s">
        <v>2407</v>
      </c>
      <c r="C164" s="148" t="s">
        <v>3014</v>
      </c>
      <c r="D164" s="154" t="s">
        <v>3015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2986</v>
      </c>
      <c r="B165" s="151" t="s">
        <v>2407</v>
      </c>
      <c r="C165" s="152" t="s">
        <v>3016</v>
      </c>
      <c r="D165" s="155" t="s">
        <v>3017</v>
      </c>
      <c r="E165" s="158" t="s">
        <v>3018</v>
      </c>
      <c r="F165" s="161" t="s">
        <v>2603</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2986</v>
      </c>
      <c r="B166" s="151" t="s">
        <v>2407</v>
      </c>
      <c r="C166" s="152" t="s">
        <v>3019</v>
      </c>
      <c r="D166" s="155" t="s">
        <v>3020</v>
      </c>
      <c r="E166" s="158" t="s">
        <v>3021</v>
      </c>
      <c r="F166" s="161" t="s">
        <v>2603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2986</v>
      </c>
      <c r="B167" s="151" t="s">
        <v>2407</v>
      </c>
      <c r="C167" s="152" t="s">
        <v>3022</v>
      </c>
      <c r="D167" s="155" t="s">
        <v>3023</v>
      </c>
      <c r="E167" s="158" t="s">
        <v>3024</v>
      </c>
      <c r="F167" s="161" t="s">
        <v>2603</v>
      </c>
      <c r="G167" s="164">
        <f>IF(COUNTIF(H167:AU167,"&lt;&gt;")=0,"",SUMPRODUCT(((Recommendations[ImplStatus]="Implemented")+(Recommendations[ImplStatus]="Compensated"))*ISNUMBER(MATCH(Recommendations[Id],H167:AU167,0)))/COUNTIF(H167:AU167,"&lt;&gt;"))</f>
        <v>0</v>
      </c>
      <c r="H167" s="167" t="s">
        <v>29</v>
      </c>
      <c r="I167" s="167" t="s">
        <v>104</v>
      </c>
      <c r="J167" s="167" t="s">
        <v>140</v>
      </c>
      <c r="K167" s="167" t="s">
        <v>176</v>
      </c>
      <c r="L167" s="167" t="s">
        <v>182</v>
      </c>
      <c r="M167" s="167" t="s">
        <v>264</v>
      </c>
      <c r="N167" s="167" t="s">
        <v>453</v>
      </c>
      <c r="O167" s="167" t="s">
        <v>635</v>
      </c>
      <c r="P167" s="167" t="s">
        <v>657</v>
      </c>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2986</v>
      </c>
      <c r="B168" s="151" t="s">
        <v>2407</v>
      </c>
      <c r="C168" s="152" t="s">
        <v>3025</v>
      </c>
      <c r="D168" s="155" t="s">
        <v>3026</v>
      </c>
      <c r="E168" s="158"/>
      <c r="F168" s="161" t="s">
        <v>25</v>
      </c>
      <c r="G168" s="164">
        <f>IF(COUNTIF(H168:AU168,"&lt;&gt;")=0,"",SUMPRODUCT(((Recommendations[ImplStatus]="Implemented")+(Recommendations[ImplStatus]="Compensated"))*ISNUMBER(MATCH(Recommendations[Id],H168:AU168,0)))/COUNTIF(H168:AU168,"&lt;&gt;"))</f>
        <v>0</v>
      </c>
      <c r="H168" s="167" t="s">
        <v>416</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2986</v>
      </c>
      <c r="B169" s="151" t="s">
        <v>2407</v>
      </c>
      <c r="C169" s="152" t="s">
        <v>3027</v>
      </c>
      <c r="D169" s="155" t="s">
        <v>3028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2986</v>
      </c>
      <c r="B170" s="151" t="s">
        <v>2407</v>
      </c>
      <c r="C170" s="152" t="s">
        <v>3029</v>
      </c>
      <c r="D170" s="155" t="s">
        <v>3030</v>
      </c>
      <c r="E170" s="158" t="s">
        <v>3031</v>
      </c>
      <c r="F170" s="161" t="s">
        <v>2617</v>
      </c>
      <c r="G170" s="164">
        <f>IF(COUNTIF(H170:AU170,"&lt;&gt;")=0,"",SUMPRODUCT(((Recommendations[ImplStatus]="Implemented")+(Recommendations[ImplStatus]="Compensated"))*ISNUMBER(MATCH(Recommendations[Id],H170:AU170,0)))/COUNTIF(H170:AU170,"&lt;&gt;"))</f>
        <v>0</v>
      </c>
      <c r="H170" s="167" t="s">
        <v>567</v>
      </c>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2986</v>
      </c>
      <c r="B171" s="151" t="s">
        <v>2407</v>
      </c>
      <c r="C171" s="152" t="s">
        <v>3032</v>
      </c>
      <c r="D171" s="155" t="s">
        <v>3033</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2986</v>
      </c>
      <c r="B172" s="151" t="s">
        <v>2407</v>
      </c>
      <c r="C172" s="152" t="s">
        <v>3034</v>
      </c>
      <c r="D172" s="155" t="s">
        <v>3035</v>
      </c>
      <c r="E172" s="158"/>
      <c r="F172" s="161" t="s">
        <v>25</v>
      </c>
      <c r="G172" s="164">
        <f>IF(COUNTIF(H172:AU172,"&lt;&gt;")=0,"",SUMPRODUCT(((Recommendations[ImplStatus]="Implemented")+(Recommendations[ImplStatus]="Compensated"))*ISNUMBER(MATCH(Recommendations[Id],H172:AU172,0)))/COUNTIF(H172:AU172,"&lt;&gt;"))</f>
        <v>0</v>
      </c>
      <c r="H172" s="167" t="s">
        <v>135</v>
      </c>
      <c r="I172" s="167" t="s">
        <v>299</v>
      </c>
      <c r="J172" s="167" t="s">
        <v>304</v>
      </c>
      <c r="K172" s="167" t="s">
        <v>309</v>
      </c>
      <c r="L172" s="167" t="s">
        <v>314</v>
      </c>
      <c r="M172" s="167" t="s">
        <v>324</v>
      </c>
      <c r="N172" s="167" t="s">
        <v>329</v>
      </c>
      <c r="O172" s="167" t="s">
        <v>373</v>
      </c>
      <c r="P172" s="167" t="s">
        <v>421</v>
      </c>
      <c r="Q172" s="167" t="s">
        <v>463</v>
      </c>
      <c r="R172" s="167" t="s">
        <v>468</v>
      </c>
      <c r="S172" s="167" t="s">
        <v>525</v>
      </c>
      <c r="T172" s="167" t="s">
        <v>557</v>
      </c>
      <c r="U172" s="167" t="s">
        <v>673</v>
      </c>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2986</v>
      </c>
      <c r="B173" s="151" t="s">
        <v>2407</v>
      </c>
      <c r="C173" s="152" t="s">
        <v>3036</v>
      </c>
      <c r="D173" s="155" t="s">
        <v>3037</v>
      </c>
      <c r="E173" s="158" t="s">
        <v>3038</v>
      </c>
      <c r="F173" s="161" t="s">
        <v>2603</v>
      </c>
      <c r="G173" s="164">
        <f>IF(COUNTIF(H173:AU173,"&lt;&gt;")=0,"",SUMPRODUCT(((Recommendations[ImplStatus]="Implemented")+(Recommendations[ImplStatus]="Compensated"))*ISNUMBER(MATCH(Recommendations[Id],H173:AU173,0)))/COUNTIF(H173:AU173,"&lt;&gt;"))</f>
        <v>0</v>
      </c>
      <c r="H173" s="167" t="s">
        <v>324</v>
      </c>
      <c r="I173" s="167" t="s">
        <v>329</v>
      </c>
      <c r="J173" s="167" t="s">
        <v>345</v>
      </c>
      <c r="K173" s="167" t="s">
        <v>416</v>
      </c>
      <c r="L173" s="167" t="s">
        <v>432</v>
      </c>
      <c r="M173" s="167" t="s">
        <v>473</v>
      </c>
      <c r="N173" s="167" t="s">
        <v>662</v>
      </c>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2986</v>
      </c>
      <c r="B174" s="150" t="s">
        <v>3039</v>
      </c>
      <c r="C174" s="148" t="s">
        <v>3040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2986</v>
      </c>
      <c r="B175" s="151" t="s">
        <v>3039</v>
      </c>
      <c r="C175" s="152" t="s">
        <v>3041</v>
      </c>
      <c r="D175" s="155" t="s">
        <v>3042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2986</v>
      </c>
      <c r="B176" s="151" t="s">
        <v>3039</v>
      </c>
      <c r="C176" s="152" t="s">
        <v>3043</v>
      </c>
      <c r="D176" s="155" t="s">
        <v>3044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2986</v>
      </c>
      <c r="B177" s="151" t="s">
        <v>3039</v>
      </c>
      <c r="C177" s="152" t="s">
        <v>3045</v>
      </c>
      <c r="D177" s="155" t="s">
        <v>3046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2986</v>
      </c>
      <c r="B178" s="151" t="s">
        <v>3039</v>
      </c>
      <c r="C178" s="152" t="s">
        <v>3047</v>
      </c>
      <c r="D178" s="155" t="s">
        <v>3048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2986</v>
      </c>
      <c r="B179" s="151" t="s">
        <v>3039</v>
      </c>
      <c r="C179" s="152" t="s">
        <v>3049</v>
      </c>
      <c r="D179" s="155" t="s">
        <v>3050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3051</v>
      </c>
      <c r="B180" s="149" t="s">
        <v>25</v>
      </c>
      <c r="C180" s="147" t="s">
        <v>3052</v>
      </c>
      <c r="D180" s="153" t="s">
        <v>3053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3051</v>
      </c>
      <c r="B181" s="150" t="s">
        <v>3054</v>
      </c>
      <c r="C181" s="148" t="s">
        <v>3055</v>
      </c>
      <c r="D181" s="154" t="s">
        <v>3056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3051</v>
      </c>
      <c r="B182" s="151" t="s">
        <v>3054</v>
      </c>
      <c r="C182" s="152" t="s">
        <v>3057</v>
      </c>
      <c r="D182" s="155" t="s">
        <v>3058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3051</v>
      </c>
      <c r="B183" s="151" t="s">
        <v>3054</v>
      </c>
      <c r="C183" s="152" t="s">
        <v>3059</v>
      </c>
      <c r="D183" s="155" t="s">
        <v>3060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3051</v>
      </c>
      <c r="B184" s="151" t="s">
        <v>3054</v>
      </c>
      <c r="C184" s="152" t="s">
        <v>3061</v>
      </c>
      <c r="D184" s="155" t="s">
        <v>3062</v>
      </c>
      <c r="E184" s="158" t="s">
        <v>3063</v>
      </c>
      <c r="F184" s="161" t="s">
        <v>2603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3051</v>
      </c>
      <c r="B185" s="151" t="s">
        <v>3054</v>
      </c>
      <c r="C185" s="152" t="s">
        <v>3064</v>
      </c>
      <c r="D185" s="155" t="s">
        <v>3065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3051</v>
      </c>
      <c r="B186" s="151" t="s">
        <v>3054</v>
      </c>
      <c r="C186" s="152" t="s">
        <v>3066</v>
      </c>
      <c r="D186" s="155" t="s">
        <v>3067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3051</v>
      </c>
      <c r="B187" s="151" t="s">
        <v>3054</v>
      </c>
      <c r="C187" s="152" t="s">
        <v>3068</v>
      </c>
      <c r="D187" s="155" t="s">
        <v>3069</v>
      </c>
      <c r="E187" s="158" t="s">
        <v>3070</v>
      </c>
      <c r="F187" s="161" t="s">
        <v>2603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3051</v>
      </c>
      <c r="B188" s="151" t="s">
        <v>3054</v>
      </c>
      <c r="C188" s="152" t="s">
        <v>3071</v>
      </c>
      <c r="D188" s="155" t="s">
        <v>3072</v>
      </c>
      <c r="E188" s="158" t="s">
        <v>3073</v>
      </c>
      <c r="F188" s="161" t="s">
        <v>2603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3051</v>
      </c>
      <c r="B189" s="151" t="s">
        <v>3054</v>
      </c>
      <c r="C189" s="152" t="s">
        <v>3074</v>
      </c>
      <c r="D189" s="155" t="s">
        <v>3075</v>
      </c>
      <c r="E189" s="158" t="s">
        <v>3076</v>
      </c>
      <c r="F189" s="161" t="s">
        <v>2603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3051</v>
      </c>
      <c r="B190" s="150" t="s">
        <v>3077</v>
      </c>
      <c r="C190" s="148" t="s">
        <v>3078</v>
      </c>
      <c r="D190" s="154" t="s">
        <v>3079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3051</v>
      </c>
      <c r="B191" s="151" t="s">
        <v>3077</v>
      </c>
      <c r="C191" s="152" t="s">
        <v>3080</v>
      </c>
      <c r="D191" s="155" t="s">
        <v>3081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3051</v>
      </c>
      <c r="B192" s="151" t="s">
        <v>3077</v>
      </c>
      <c r="C192" s="152" t="s">
        <v>3082</v>
      </c>
      <c r="D192" s="155" t="s">
        <v>3083</v>
      </c>
      <c r="E192" s="158" t="s">
        <v>3084</v>
      </c>
      <c r="F192" s="161" t="s">
        <v>2607</v>
      </c>
      <c r="G192" s="164">
        <f>IF(COUNTIF(H192:AU192,"&lt;&gt;")=0,"",SUMPRODUCT(((Recommendations[ImplStatus]="Implemented")+(Recommendations[ImplStatus]="Compensated"))*ISNUMBER(MATCH(Recommendations[Id],H192:AU192,0)))/COUNTIF(H192:AU192,"&lt;&gt;"))</f>
        <v>0</v>
      </c>
      <c r="H192" s="167" t="s">
        <v>151</v>
      </c>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3051</v>
      </c>
      <c r="B193" s="151" t="s">
        <v>3077</v>
      </c>
      <c r="C193" s="152" t="s">
        <v>3085</v>
      </c>
      <c r="D193" s="155" t="s">
        <v>3086</v>
      </c>
      <c r="E193" s="158" t="s">
        <v>3087</v>
      </c>
      <c r="F193" s="161" t="s">
        <v>2607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3051</v>
      </c>
      <c r="B194" s="151" t="s">
        <v>3077</v>
      </c>
      <c r="C194" s="152" t="s">
        <v>3088</v>
      </c>
      <c r="D194" s="155" t="s">
        <v>3089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3051</v>
      </c>
      <c r="B195" s="151" t="s">
        <v>3077</v>
      </c>
      <c r="C195" s="152" t="s">
        <v>3090</v>
      </c>
      <c r="D195" s="155" t="s">
        <v>3091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3051</v>
      </c>
      <c r="B196" s="150" t="s">
        <v>3092</v>
      </c>
      <c r="C196" s="148" t="s">
        <v>3093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3051</v>
      </c>
      <c r="B197" s="151" t="s">
        <v>3092</v>
      </c>
      <c r="C197" s="152" t="s">
        <v>3094</v>
      </c>
      <c r="D197" s="155" t="s">
        <v>3095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3051</v>
      </c>
      <c r="B198" s="151" t="s">
        <v>3092</v>
      </c>
      <c r="C198" s="152" t="s">
        <v>3096</v>
      </c>
      <c r="D198" s="155" t="s">
        <v>3097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3051</v>
      </c>
      <c r="B199" s="150" t="s">
        <v>3098</v>
      </c>
      <c r="C199" s="148" t="s">
        <v>3099</v>
      </c>
      <c r="D199" s="154" t="s">
        <v>3100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3051</v>
      </c>
      <c r="B200" s="151" t="s">
        <v>3098</v>
      </c>
      <c r="C200" s="152" t="s">
        <v>3101</v>
      </c>
      <c r="D200" s="155" t="s">
        <v>3102</v>
      </c>
      <c r="E200" s="158" t="s">
        <v>3103</v>
      </c>
      <c r="F200" s="161" t="s">
        <v>2617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3051</v>
      </c>
      <c r="B201" s="151" t="s">
        <v>3098</v>
      </c>
      <c r="C201" s="152" t="s">
        <v>3104</v>
      </c>
      <c r="D201" s="155" t="s">
        <v>3105</v>
      </c>
      <c r="E201" s="158" t="s">
        <v>3106</v>
      </c>
      <c r="F201" s="161" t="s">
        <v>2603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3051</v>
      </c>
      <c r="B202" s="151" t="s">
        <v>3098</v>
      </c>
      <c r="C202" s="152" t="s">
        <v>3107</v>
      </c>
      <c r="D202" s="155" t="s">
        <v>3108</v>
      </c>
      <c r="E202" s="158" t="s">
        <v>3109</v>
      </c>
      <c r="F202" s="161" t="s">
        <v>2603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3051</v>
      </c>
      <c r="B203" s="151" t="s">
        <v>3098</v>
      </c>
      <c r="C203" s="152" t="s">
        <v>3110</v>
      </c>
      <c r="D203" s="155" t="s">
        <v>3111</v>
      </c>
      <c r="E203" s="158" t="s">
        <v>3112</v>
      </c>
      <c r="F203" s="161" t="s">
        <v>2603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3051</v>
      </c>
      <c r="B204" s="151" t="s">
        <v>3098</v>
      </c>
      <c r="C204" s="152" t="s">
        <v>3113</v>
      </c>
      <c r="D204" s="155" t="s">
        <v>3114</v>
      </c>
      <c r="E204" s="158" t="s">
        <v>3115</v>
      </c>
      <c r="F204" s="161" t="s">
        <v>2603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3051</v>
      </c>
      <c r="B205" s="150" t="s">
        <v>3116</v>
      </c>
      <c r="C205" s="148" t="s">
        <v>3117</v>
      </c>
      <c r="D205" s="154" t="s">
        <v>3118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3051</v>
      </c>
      <c r="B206" s="151" t="s">
        <v>3116</v>
      </c>
      <c r="C206" s="152" t="s">
        <v>3119</v>
      </c>
      <c r="D206" s="155" t="s">
        <v>3120</v>
      </c>
      <c r="E206" s="158" t="s">
        <v>3121</v>
      </c>
      <c r="F206" s="161" t="s">
        <v>2607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3051</v>
      </c>
      <c r="B207" s="151" t="s">
        <v>3116</v>
      </c>
      <c r="C207" s="152" t="s">
        <v>3122</v>
      </c>
      <c r="D207" s="155" t="s">
        <v>3123</v>
      </c>
      <c r="E207" s="158" t="s">
        <v>3124</v>
      </c>
      <c r="F207" s="161" t="s">
        <v>2607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3051</v>
      </c>
      <c r="B208" s="151" t="s">
        <v>3116</v>
      </c>
      <c r="C208" s="152" t="s">
        <v>3125</v>
      </c>
      <c r="D208" s="155" t="s">
        <v>3126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3051</v>
      </c>
      <c r="B209" s="150" t="s">
        <v>3127</v>
      </c>
      <c r="C209" s="148" t="s">
        <v>3128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3051</v>
      </c>
      <c r="B210" s="151" t="s">
        <v>3127</v>
      </c>
      <c r="C210" s="152" t="s">
        <v>3129</v>
      </c>
      <c r="D210" s="155" t="s">
        <v>3130</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3131</v>
      </c>
      <c r="B211" s="149" t="s">
        <v>25</v>
      </c>
      <c r="C211" s="147" t="s">
        <v>3132</v>
      </c>
      <c r="D211" s="153" t="s">
        <v>3133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3131</v>
      </c>
      <c r="B212" s="150" t="s">
        <v>3134</v>
      </c>
      <c r="C212" s="148" t="s">
        <v>3135</v>
      </c>
      <c r="D212" s="154" t="s">
        <v>3136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3131</v>
      </c>
      <c r="B213" s="151" t="s">
        <v>3134</v>
      </c>
      <c r="C213" s="152" t="s">
        <v>3137</v>
      </c>
      <c r="D213" s="155" t="s">
        <v>3138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3131</v>
      </c>
      <c r="B214" s="151" t="s">
        <v>3134</v>
      </c>
      <c r="C214" s="152" t="s">
        <v>3139</v>
      </c>
      <c r="D214" s="155" t="s">
        <v>3140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3131</v>
      </c>
      <c r="B215" s="151" t="s">
        <v>3134</v>
      </c>
      <c r="C215" s="152" t="s">
        <v>3141</v>
      </c>
      <c r="D215" s="155" t="s">
        <v>3142</v>
      </c>
      <c r="E215" s="158" t="s">
        <v>3143</v>
      </c>
      <c r="F215" s="161" t="s">
        <v>2607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3131</v>
      </c>
      <c r="B216" s="151" t="s">
        <v>3134</v>
      </c>
      <c r="C216" s="152" t="s">
        <v>3144</v>
      </c>
      <c r="D216" s="155" t="s">
        <v>3145</v>
      </c>
      <c r="E216" s="158" t="s">
        <v>3146</v>
      </c>
      <c r="F216" s="161" t="s">
        <v>2603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3131</v>
      </c>
      <c r="B217" s="150" t="s">
        <v>3092</v>
      </c>
      <c r="C217" s="148" t="s">
        <v>3147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3131</v>
      </c>
      <c r="B218" s="151" t="s">
        <v>3092</v>
      </c>
      <c r="C218" s="152" t="s">
        <v>3148</v>
      </c>
      <c r="D218" s="155" t="s">
        <v>3149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3131</v>
      </c>
      <c r="B219" s="151" t="s">
        <v>3092</v>
      </c>
      <c r="C219" s="152" t="s">
        <v>3150</v>
      </c>
      <c r="D219" s="155" t="s">
        <v>3151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3131</v>
      </c>
      <c r="B220" s="150" t="s">
        <v>3152</v>
      </c>
      <c r="C220" s="148" t="s">
        <v>3153</v>
      </c>
      <c r="D220" s="154" t="s">
        <v>3154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3131</v>
      </c>
      <c r="B221" s="151" t="s">
        <v>3152</v>
      </c>
      <c r="C221" s="152" t="s">
        <v>3155</v>
      </c>
      <c r="D221" s="155" t="s">
        <v>3156</v>
      </c>
      <c r="E221" s="158" t="s">
        <v>3157</v>
      </c>
      <c r="F221" s="161" t="s">
        <v>2603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3131</v>
      </c>
      <c r="B222" s="151" t="s">
        <v>3152</v>
      </c>
      <c r="C222" s="152" t="s">
        <v>3158</v>
      </c>
      <c r="D222" s="155" t="s">
        <v>3159</v>
      </c>
      <c r="E222" s="158" t="s">
        <v>3160</v>
      </c>
      <c r="F222" s="161" t="s">
        <v>2603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3131</v>
      </c>
      <c r="B223" s="151" t="s">
        <v>3152</v>
      </c>
      <c r="C223" s="152" t="s">
        <v>3161</v>
      </c>
      <c r="D223" s="155" t="s">
        <v>3162</v>
      </c>
      <c r="E223" s="158" t="s">
        <v>3163</v>
      </c>
      <c r="F223" s="161" t="s">
        <v>2603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3131</v>
      </c>
      <c r="B224" s="151" t="s">
        <v>3152</v>
      </c>
      <c r="C224" s="152" t="s">
        <v>3164</v>
      </c>
      <c r="D224" s="155" t="s">
        <v>3165</v>
      </c>
      <c r="E224" s="158" t="s">
        <v>3166</v>
      </c>
      <c r="F224" s="161" t="s">
        <v>2603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3131</v>
      </c>
      <c r="B225" s="151" t="s">
        <v>3152</v>
      </c>
      <c r="C225" s="152" t="s">
        <v>3167</v>
      </c>
      <c r="D225" s="155" t="s">
        <v>3168</v>
      </c>
      <c r="E225" s="158" t="s">
        <v>3169</v>
      </c>
      <c r="F225" s="161" t="s">
        <v>2603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3131</v>
      </c>
      <c r="B226" s="168" t="s">
        <v>3152</v>
      </c>
      <c r="C226" s="169" t="s">
        <v>3170</v>
      </c>
      <c r="D226" s="170" t="s">
        <v>3171</v>
      </c>
      <c r="E226" s="171" t="s">
        <v>3172</v>
      </c>
      <c r="F226" s="172" t="s">
        <v>2603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708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IFERROR(INDEX('Recommendations'!$I$2:$I$123, MATCH(H2,'Recommendations'!$B$2:$B$123,0))="Implemented", FALSE))</xm:f>
            <x14:dxf>
              <font>
                <color rgb="FF000000"/>
              </font>
              <fill>
                <patternFill>
                  <bgColor rgb="FF3C7D22"/>
                </patternFill>
              </fill>
            </x14:dxf>
          </x14:cfRule>
          <x14:cfRule type="expression" priority="2" id="{00000000-000E-0000-0700-000002000000}">
            <xm:f>AND(H2&lt;&gt;"", IFERROR(INDEX('Recommendations'!$I$2:$I$123, MATCH(H2,'Recommendations'!$B$2:$B$123,0))="Compensated", FALSE))</xm:f>
            <x14:dxf>
              <font>
                <color rgb="FF000000"/>
              </font>
              <fill>
                <patternFill>
                  <bgColor rgb="FFC6E0B4"/>
                </patternFill>
              </fill>
            </x14:dxf>
          </x14:cfRule>
          <x14:cfRule type="expression" priority="3" id="{00000000-000E-0000-0700-000003000000}">
            <xm:f>AND(H2&lt;&gt;"", IFERROR(INDEX('Recommendations'!$I$2:$I$123, MATCH(H2,'Recommendations'!$B$2:$B$123,0))="Testing", FALSE))</xm:f>
            <x14:dxf>
              <font>
                <color rgb="FF000000"/>
              </font>
              <fill>
                <patternFill>
                  <bgColor rgb="FFFFC000"/>
                </patternFill>
              </fill>
            </x14:dxf>
          </x14:cfRule>
          <x14:cfRule type="expression" priority="4" id="{00000000-000E-0000-0700-000004000000}">
            <xm:f>AND(H2&lt;&gt;"", IFERROR(INDEX('Recommendations'!$I$2:$I$123, MATCH(H2,'Recommendations'!$B$2:$B$123,0))="Failed", FALSE))</xm:f>
            <x14:dxf>
              <font>
                <color rgb="FF000000"/>
              </font>
              <fill>
                <patternFill>
                  <bgColor rgb="FFD82891"/>
                </patternFill>
              </fill>
            </x14:dxf>
          </x14:cfRule>
          <x14:cfRule type="expression" priority="5" id="{00000000-000E-0000-0700-000005000000}">
            <xm:f>AND(H2&lt;&gt;"", IFERROR(INDEX('Recommendations'!$I$2:$I$123, MATCH(H2,'Recommendations'!$B$2:$B$123,0))="Risk Accepted", FALSE))</xm:f>
            <x14:dxf>
              <font>
                <color rgb="FF000000"/>
              </font>
              <fill>
                <patternFill>
                  <bgColor rgb="FFD9D9D9"/>
                </patternFill>
              </fill>
            </x14:dxf>
          </x14:cfRule>
          <x14:cfRule type="expression" priority="6" id="{00000000-000E-0000-0700-000006000000}">
            <xm:f>AND(H2&lt;&gt;"", IFERROR(INDEX('Recommendations'!$I$2:$I$123, MATCH(H2,'Recommendations'!$B$2:$B$123,0))="N/A",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2590</v>
      </c>
      <c r="B1" s="207" t="s">
        <v>3173</v>
      </c>
      <c r="C1" s="207" t="s">
        <v>3174</v>
      </c>
      <c r="D1" s="207" t="s">
        <v>3175</v>
      </c>
      <c r="E1" s="207" t="s">
        <v>1899</v>
      </c>
      <c r="F1" s="207" t="s">
        <v>958</v>
      </c>
      <c r="G1" s="207" t="s">
        <v>959</v>
      </c>
      <c r="H1" s="207" t="s">
        <v>960</v>
      </c>
      <c r="I1" s="207" t="s">
        <v>961</v>
      </c>
      <c r="J1" s="207" t="s">
        <v>962</v>
      </c>
      <c r="K1" s="207" t="s">
        <v>963</v>
      </c>
      <c r="L1" s="207" t="s">
        <v>964</v>
      </c>
      <c r="M1" s="207" t="s">
        <v>965</v>
      </c>
      <c r="N1" s="207" t="s">
        <v>966</v>
      </c>
      <c r="O1" s="207" t="s">
        <v>967</v>
      </c>
      <c r="P1" s="207" t="s">
        <v>968</v>
      </c>
      <c r="Q1" s="207" t="s">
        <v>969</v>
      </c>
      <c r="R1" s="207" t="s">
        <v>970</v>
      </c>
      <c r="S1" s="207" t="s">
        <v>971</v>
      </c>
      <c r="T1" s="207" t="s">
        <v>972</v>
      </c>
      <c r="U1" s="207" t="s">
        <v>973</v>
      </c>
      <c r="V1" s="207" t="s">
        <v>974</v>
      </c>
      <c r="W1" s="207" t="s">
        <v>975</v>
      </c>
      <c r="X1" s="207" t="s">
        <v>976</v>
      </c>
      <c r="Y1" s="207" t="s">
        <v>977</v>
      </c>
      <c r="Z1" s="207" t="s">
        <v>978</v>
      </c>
      <c r="AA1" s="207" t="s">
        <v>979</v>
      </c>
      <c r="AB1" s="207" t="s">
        <v>980</v>
      </c>
      <c r="AC1" s="207" t="s">
        <v>981</v>
      </c>
      <c r="AD1" s="207" t="s">
        <v>982</v>
      </c>
      <c r="AE1" s="207" t="s">
        <v>983</v>
      </c>
      <c r="AF1" s="207" t="s">
        <v>984</v>
      </c>
      <c r="AG1" s="207" t="s">
        <v>985</v>
      </c>
      <c r="AH1" s="207" t="s">
        <v>986</v>
      </c>
      <c r="AI1" s="207" t="s">
        <v>987</v>
      </c>
      <c r="AJ1" s="207" t="s">
        <v>988</v>
      </c>
      <c r="AK1" s="207" t="s">
        <v>989</v>
      </c>
      <c r="AL1" s="207" t="s">
        <v>990</v>
      </c>
      <c r="AM1" s="207" t="s">
        <v>991</v>
      </c>
      <c r="AN1" s="207" t="s">
        <v>992</v>
      </c>
      <c r="AO1" s="207" t="s">
        <v>993</v>
      </c>
      <c r="AP1" s="207" t="s">
        <v>994</v>
      </c>
      <c r="AQ1" s="207" t="s">
        <v>995</v>
      </c>
      <c r="AR1" s="207" t="s">
        <v>996</v>
      </c>
      <c r="AS1" s="207" t="s">
        <v>997</v>
      </c>
      <c r="AT1" s="208" t="s">
        <v>998</v>
      </c>
    </row>
    <row r="2" spans="1:46" ht="60" customHeight="1" outlineLevel="1" x14ac:dyDescent="0.35">
      <c r="A2" s="200" t="s">
        <v>799</v>
      </c>
      <c r="B2" s="186" t="s">
        <v>3176</v>
      </c>
      <c r="C2" s="186"/>
      <c r="D2" s="189" t="s">
        <v>3177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799</v>
      </c>
      <c r="B3" s="187" t="s">
        <v>3176</v>
      </c>
      <c r="C3" s="188" t="s">
        <v>3178</v>
      </c>
      <c r="D3" s="190" t="s">
        <v>3179</v>
      </c>
      <c r="E3" s="190" t="s">
        <v>3180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799</v>
      </c>
      <c r="B4" s="187" t="s">
        <v>3176</v>
      </c>
      <c r="C4" s="188" t="s">
        <v>3181</v>
      </c>
      <c r="D4" s="190" t="s">
        <v>3182</v>
      </c>
      <c r="E4" s="190" t="s">
        <v>3183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799</v>
      </c>
      <c r="B5" s="187" t="s">
        <v>3176</v>
      </c>
      <c r="C5" s="188" t="s">
        <v>3184</v>
      </c>
      <c r="D5" s="190" t="s">
        <v>3185</v>
      </c>
      <c r="E5" s="190" t="s">
        <v>3186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799</v>
      </c>
      <c r="B6" s="187" t="s">
        <v>3176</v>
      </c>
      <c r="C6" s="188" t="s">
        <v>3187</v>
      </c>
      <c r="D6" s="190" t="s">
        <v>3188</v>
      </c>
      <c r="E6" s="190" t="s">
        <v>3189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799</v>
      </c>
      <c r="B7" s="187" t="s">
        <v>3176</v>
      </c>
      <c r="C7" s="188" t="s">
        <v>3190</v>
      </c>
      <c r="D7" s="190" t="s">
        <v>3191</v>
      </c>
      <c r="E7" s="190" t="s">
        <v>3192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799</v>
      </c>
      <c r="B8" s="187" t="s">
        <v>3176</v>
      </c>
      <c r="C8" s="188" t="s">
        <v>3193</v>
      </c>
      <c r="D8" s="190" t="s">
        <v>3194</v>
      </c>
      <c r="E8" s="190" t="s">
        <v>3195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799</v>
      </c>
      <c r="B9" s="187" t="s">
        <v>3176</v>
      </c>
      <c r="C9" s="188" t="s">
        <v>3196</v>
      </c>
      <c r="D9" s="190" t="s">
        <v>3197</v>
      </c>
      <c r="E9" s="190" t="s">
        <v>3198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799</v>
      </c>
      <c r="B10" s="187" t="s">
        <v>3176</v>
      </c>
      <c r="C10" s="188" t="s">
        <v>3199</v>
      </c>
      <c r="D10" s="190" t="s">
        <v>3200</v>
      </c>
      <c r="E10" s="190" t="s">
        <v>3201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799</v>
      </c>
      <c r="B11" s="187" t="s">
        <v>3176</v>
      </c>
      <c r="C11" s="188" t="s">
        <v>3202</v>
      </c>
      <c r="D11" s="190" t="s">
        <v>3203</v>
      </c>
      <c r="E11" s="190" t="s">
        <v>3204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799</v>
      </c>
      <c r="B12" s="187" t="s">
        <v>3176</v>
      </c>
      <c r="C12" s="188" t="s">
        <v>3205</v>
      </c>
      <c r="D12" s="190" t="s">
        <v>3206</v>
      </c>
      <c r="E12" s="190" t="s">
        <v>3207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799</v>
      </c>
      <c r="B13" s="187" t="s">
        <v>3176</v>
      </c>
      <c r="C13" s="188" t="s">
        <v>3208</v>
      </c>
      <c r="D13" s="190" t="s">
        <v>3209</v>
      </c>
      <c r="E13" s="190" t="s">
        <v>3210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799</v>
      </c>
      <c r="B14" s="187" t="s">
        <v>3176</v>
      </c>
      <c r="C14" s="188" t="s">
        <v>3211</v>
      </c>
      <c r="D14" s="190" t="s">
        <v>3212</v>
      </c>
      <c r="E14" s="190" t="s">
        <v>3213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799</v>
      </c>
      <c r="B15" s="187" t="s">
        <v>3176</v>
      </c>
      <c r="C15" s="188" t="s">
        <v>3214</v>
      </c>
      <c r="D15" s="190" t="s">
        <v>3215</v>
      </c>
      <c r="E15" s="190" t="s">
        <v>3216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799</v>
      </c>
      <c r="B16" s="187" t="s">
        <v>3176</v>
      </c>
      <c r="C16" s="188" t="s">
        <v>3217</v>
      </c>
      <c r="D16" s="190" t="s">
        <v>3218</v>
      </c>
      <c r="E16" s="190" t="s">
        <v>3219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799</v>
      </c>
      <c r="B17" s="187" t="s">
        <v>3176</v>
      </c>
      <c r="C17" s="188" t="s">
        <v>3220</v>
      </c>
      <c r="D17" s="190" t="s">
        <v>3221</v>
      </c>
      <c r="E17" s="190" t="s">
        <v>3222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799</v>
      </c>
      <c r="B18" s="187" t="s">
        <v>3176</v>
      </c>
      <c r="C18" s="188" t="s">
        <v>3223</v>
      </c>
      <c r="D18" s="190" t="s">
        <v>3224</v>
      </c>
      <c r="E18" s="190" t="s">
        <v>3225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799</v>
      </c>
      <c r="B19" s="186" t="s">
        <v>3226</v>
      </c>
      <c r="C19" s="186"/>
      <c r="D19" s="189" t="s">
        <v>3227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799</v>
      </c>
      <c r="B20" s="187" t="s">
        <v>3226</v>
      </c>
      <c r="C20" s="188" t="s">
        <v>3228</v>
      </c>
      <c r="D20" s="190" t="s">
        <v>3229</v>
      </c>
      <c r="E20" s="190" t="s">
        <v>3230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799</v>
      </c>
      <c r="B21" s="187" t="s">
        <v>3226</v>
      </c>
      <c r="C21" s="188" t="s">
        <v>3231</v>
      </c>
      <c r="D21" s="190" t="s">
        <v>3232</v>
      </c>
      <c r="E21" s="190" t="s">
        <v>3233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799</v>
      </c>
      <c r="B22" s="187" t="s">
        <v>3226</v>
      </c>
      <c r="C22" s="188" t="s">
        <v>3234</v>
      </c>
      <c r="D22" s="190" t="s">
        <v>3235</v>
      </c>
      <c r="E22" s="190" t="s">
        <v>3236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799</v>
      </c>
      <c r="B23" s="187" t="s">
        <v>3226</v>
      </c>
      <c r="C23" s="188" t="s">
        <v>3237</v>
      </c>
      <c r="D23" s="190" t="s">
        <v>3238</v>
      </c>
      <c r="E23" s="190" t="s">
        <v>3239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799</v>
      </c>
      <c r="B24" s="187" t="s">
        <v>3226</v>
      </c>
      <c r="C24" s="188" t="s">
        <v>3240</v>
      </c>
      <c r="D24" s="190" t="s">
        <v>3241</v>
      </c>
      <c r="E24" s="190" t="s">
        <v>3242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799</v>
      </c>
      <c r="B25" s="187" t="s">
        <v>3226</v>
      </c>
      <c r="C25" s="188" t="s">
        <v>3243</v>
      </c>
      <c r="D25" s="190" t="s">
        <v>3244</v>
      </c>
      <c r="E25" s="190" t="s">
        <v>3245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799</v>
      </c>
      <c r="B26" s="187" t="s">
        <v>3226</v>
      </c>
      <c r="C26" s="188" t="s">
        <v>3246</v>
      </c>
      <c r="D26" s="190" t="s">
        <v>3247</v>
      </c>
      <c r="E26" s="190" t="s">
        <v>3248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799</v>
      </c>
      <c r="B27" s="187" t="s">
        <v>3226</v>
      </c>
      <c r="C27" s="188" t="s">
        <v>3249</v>
      </c>
      <c r="D27" s="190" t="s">
        <v>3250</v>
      </c>
      <c r="E27" s="190" t="s">
        <v>3251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799</v>
      </c>
      <c r="B28" s="187" t="s">
        <v>3226</v>
      </c>
      <c r="C28" s="188" t="s">
        <v>3252</v>
      </c>
      <c r="D28" s="190" t="s">
        <v>3253</v>
      </c>
      <c r="E28" s="190" t="s">
        <v>3254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799</v>
      </c>
      <c r="B29" s="187" t="s">
        <v>3226</v>
      </c>
      <c r="C29" s="188" t="s">
        <v>3255</v>
      </c>
      <c r="D29" s="190" t="s">
        <v>3256</v>
      </c>
      <c r="E29" s="190" t="s">
        <v>3257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799</v>
      </c>
      <c r="B30" s="187" t="s">
        <v>3226</v>
      </c>
      <c r="C30" s="188" t="s">
        <v>3258</v>
      </c>
      <c r="D30" s="190" t="s">
        <v>3259</v>
      </c>
      <c r="E30" s="190" t="s">
        <v>3260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799</v>
      </c>
      <c r="B31" s="187" t="s">
        <v>3226</v>
      </c>
      <c r="C31" s="188" t="s">
        <v>3261</v>
      </c>
      <c r="D31" s="190" t="s">
        <v>3262</v>
      </c>
      <c r="E31" s="190" t="s">
        <v>3263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3264</v>
      </c>
      <c r="B32" s="186"/>
      <c r="C32" s="186"/>
      <c r="D32" s="189" t="s">
        <v>3265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3264</v>
      </c>
      <c r="B33" s="187"/>
      <c r="C33" s="188" t="s">
        <v>3266</v>
      </c>
      <c r="D33" s="190" t="s">
        <v>3267</v>
      </c>
      <c r="E33" s="190" t="s">
        <v>3268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3264</v>
      </c>
      <c r="B34" s="187"/>
      <c r="C34" s="188" t="s">
        <v>3269</v>
      </c>
      <c r="D34" s="190" t="s">
        <v>3270</v>
      </c>
      <c r="E34" s="190" t="s">
        <v>3271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3264</v>
      </c>
      <c r="B35" s="187"/>
      <c r="C35" s="188" t="s">
        <v>3272</v>
      </c>
      <c r="D35" s="190" t="s">
        <v>3273</v>
      </c>
      <c r="E35" s="190" t="s">
        <v>3274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3264</v>
      </c>
      <c r="B36" s="186" t="s">
        <v>3275</v>
      </c>
      <c r="C36" s="186"/>
      <c r="D36" s="189" t="s">
        <v>3276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3264</v>
      </c>
      <c r="B37" s="187" t="s">
        <v>3275</v>
      </c>
      <c r="C37" s="188" t="s">
        <v>3277</v>
      </c>
      <c r="D37" s="190" t="s">
        <v>3278</v>
      </c>
      <c r="E37" s="190" t="s">
        <v>3279</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3264</v>
      </c>
      <c r="B38" s="187" t="s">
        <v>3275</v>
      </c>
      <c r="C38" s="188" t="s">
        <v>3280</v>
      </c>
      <c r="D38" s="190" t="s">
        <v>3281</v>
      </c>
      <c r="E38" s="190" t="s">
        <v>3282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3264</v>
      </c>
      <c r="B39" s="187" t="s">
        <v>3275</v>
      </c>
      <c r="C39" s="188" t="s">
        <v>3283</v>
      </c>
      <c r="D39" s="190" t="s">
        <v>3284</v>
      </c>
      <c r="E39" s="190" t="s">
        <v>3285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3264</v>
      </c>
      <c r="B40" s="187" t="s">
        <v>3275</v>
      </c>
      <c r="C40" s="188" t="s">
        <v>3286</v>
      </c>
      <c r="D40" s="190" t="s">
        <v>3287</v>
      </c>
      <c r="E40" s="190" t="s">
        <v>3288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3264</v>
      </c>
      <c r="B41" s="187" t="s">
        <v>3275</v>
      </c>
      <c r="C41" s="188" t="s">
        <v>3289</v>
      </c>
      <c r="D41" s="190" t="s">
        <v>3290</v>
      </c>
      <c r="E41" s="190" t="s">
        <v>3291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3264</v>
      </c>
      <c r="B42" s="187" t="s">
        <v>3275</v>
      </c>
      <c r="C42" s="188" t="s">
        <v>3292</v>
      </c>
      <c r="D42" s="190" t="s">
        <v>3293</v>
      </c>
      <c r="E42" s="190" t="s">
        <v>3294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3264</v>
      </c>
      <c r="B43" s="187" t="s">
        <v>3275</v>
      </c>
      <c r="C43" s="188" t="s">
        <v>3295</v>
      </c>
      <c r="D43" s="190" t="s">
        <v>3296</v>
      </c>
      <c r="E43" s="190" t="s">
        <v>3297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3264</v>
      </c>
      <c r="B44" s="187" t="s">
        <v>3275</v>
      </c>
      <c r="C44" s="188" t="s">
        <v>3298</v>
      </c>
      <c r="D44" s="190" t="s">
        <v>3299</v>
      </c>
      <c r="E44" s="190" t="s">
        <v>3300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3264</v>
      </c>
      <c r="B45" s="187" t="s">
        <v>3275</v>
      </c>
      <c r="C45" s="188" t="s">
        <v>3301</v>
      </c>
      <c r="D45" s="190" t="s">
        <v>3302</v>
      </c>
      <c r="E45" s="190" t="s">
        <v>3303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3264</v>
      </c>
      <c r="B46" s="187" t="s">
        <v>3275</v>
      </c>
      <c r="C46" s="188" t="s">
        <v>3304</v>
      </c>
      <c r="D46" s="190" t="s">
        <v>3305</v>
      </c>
      <c r="E46" s="190" t="s">
        <v>3306</v>
      </c>
      <c r="F46" s="192">
        <f>IF(COUNTIF(G46:AT46,"&lt;&gt;")=0,"",SUMPRODUCT(((Recommendations[ImplStatus]="Implemented")+(Recommendations[ImplStatus]="Compensated"))*ISNUMBER(MATCH(Recommendations[Id],G46:AT46,0)))/COUNTIF(G46:AT46,"&lt;&gt;"))</f>
        <v>0</v>
      </c>
      <c r="G46" s="194" t="s">
        <v>258</v>
      </c>
      <c r="H46" s="194" t="s">
        <v>410</v>
      </c>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3264</v>
      </c>
      <c r="B47" s="187" t="s">
        <v>3275</v>
      </c>
      <c r="C47" s="188" t="s">
        <v>3307</v>
      </c>
      <c r="D47" s="190" t="s">
        <v>3308</v>
      </c>
      <c r="E47" s="190" t="s">
        <v>3309</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3264</v>
      </c>
      <c r="B48" s="187" t="s">
        <v>3275</v>
      </c>
      <c r="C48" s="188" t="s">
        <v>3310</v>
      </c>
      <c r="D48" s="190" t="s">
        <v>3311</v>
      </c>
      <c r="E48" s="190" t="s">
        <v>3312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3264</v>
      </c>
      <c r="B49" s="187" t="s">
        <v>3275</v>
      </c>
      <c r="C49" s="188" t="s">
        <v>3313</v>
      </c>
      <c r="D49" s="190" t="s">
        <v>3314</v>
      </c>
      <c r="E49" s="190" t="s">
        <v>3315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3264</v>
      </c>
      <c r="B50" s="187" t="s">
        <v>3275</v>
      </c>
      <c r="C50" s="188" t="s">
        <v>3316</v>
      </c>
      <c r="D50" s="190" t="s">
        <v>3317</v>
      </c>
      <c r="E50" s="190" t="s">
        <v>3318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3264</v>
      </c>
      <c r="B51" s="186" t="s">
        <v>3319</v>
      </c>
      <c r="C51" s="186"/>
      <c r="D51" s="189" t="s">
        <v>3320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3264</v>
      </c>
      <c r="B52" s="187" t="s">
        <v>3319</v>
      </c>
      <c r="C52" s="188" t="s">
        <v>3321</v>
      </c>
      <c r="D52" s="190" t="s">
        <v>3322</v>
      </c>
      <c r="E52" s="190" t="s">
        <v>3323</v>
      </c>
      <c r="F52" s="192">
        <f>IF(COUNTIF(G52:AT52,"&lt;&gt;")=0,"",SUMPRODUCT(((Recommendations[ImplStatus]="Implemented")+(Recommendations[ImplStatus]="Compensated"))*ISNUMBER(MATCH(Recommendations[Id],G52:AT52,0)))/COUNTIF(G52:AT52,"&lt;&gt;"))</f>
        <v>0</v>
      </c>
      <c r="G52" s="194" t="s">
        <v>270</v>
      </c>
      <c r="H52" s="194" t="s">
        <v>277</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3264</v>
      </c>
      <c r="B53" s="187" t="s">
        <v>3319</v>
      </c>
      <c r="C53" s="188" t="s">
        <v>3324</v>
      </c>
      <c r="D53" s="190" t="s">
        <v>3325</v>
      </c>
      <c r="E53" s="190" t="s">
        <v>3326</v>
      </c>
      <c r="F53" s="192">
        <f>IF(COUNTIF(G53:AT53,"&lt;&gt;")=0,"",SUMPRODUCT(((Recommendations[ImplStatus]="Implemented")+(Recommendations[ImplStatus]="Compensated"))*ISNUMBER(MATCH(Recommendations[Id],G53:AT53,0)))/COUNTIF(G53:AT53,"&lt;&gt;"))</f>
        <v>0</v>
      </c>
      <c r="G53" s="194" t="s">
        <v>270</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3264</v>
      </c>
      <c r="B54" s="187" t="s">
        <v>3319</v>
      </c>
      <c r="C54" s="188" t="s">
        <v>3327</v>
      </c>
      <c r="D54" s="190" t="s">
        <v>3328</v>
      </c>
      <c r="E54" s="190" t="s">
        <v>3329</v>
      </c>
      <c r="F54" s="192">
        <f>IF(COUNTIF(G54:AT54,"&lt;&gt;")=0,"",SUMPRODUCT(((Recommendations[ImplStatus]="Implemented")+(Recommendations[ImplStatus]="Compensated"))*ISNUMBER(MATCH(Recommendations[Id],G54:AT54,0)))/COUNTIF(G54:AT54,"&lt;&gt;"))</f>
        <v>0</v>
      </c>
      <c r="G54" s="194" t="s">
        <v>378</v>
      </c>
      <c r="H54" s="194" t="s">
        <v>705</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3264</v>
      </c>
      <c r="B55" s="187" t="s">
        <v>3319</v>
      </c>
      <c r="C55" s="188" t="s">
        <v>3330</v>
      </c>
      <c r="D55" s="190" t="s">
        <v>3331</v>
      </c>
      <c r="E55" s="190" t="s">
        <v>3332</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3264</v>
      </c>
      <c r="B56" s="187" t="s">
        <v>3319</v>
      </c>
      <c r="C56" s="188" t="s">
        <v>3333</v>
      </c>
      <c r="D56" s="190" t="s">
        <v>3334</v>
      </c>
      <c r="E56" s="190" t="s">
        <v>3335</v>
      </c>
      <c r="F56" s="192">
        <f>IF(COUNTIF(G56:AT56,"&lt;&gt;")=0,"",SUMPRODUCT(((Recommendations[ImplStatus]="Implemented")+(Recommendations[ImplStatus]="Compensated"))*ISNUMBER(MATCH(Recommendations[Id],G56:AT56,0)))/COUNTIF(G56:AT56,"&lt;&gt;"))</f>
        <v>0</v>
      </c>
      <c r="G56" s="194" t="s">
        <v>34</v>
      </c>
      <c r="H56" s="194" t="s">
        <v>210</v>
      </c>
      <c r="I56" s="194" t="s">
        <v>252</v>
      </c>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3264</v>
      </c>
      <c r="B57" s="187" t="s">
        <v>3319</v>
      </c>
      <c r="C57" s="188" t="s">
        <v>3336</v>
      </c>
      <c r="D57" s="190" t="s">
        <v>3337</v>
      </c>
      <c r="E57" s="190" t="s">
        <v>3338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3264</v>
      </c>
      <c r="B58" s="187" t="s">
        <v>3319</v>
      </c>
      <c r="C58" s="188" t="s">
        <v>3339</v>
      </c>
      <c r="D58" s="190" t="s">
        <v>3340</v>
      </c>
      <c r="E58" s="190" t="s">
        <v>3341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3264</v>
      </c>
      <c r="B59" s="187" t="s">
        <v>3319</v>
      </c>
      <c r="C59" s="188" t="s">
        <v>3342</v>
      </c>
      <c r="D59" s="190" t="s">
        <v>3343</v>
      </c>
      <c r="E59" s="190" t="s">
        <v>3344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3264</v>
      </c>
      <c r="B60" s="187" t="s">
        <v>3345</v>
      </c>
      <c r="C60" s="188" t="s">
        <v>3346</v>
      </c>
      <c r="D60" s="190" t="s">
        <v>3347</v>
      </c>
      <c r="E60" s="190" t="s">
        <v>3348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3264</v>
      </c>
      <c r="B61" s="187" t="s">
        <v>3345</v>
      </c>
      <c r="C61" s="188" t="s">
        <v>3349</v>
      </c>
      <c r="D61" s="190" t="s">
        <v>3350</v>
      </c>
      <c r="E61" s="190" t="s">
        <v>3351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3264</v>
      </c>
      <c r="B62" s="186" t="s">
        <v>3352</v>
      </c>
      <c r="C62" s="186"/>
      <c r="D62" s="189" t="s">
        <v>3353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3264</v>
      </c>
      <c r="B63" s="187" t="s">
        <v>3352</v>
      </c>
      <c r="C63" s="188" t="s">
        <v>3354</v>
      </c>
      <c r="D63" s="190" t="s">
        <v>3355</v>
      </c>
      <c r="E63" s="190" t="s">
        <v>3356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3264</v>
      </c>
      <c r="B64" s="187" t="s">
        <v>3352</v>
      </c>
      <c r="C64" s="188" t="s">
        <v>3357</v>
      </c>
      <c r="D64" s="190" t="s">
        <v>3358</v>
      </c>
      <c r="E64" s="190" t="s">
        <v>3359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3264</v>
      </c>
      <c r="B65" s="187" t="s">
        <v>3352</v>
      </c>
      <c r="C65" s="188" t="s">
        <v>3360</v>
      </c>
      <c r="D65" s="190" t="s">
        <v>3361</v>
      </c>
      <c r="E65" s="190" t="s">
        <v>3362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3264</v>
      </c>
      <c r="B66" s="187" t="s">
        <v>3352</v>
      </c>
      <c r="C66" s="188" t="s">
        <v>3363</v>
      </c>
      <c r="D66" s="190" t="s">
        <v>3364</v>
      </c>
      <c r="E66" s="190" t="s">
        <v>3365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3264</v>
      </c>
      <c r="B67" s="187" t="s">
        <v>3352</v>
      </c>
      <c r="C67" s="188" t="s">
        <v>3366</v>
      </c>
      <c r="D67" s="190" t="s">
        <v>3367</v>
      </c>
      <c r="E67" s="190" t="s">
        <v>3368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3264</v>
      </c>
      <c r="B68" s="187" t="s">
        <v>3352</v>
      </c>
      <c r="C68" s="188" t="s">
        <v>3369</v>
      </c>
      <c r="D68" s="190" t="s">
        <v>3370</v>
      </c>
      <c r="E68" s="190" t="s">
        <v>3371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3264</v>
      </c>
      <c r="B69" s="187" t="s">
        <v>3352</v>
      </c>
      <c r="C69" s="188" t="s">
        <v>3372</v>
      </c>
      <c r="D69" s="190" t="s">
        <v>3373</v>
      </c>
      <c r="E69" s="190" t="s">
        <v>3374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3264</v>
      </c>
      <c r="B70" s="187" t="s">
        <v>3352</v>
      </c>
      <c r="C70" s="188" t="s">
        <v>3375</v>
      </c>
      <c r="D70" s="190" t="s">
        <v>3376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3264</v>
      </c>
      <c r="B71" s="187" t="s">
        <v>3352</v>
      </c>
      <c r="C71" s="188" t="s">
        <v>3377</v>
      </c>
      <c r="D71" s="190" t="s">
        <v>3378</v>
      </c>
      <c r="E71" s="190" t="s">
        <v>3379</v>
      </c>
      <c r="F71" s="192">
        <f>IF(COUNTIF(G71:AT71,"&lt;&gt;")=0,"",SUMPRODUCT(((Recommendations[ImplStatus]="Implemented")+(Recommendations[ImplStatus]="Compensated"))*ISNUMBER(MATCH(Recommendations[Id],G71:AT71,0)))/COUNTIF(G71:AT71,"&lt;&gt;"))</f>
        <v>0</v>
      </c>
      <c r="G71" s="194" t="s">
        <v>373</v>
      </c>
      <c r="H71" s="194" t="s">
        <v>421</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3264</v>
      </c>
      <c r="B72" s="187" t="s">
        <v>3352</v>
      </c>
      <c r="C72" s="188" t="s">
        <v>3380</v>
      </c>
      <c r="D72" s="190" t="s">
        <v>3381</v>
      </c>
      <c r="E72" s="190" t="s">
        <v>3382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3264</v>
      </c>
      <c r="B73" s="187" t="s">
        <v>3352</v>
      </c>
      <c r="C73" s="188" t="s">
        <v>3383</v>
      </c>
      <c r="D73" s="190" t="s">
        <v>3384</v>
      </c>
      <c r="E73" s="190" t="s">
        <v>3385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3264</v>
      </c>
      <c r="B74" s="187" t="s">
        <v>3352</v>
      </c>
      <c r="C74" s="188" t="s">
        <v>3386</v>
      </c>
      <c r="D74" s="190" t="s">
        <v>3387</v>
      </c>
      <c r="E74" s="190" t="s">
        <v>3388</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3264</v>
      </c>
      <c r="B75" s="187" t="s">
        <v>3352</v>
      </c>
      <c r="C75" s="188" t="s">
        <v>3389</v>
      </c>
      <c r="D75" s="190" t="s">
        <v>3390</v>
      </c>
      <c r="E75" s="190" t="s">
        <v>3391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3264</v>
      </c>
      <c r="B76" s="187" t="s">
        <v>3352</v>
      </c>
      <c r="C76" s="188" t="s">
        <v>3392</v>
      </c>
      <c r="D76" s="190" t="s">
        <v>3393</v>
      </c>
      <c r="E76" s="190" t="s">
        <v>3394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3264</v>
      </c>
      <c r="B77" s="187" t="s">
        <v>3352</v>
      </c>
      <c r="C77" s="188" t="s">
        <v>3395</v>
      </c>
      <c r="D77" s="190" t="s">
        <v>3396</v>
      </c>
      <c r="E77" s="190" t="s">
        <v>3397</v>
      </c>
      <c r="F77" s="192">
        <f>IF(COUNTIF(G77:AT77,"&lt;&gt;")=0,"",SUMPRODUCT(((Recommendations[ImplStatus]="Implemented")+(Recommendations[ImplStatus]="Compensated"))*ISNUMBER(MATCH(Recommendations[Id],G77:AT77,0)))/COUNTIF(G77:AT77,"&lt;&gt;"))</f>
        <v>0</v>
      </c>
      <c r="G77" s="194" t="s">
        <v>277</v>
      </c>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3264</v>
      </c>
      <c r="B78" s="187" t="s">
        <v>3352</v>
      </c>
      <c r="C78" s="188" t="s">
        <v>3398</v>
      </c>
      <c r="D78" s="190" t="s">
        <v>3399</v>
      </c>
      <c r="E78" s="190" t="s">
        <v>3400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3264</v>
      </c>
      <c r="B79" s="186" t="s">
        <v>3352</v>
      </c>
      <c r="C79" s="186"/>
      <c r="D79" s="189" t="s">
        <v>3401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3402</v>
      </c>
      <c r="B80" s="187"/>
      <c r="C80" s="188" t="s">
        <v>3403</v>
      </c>
      <c r="D80" s="190" t="s">
        <v>3404</v>
      </c>
      <c r="E80" s="190" t="s">
        <v>3405</v>
      </c>
      <c r="F80" s="192">
        <f>IF(COUNTIF(G80:AT80,"&lt;&gt;")=0,"",SUMPRODUCT(((Recommendations[ImplStatus]="Implemented")+(Recommendations[ImplStatus]="Compensated"))*ISNUMBER(MATCH(Recommendations[Id],G80:AT80,0)))/COUNTIF(G80:AT80,"&lt;&gt;"))</f>
        <v>0</v>
      </c>
      <c r="G80" s="194" t="s">
        <v>222</v>
      </c>
      <c r="H80" s="194" t="s">
        <v>606</v>
      </c>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3402</v>
      </c>
      <c r="B81" s="187"/>
      <c r="C81" s="188" t="s">
        <v>3406</v>
      </c>
      <c r="D81" s="190" t="s">
        <v>3407</v>
      </c>
      <c r="E81" s="190" t="s">
        <v>3408</v>
      </c>
      <c r="F81" s="192">
        <f>IF(COUNTIF(G81:AT81,"&lt;&gt;")=0,"",SUMPRODUCT(((Recommendations[ImplStatus]="Implemented")+(Recommendations[ImplStatus]="Compensated"))*ISNUMBER(MATCH(Recommendations[Id],G81:AT81,0)))/COUNTIF(G81:AT81,"&lt;&gt;"))</f>
        <v>0</v>
      </c>
      <c r="G81" s="194" t="s">
        <v>222</v>
      </c>
      <c r="H81" s="194" t="s">
        <v>361</v>
      </c>
      <c r="I81" s="194" t="s">
        <v>611</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3402</v>
      </c>
      <c r="B82" s="187"/>
      <c r="C82" s="188" t="s">
        <v>3409</v>
      </c>
      <c r="D82" s="190" t="s">
        <v>3410</v>
      </c>
      <c r="E82" s="190" t="s">
        <v>3411</v>
      </c>
      <c r="F82" s="192">
        <f>IF(COUNTIF(G82:AT82,"&lt;&gt;")=0,"",SUMPRODUCT(((Recommendations[ImplStatus]="Implemented")+(Recommendations[ImplStatus]="Compensated"))*ISNUMBER(MATCH(Recommendations[Id],G82:AT82,0)))/COUNTIF(G82:AT82,"&lt;&gt;"))</f>
        <v>0</v>
      </c>
      <c r="G82" s="194" t="s">
        <v>194</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3402</v>
      </c>
      <c r="B83" s="187"/>
      <c r="C83" s="188" t="s">
        <v>3412</v>
      </c>
      <c r="D83" s="190" t="s">
        <v>3413</v>
      </c>
      <c r="E83" s="190" t="s">
        <v>3414</v>
      </c>
      <c r="F83" s="192">
        <f>IF(COUNTIF(G83:AT83,"&lt;&gt;")=0,"",SUMPRODUCT(((Recommendations[ImplStatus]="Implemented")+(Recommendations[ImplStatus]="Compensated"))*ISNUMBER(MATCH(Recommendations[Id],G83:AT83,0)))/COUNTIF(G83:AT83,"&lt;&gt;"))</f>
        <v>0</v>
      </c>
      <c r="G83" s="194" t="s">
        <v>48</v>
      </c>
      <c r="H83" s="194" t="s">
        <v>55</v>
      </c>
      <c r="I83" s="194" t="s">
        <v>117</v>
      </c>
      <c r="J83" s="194" t="s">
        <v>156</v>
      </c>
      <c r="K83" s="194" t="s">
        <v>162</v>
      </c>
      <c r="L83" s="194" t="s">
        <v>169</v>
      </c>
      <c r="M83" s="194" t="s">
        <v>234</v>
      </c>
      <c r="N83" s="194" t="s">
        <v>282</v>
      </c>
      <c r="O83" s="194" t="s">
        <v>355</v>
      </c>
      <c r="P83" s="194" t="s">
        <v>367</v>
      </c>
      <c r="Q83" s="194" t="s">
        <v>458</v>
      </c>
      <c r="R83" s="194" t="s">
        <v>596</v>
      </c>
      <c r="S83" s="194" t="s">
        <v>667</v>
      </c>
      <c r="T83" s="194" t="s">
        <v>699</v>
      </c>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3402</v>
      </c>
      <c r="B84" s="186"/>
      <c r="C84" s="186"/>
      <c r="D84" s="189" t="s">
        <v>3415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3416</v>
      </c>
      <c r="B85" s="187"/>
      <c r="C85" s="188" t="s">
        <v>3417</v>
      </c>
      <c r="D85" s="190" t="s">
        <v>3418</v>
      </c>
      <c r="E85" s="190" t="s">
        <v>3419</v>
      </c>
      <c r="F85" s="192">
        <f>IF(COUNTIF(G85:AT85,"&lt;&gt;")=0,"",SUMPRODUCT(((Recommendations[ImplStatus]="Implemented")+(Recommendations[ImplStatus]="Compensated"))*ISNUMBER(MATCH(Recommendations[Id],G85:AT85,0)))/COUNTIF(G85:AT85,"&lt;&gt;"))</f>
        <v>0</v>
      </c>
      <c r="G85" s="194" t="s">
        <v>34</v>
      </c>
      <c r="H85" s="194" t="s">
        <v>48</v>
      </c>
      <c r="I85" s="194" t="s">
        <v>110</v>
      </c>
      <c r="J85" s="194" t="s">
        <v>156</v>
      </c>
      <c r="K85" s="194" t="s">
        <v>162</v>
      </c>
      <c r="L85" s="194" t="s">
        <v>199</v>
      </c>
      <c r="M85" s="194" t="s">
        <v>591</v>
      </c>
      <c r="N85" s="194" t="s">
        <v>699</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3416</v>
      </c>
      <c r="B86" s="187"/>
      <c r="C86" s="188" t="s">
        <v>3420</v>
      </c>
      <c r="D86" s="190" t="s">
        <v>3421</v>
      </c>
      <c r="E86" s="190" t="s">
        <v>3422</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3416</v>
      </c>
      <c r="B87" s="187"/>
      <c r="C87" s="188" t="s">
        <v>3423</v>
      </c>
      <c r="D87" s="190" t="s">
        <v>3424</v>
      </c>
      <c r="E87" s="190" t="s">
        <v>3425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3416</v>
      </c>
      <c r="B88" s="187"/>
      <c r="C88" s="188" t="s">
        <v>3426</v>
      </c>
      <c r="D88" s="190" t="s">
        <v>3427</v>
      </c>
      <c r="E88" s="190" t="s">
        <v>3428</v>
      </c>
      <c r="F88" s="192">
        <f>IF(COUNTIF(G88:AT88,"&lt;&gt;")=0,"",SUMPRODUCT(((Recommendations[ImplStatus]="Implemented")+(Recommendations[ImplStatus]="Compensated"))*ISNUMBER(MATCH(Recommendations[Id],G88:AT88,0)))/COUNTIF(G88:AT88,"&lt;&gt;"))</f>
        <v>0</v>
      </c>
      <c r="G88" s="194" t="s">
        <v>205</v>
      </c>
      <c r="H88" s="194" t="s">
        <v>228</v>
      </c>
      <c r="I88" s="194" t="s">
        <v>388</v>
      </c>
      <c r="J88" s="194" t="s">
        <v>617</v>
      </c>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3416</v>
      </c>
      <c r="B89" s="187"/>
      <c r="C89" s="188" t="s">
        <v>3429</v>
      </c>
      <c r="D89" s="190" t="s">
        <v>3430</v>
      </c>
      <c r="E89" s="190" t="s">
        <v>3431</v>
      </c>
      <c r="F89" s="192">
        <f>IF(COUNTIF(G89:AT89,"&lt;&gt;")=0,"",SUMPRODUCT(((Recommendations[ImplStatus]="Implemented")+(Recommendations[ImplStatus]="Compensated"))*ISNUMBER(MATCH(Recommendations[Id],G89:AT89,0)))/COUNTIF(G89:AT89,"&lt;&gt;"))</f>
        <v>0</v>
      </c>
      <c r="G89" s="194" t="s">
        <v>110</v>
      </c>
      <c r="H89" s="194" t="s">
        <v>205</v>
      </c>
      <c r="I89" s="194" t="s">
        <v>228</v>
      </c>
      <c r="J89" s="194" t="s">
        <v>388</v>
      </c>
      <c r="K89" s="194" t="s">
        <v>617</v>
      </c>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3416</v>
      </c>
      <c r="B90" s="186" t="s">
        <v>3432</v>
      </c>
      <c r="C90" s="186"/>
      <c r="D90" s="189" t="s">
        <v>3433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3416</v>
      </c>
      <c r="B91" s="187" t="s">
        <v>3432</v>
      </c>
      <c r="C91" s="188" t="s">
        <v>3434</v>
      </c>
      <c r="D91" s="190" t="s">
        <v>3435</v>
      </c>
      <c r="E91" s="190" t="s">
        <v>3436</v>
      </c>
      <c r="F91" s="192">
        <f>IF(COUNTIF(G91:AT91,"&lt;&gt;")=0,"",SUMPRODUCT(((Recommendations[ImplStatus]="Implemented")+(Recommendations[ImplStatus]="Compensated"))*ISNUMBER(MATCH(Recommendations[Id],G91:AT91,0)))/COUNTIF(G91:AT91,"&lt;&gt;"))</f>
        <v>0</v>
      </c>
      <c r="G91" s="194" t="s">
        <v>252</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3416</v>
      </c>
      <c r="B92" s="187" t="s">
        <v>3432</v>
      </c>
      <c r="C92" s="188" t="s">
        <v>3437</v>
      </c>
      <c r="D92" s="190" t="s">
        <v>3438</v>
      </c>
      <c r="E92" s="190" t="s">
        <v>3439</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3432</v>
      </c>
      <c r="C93" s="188" t="s">
        <v>3440</v>
      </c>
      <c r="D93" s="190" t="s">
        <v>3441</v>
      </c>
      <c r="E93" s="190" t="s">
        <v>3442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3432</v>
      </c>
      <c r="C94" s="188" t="s">
        <v>3443</v>
      </c>
      <c r="D94" s="190" t="s">
        <v>3444</v>
      </c>
      <c r="E94" s="190" t="s">
        <v>3445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3432</v>
      </c>
      <c r="C95" s="188" t="s">
        <v>3446</v>
      </c>
      <c r="D95" s="190" t="s">
        <v>3447</v>
      </c>
      <c r="E95" s="190" t="s">
        <v>3448</v>
      </c>
      <c r="F95" s="192">
        <f>IF(COUNTIF(G95:AT95,"&lt;&gt;")=0,"",SUMPRODUCT(((Recommendations[ImplStatus]="Implemented")+(Recommendations[ImplStatus]="Compensated"))*ISNUMBER(MATCH(Recommendations[Id],G95:AT95,0)))/COUNTIF(G95:AT95,"&lt;&gt;"))</f>
        <v>0</v>
      </c>
      <c r="G95" s="194" t="s">
        <v>210</v>
      </c>
      <c r="H95" s="194" t="s">
        <v>216</v>
      </c>
      <c r="I95" s="194" t="s">
        <v>361</v>
      </c>
      <c r="J95" s="194" t="s">
        <v>601</v>
      </c>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3432</v>
      </c>
      <c r="C96" s="188" t="s">
        <v>3449</v>
      </c>
      <c r="D96" s="190" t="s">
        <v>3450</v>
      </c>
      <c r="E96" s="190" t="s">
        <v>3451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3432</v>
      </c>
      <c r="C97" s="188" t="s">
        <v>3452</v>
      </c>
      <c r="D97" s="190" t="s">
        <v>3453</v>
      </c>
      <c r="E97" s="190" t="s">
        <v>3454</v>
      </c>
      <c r="F97" s="192">
        <f>IF(COUNTIF(G97:AT97,"&lt;&gt;")=0,"",SUMPRODUCT(((Recommendations[ImplStatus]="Implemented")+(Recommendations[ImplStatus]="Compensated"))*ISNUMBER(MATCH(Recommendations[Id],G97:AT97,0)))/COUNTIF(G97:AT97,"&lt;&gt;"))</f>
        <v>0</v>
      </c>
      <c r="G97" s="194" t="s">
        <v>601</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3432</v>
      </c>
      <c r="C98" s="188" t="s">
        <v>3455</v>
      </c>
      <c r="D98" s="190" t="s">
        <v>3456</v>
      </c>
      <c r="E98" s="190" t="s">
        <v>3457</v>
      </c>
      <c r="F98" s="192">
        <f>IF(COUNTIF(G98:AT98,"&lt;&gt;")=0,"",SUMPRODUCT(((Recommendations[ImplStatus]="Implemented")+(Recommendations[ImplStatus]="Compensated"))*ISNUMBER(MATCH(Recommendations[Id],G98:AT98,0)))/COUNTIF(G98:AT98,"&lt;&gt;"))</f>
        <v>0</v>
      </c>
      <c r="G98" s="194" t="s">
        <v>216</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3458</v>
      </c>
      <c r="C99" s="186"/>
      <c r="D99" s="189" t="s">
        <v>3459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3458</v>
      </c>
      <c r="C100" s="188" t="s">
        <v>3460</v>
      </c>
      <c r="D100" s="190" t="s">
        <v>3461</v>
      </c>
      <c r="E100" s="190" t="s">
        <v>3462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3458</v>
      </c>
      <c r="C101" s="188" t="s">
        <v>3463</v>
      </c>
      <c r="D101" s="190" t="s">
        <v>3464</v>
      </c>
      <c r="E101" s="190" t="s">
        <v>3465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3458</v>
      </c>
      <c r="C102" s="188" t="s">
        <v>3466</v>
      </c>
      <c r="D102" s="190" t="s">
        <v>3467</v>
      </c>
      <c r="E102" s="190" t="s">
        <v>3468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3458</v>
      </c>
      <c r="C103" s="188" t="s">
        <v>3469</v>
      </c>
      <c r="D103" s="190" t="s">
        <v>3470</v>
      </c>
      <c r="E103" s="190" t="s">
        <v>3471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3458</v>
      </c>
      <c r="C104" s="196" t="s">
        <v>3472</v>
      </c>
      <c r="D104" s="197" t="s">
        <v>3473</v>
      </c>
      <c r="E104" s="197" t="s">
        <v>3474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708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IFERROR(INDEX('Recommendations'!$I$2:$I$123, MATCH(G2,'Recommendations'!$B$2:$B$123,0))="Implemented", FALSE))</xm:f>
            <x14:dxf>
              <font>
                <color rgb="FF000000"/>
              </font>
              <fill>
                <patternFill>
                  <bgColor rgb="FF3C7D22"/>
                </patternFill>
              </fill>
            </x14:dxf>
          </x14:cfRule>
          <x14:cfRule type="expression" priority="2" id="{00000000-000E-0000-0800-000002000000}">
            <xm:f>AND(G2&lt;&gt;"", IFERROR(INDEX('Recommendations'!$I$2:$I$123, MATCH(G2,'Recommendations'!$B$2:$B$123,0))="Compensated", FALSE))</xm:f>
            <x14:dxf>
              <font>
                <color rgb="FF000000"/>
              </font>
              <fill>
                <patternFill>
                  <bgColor rgb="FFC6E0B4"/>
                </patternFill>
              </fill>
            </x14:dxf>
          </x14:cfRule>
          <x14:cfRule type="expression" priority="3" id="{00000000-000E-0000-0800-000003000000}">
            <xm:f>AND(G2&lt;&gt;"", IFERROR(INDEX('Recommendations'!$I$2:$I$123, MATCH(G2,'Recommendations'!$B$2:$B$123,0))="Testing", FALSE))</xm:f>
            <x14:dxf>
              <font>
                <color rgb="FF000000"/>
              </font>
              <fill>
                <patternFill>
                  <bgColor rgb="FFFFC000"/>
                </patternFill>
              </fill>
            </x14:dxf>
          </x14:cfRule>
          <x14:cfRule type="expression" priority="4" id="{00000000-000E-0000-0800-000004000000}">
            <xm:f>AND(G2&lt;&gt;"", IFERROR(INDEX('Recommendations'!$I$2:$I$123, MATCH(G2,'Recommendations'!$B$2:$B$123,0))="Failed", FALSE))</xm:f>
            <x14:dxf>
              <font>
                <color rgb="FF000000"/>
              </font>
              <fill>
                <patternFill>
                  <bgColor rgb="FFD82891"/>
                </patternFill>
              </fill>
            </x14:dxf>
          </x14:cfRule>
          <x14:cfRule type="expression" priority="5" id="{00000000-000E-0000-0800-000005000000}">
            <xm:f>AND(G2&lt;&gt;"", IFERROR(INDEX('Recommendations'!$I$2:$I$123, MATCH(G2,'Recommendations'!$B$2:$B$123,0))="Risk Accepted", FALSE))</xm:f>
            <x14:dxf>
              <font>
                <color rgb="FF000000"/>
              </font>
              <fill>
                <patternFill>
                  <bgColor rgb="FFD9D9D9"/>
                </patternFill>
              </fill>
            </x14:dxf>
          </x14:cfRule>
          <x14:cfRule type="expression" priority="6" id="{00000000-000E-0000-0800-000006000000}">
            <xm:f>AND(G2&lt;&gt;"", IFERROR(INDEX('Recommendations'!$I$2:$I$123, MATCH(G2,'Recommendations'!$B$2:$B$123,0))="N/A",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GitLab Benchmark - SHGIR</dc:title>
  <dc:subject>Generated on: 2026-06-08 19:27:13</dc:subject>
  <dc:creator>Anicet Fopa Tchoffo</dc:creator>
  <cp:keywords>Baseline;Hardening;CIS;Benchmark</cp:keywords>
  <dc:description>Baseline Developed By: Center for Internet Security (CIS)</dc:description>
  <cp:lastModifiedBy>Anicet Fopa Tchoffo</cp:lastModifiedBy>
  <dcterms:modified xsi:type="dcterms:W3CDTF">2026-06-08T18:27:23Z</dcterms:modified>
  <cp:category>CIS</cp:category>
  <cp:contentStatus>Draft</cp:contentStatus>
</cp:coreProperties>
</file>