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15189E4415772B3076BBB4018194CFEC139DAA2" xr6:coauthVersionLast="47" xr6:coauthVersionMax="47" xr10:uidLastSave="{E6E1D002-17BF-4947-9B4D-4ECE582DB06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F86" i="3" s="1"/>
  <c r="C86" i="3"/>
  <c r="F85" i="3"/>
  <c r="E93" i="3" s="1"/>
  <c r="E85" i="3"/>
  <c r="D85" i="3"/>
  <c r="C85" i="3"/>
  <c r="E84" i="3"/>
  <c r="D84" i="3"/>
  <c r="C84" i="3"/>
  <c r="W136" i="3" s="1"/>
  <c r="E83" i="3"/>
  <c r="F83" i="3" s="1"/>
  <c r="D83" i="3"/>
  <c r="C83" i="3"/>
  <c r="U136" i="3" s="1"/>
  <c r="F82" i="3"/>
  <c r="T165" i="3" s="1"/>
  <c r="E82" i="3"/>
  <c r="D82" i="3"/>
  <c r="C82" i="3"/>
  <c r="S136" i="3" s="1"/>
  <c r="E68" i="3"/>
  <c r="D68" i="3"/>
  <c r="C68" i="3"/>
  <c r="F68" i="3" s="1"/>
  <c r="E67" i="3"/>
  <c r="D67" i="3"/>
  <c r="C67" i="3"/>
  <c r="F67" i="3" s="1"/>
  <c r="E49" i="3"/>
  <c r="D49" i="3"/>
  <c r="F49" i="3" s="1"/>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E113" i="3" l="1"/>
  <c r="D113" i="3"/>
  <c r="C113" i="3"/>
  <c r="E111" i="3"/>
  <c r="D111" i="3"/>
  <c r="C111" i="3"/>
  <c r="D55" i="3"/>
  <c r="E55" i="3"/>
  <c r="C55" i="3"/>
  <c r="G125" i="3"/>
  <c r="E112" i="3"/>
  <c r="D112" i="3"/>
  <c r="C112" i="3"/>
  <c r="E58" i="3"/>
  <c r="D58" i="3"/>
  <c r="C58" i="3"/>
  <c r="E56" i="3"/>
  <c r="C56" i="3"/>
  <c r="D56" i="3"/>
  <c r="V165" i="3"/>
  <c r="V160" i="3"/>
  <c r="V155" i="3"/>
  <c r="V150" i="3"/>
  <c r="V145" i="3"/>
  <c r="V140" i="3"/>
  <c r="E91" i="3"/>
  <c r="D91" i="3"/>
  <c r="V164" i="3"/>
  <c r="V159" i="3"/>
  <c r="V154" i="3"/>
  <c r="V149" i="3"/>
  <c r="V144" i="3"/>
  <c r="V139" i="3"/>
  <c r="V168" i="3"/>
  <c r="V163" i="3"/>
  <c r="V158" i="3"/>
  <c r="V153" i="3"/>
  <c r="V148" i="3"/>
  <c r="V143" i="3"/>
  <c r="V138" i="3"/>
  <c r="C91" i="3"/>
  <c r="V167" i="3"/>
  <c r="V162" i="3"/>
  <c r="V157" i="3"/>
  <c r="V152" i="3"/>
  <c r="V147" i="3"/>
  <c r="V142" i="3"/>
  <c r="V166" i="3"/>
  <c r="V161" i="3"/>
  <c r="V156" i="3"/>
  <c r="V151" i="3"/>
  <c r="V146" i="3"/>
  <c r="V141" i="3"/>
  <c r="E34" i="3"/>
  <c r="D34" i="3"/>
  <c r="C34" i="3"/>
  <c r="D35" i="3"/>
  <c r="C35" i="3"/>
  <c r="E35" i="3"/>
  <c r="D72" i="3"/>
  <c r="E72" i="3"/>
  <c r="C72" i="3"/>
  <c r="E53" i="3"/>
  <c r="C53" i="3"/>
  <c r="D53" i="3"/>
  <c r="E94" i="3"/>
  <c r="D94" i="3"/>
  <c r="C94" i="3"/>
  <c r="E110" i="3"/>
  <c r="D110" i="3"/>
  <c r="C110" i="3"/>
  <c r="E73" i="3"/>
  <c r="C73" i="3"/>
  <c r="D73" i="3"/>
  <c r="E54" i="3"/>
  <c r="D54" i="3"/>
  <c r="C54" i="3"/>
  <c r="T141" i="3"/>
  <c r="T146" i="3"/>
  <c r="T151" i="3"/>
  <c r="T156" i="3"/>
  <c r="T161" i="3"/>
  <c r="T166" i="3"/>
  <c r="C93" i="3"/>
  <c r="D93" i="3"/>
  <c r="F16" i="3"/>
  <c r="F84" i="3"/>
  <c r="T142" i="3"/>
  <c r="T147" i="3"/>
  <c r="T152" i="3"/>
  <c r="T157" i="3"/>
  <c r="T162" i="3"/>
  <c r="T167" i="3"/>
  <c r="T138" i="3"/>
  <c r="T143" i="3"/>
  <c r="T148" i="3"/>
  <c r="T153" i="3"/>
  <c r="T158" i="3"/>
  <c r="T163" i="3"/>
  <c r="T168" i="3"/>
  <c r="C57" i="3"/>
  <c r="C90" i="3"/>
  <c r="T139" i="3"/>
  <c r="T144" i="3"/>
  <c r="T149" i="3"/>
  <c r="T154" i="3"/>
  <c r="T159" i="3"/>
  <c r="T164" i="3"/>
  <c r="D57" i="3"/>
  <c r="D90" i="3"/>
  <c r="E90" i="3"/>
  <c r="T140" i="3"/>
  <c r="T145" i="3"/>
  <c r="T150" i="3"/>
  <c r="T155" i="3"/>
  <c r="T160" i="3"/>
  <c r="X165" i="3" l="1"/>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X166" i="3"/>
  <c r="X161" i="3"/>
  <c r="X156" i="3"/>
  <c r="X151" i="3"/>
  <c r="X146" i="3"/>
  <c r="X141" i="3"/>
  <c r="E92" i="3"/>
  <c r="R166" i="3"/>
  <c r="R161" i="3"/>
  <c r="R156" i="3"/>
  <c r="R151" i="3"/>
  <c r="R146" i="3"/>
  <c r="R141" i="3"/>
  <c r="R165" i="3"/>
  <c r="R160" i="3"/>
  <c r="R155" i="3"/>
  <c r="R150" i="3"/>
  <c r="R145" i="3"/>
  <c r="R140" i="3"/>
  <c r="R164" i="3"/>
  <c r="R159" i="3"/>
  <c r="R154" i="3"/>
  <c r="R149" i="3"/>
  <c r="R144" i="3"/>
  <c r="R139" i="3"/>
  <c r="C20" i="3"/>
  <c r="R168" i="3"/>
  <c r="R163" i="3"/>
  <c r="R158" i="3"/>
  <c r="R153" i="3"/>
  <c r="R148" i="3"/>
  <c r="R143" i="3"/>
  <c r="R138" i="3"/>
  <c r="E20" i="3"/>
  <c r="R167" i="3"/>
  <c r="R162" i="3"/>
  <c r="R157" i="3"/>
  <c r="R152" i="3"/>
  <c r="R147" i="3"/>
  <c r="R142" i="3"/>
  <c r="D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artifacts contain information about their origin</t>
        </r>
      </text>
    </comment>
    <comment ref="J12" authorId="0" shapeId="0" xr:uid="{00000000-0006-0000-0400-000002000000}">
      <text>
        <r>
          <rPr>
            <sz val="11"/>
            <rFont val="Calibri"/>
          </rPr>
          <t>Ensure any changes to code are tracked in a version control platform</t>
        </r>
      </text>
    </comment>
    <comment ref="K12" authorId="0" shapeId="0" xr:uid="{00000000-0006-0000-0400-000003000000}">
      <text>
        <r>
          <rPr>
            <sz val="11"/>
            <rFont val="Calibri"/>
          </rPr>
          <t>Ensure dependencies are monitored between open-source components</t>
        </r>
      </text>
    </comment>
    <comment ref="J13" authorId="0" shapeId="0" xr:uid="{00000000-0006-0000-0400-000004000000}">
      <text>
        <r>
          <rPr>
            <sz val="11"/>
            <rFont val="Calibri"/>
          </rPr>
          <t>Ensure users must authenticate to access the build environment</t>
        </r>
      </text>
    </comment>
    <comment ref="J14" authorId="0" shapeId="0" xr:uid="{00000000-0006-0000-0400-000005000000}">
      <text>
        <r>
          <rPr>
            <sz val="11"/>
            <rFont val="Calibri"/>
          </rPr>
          <t>Ensure third-party artifacts and open-source libraries are verified</t>
        </r>
      </text>
    </comment>
    <comment ref="J15" authorId="0" shapeId="0" xr:uid="{00000000-0006-0000-0400-000006000000}">
      <text>
        <r>
          <rPr>
            <sz val="11"/>
            <rFont val="Calibri"/>
          </rPr>
          <t>Ensure only secured webhooks are used</t>
        </r>
      </text>
    </comment>
    <comment ref="K15" authorId="0" shapeId="0" xr:uid="{00000000-0006-0000-0400-000007000000}">
      <text>
        <r>
          <rPr>
            <sz val="11"/>
            <rFont val="Calibri"/>
          </rPr>
          <t>Ensure access to build process triggering is minimized</t>
        </r>
      </text>
    </comment>
    <comment ref="J20" authorId="0" shapeId="0" xr:uid="{00000000-0006-0000-0400-000008000000}">
      <text>
        <r>
          <rPr>
            <sz val="11"/>
            <rFont val="Calibri"/>
          </rPr>
          <t>Ensure branch deletions are denied</t>
        </r>
      </text>
    </comment>
    <comment ref="J26" authorId="0" shapeId="0" xr:uid="{00000000-0006-0000-0400-000009000000}">
      <text>
        <r>
          <rPr>
            <sz val="11"/>
            <rFont val="Calibri"/>
          </rPr>
          <t>Ensure webhooks of the repository are secured</t>
        </r>
      </text>
    </comment>
    <comment ref="J28" authorId="0" shapeId="0" xr:uid="{00000000-0006-0000-0400-00000A000000}">
      <text>
        <r>
          <rPr>
            <sz val="11"/>
            <rFont val="Calibri"/>
          </rPr>
          <t>Ensure build workers are single-used</t>
        </r>
      </text>
    </comment>
    <comment ref="K28" authorId="0" shapeId="0" xr:uid="{00000000-0006-0000-0400-00000B000000}">
      <text>
        <r>
          <rPr>
            <sz val="11"/>
            <rFont val="Calibri"/>
          </rPr>
          <t>Ensure output is written to a separate, secured storage repository</t>
        </r>
      </text>
    </comment>
    <comment ref="J29" authorId="0" shapeId="0" xr:uid="{00000000-0006-0000-0400-00000C000000}">
      <text>
        <r>
          <rPr>
            <sz val="11"/>
            <rFont val="Calibri"/>
          </rPr>
          <t>Ensure Source Code Management (SCM) email notifications are restricted to verified domains</t>
        </r>
      </text>
    </comment>
    <comment ref="K29" authorId="0" shapeId="0" xr:uid="{00000000-0006-0000-0400-00000F000000}">
      <text>
        <r>
          <rPr>
            <sz val="11"/>
            <rFont val="Calibri"/>
          </rPr>
          <t>Ensure scanners are in place to identify and prevent sensitive data in code</t>
        </r>
      </text>
    </comment>
    <comment ref="L29" authorId="0" shapeId="0" xr:uid="{00000000-0006-0000-0400-00000D000000}">
      <text>
        <r>
          <rPr>
            <sz val="11"/>
            <rFont val="Calibri"/>
          </rPr>
          <t>Ensure scanners are in place to identify and prevent sensitive data in pipeline files</t>
        </r>
      </text>
    </comment>
    <comment ref="M29" authorId="0" shapeId="0" xr:uid="{00000000-0006-0000-0400-00000E000000}">
      <text>
        <r>
          <rPr>
            <sz val="11"/>
            <rFont val="Calibri"/>
          </rPr>
          <t>Ensure scanners are in place to identify and prevent sensitive data in deployment configuration</t>
        </r>
      </text>
    </comment>
    <comment ref="J30" authorId="0" shapeId="0" xr:uid="{00000000-0006-0000-0400-000010000000}">
      <text>
        <r>
          <rPr>
            <sz val="11"/>
            <rFont val="Calibri"/>
          </rPr>
          <t>Ensure the build environment is logged</t>
        </r>
      </text>
    </comment>
    <comment ref="K30" authorId="0" shapeId="0" xr:uid="{00000000-0006-0000-0400-000011000000}">
      <text>
        <r>
          <rPr>
            <sz val="11"/>
            <rFont val="Calibri"/>
          </rPr>
          <t>Ensure run-time security is enforced for build workers</t>
        </r>
      </text>
    </comment>
    <comment ref="L30" authorId="0" shapeId="0" xr:uid="{00000000-0006-0000-0400-000012000000}">
      <text>
        <r>
          <rPr>
            <sz val="11"/>
            <rFont val="Calibri"/>
          </rPr>
          <t>Ensure changes to pipeline files are tracked and reviewed</t>
        </r>
      </text>
    </comment>
    <comment ref="M30" authorId="0" shapeId="0" xr:uid="{00000000-0006-0000-0400-000013000000}">
      <text>
        <r>
          <rPr>
            <sz val="11"/>
            <rFont val="Calibri"/>
          </rPr>
          <t>Ensure scanners are in place to identify and prevent sensitive data in pipeline files</t>
        </r>
      </text>
    </comment>
    <comment ref="J32" authorId="0" shapeId="0" xr:uid="{00000000-0006-0000-0400-000014000000}">
      <text>
        <r>
          <rPr>
            <sz val="11"/>
            <rFont val="Calibri"/>
          </rPr>
          <t>Ensure only secured webhooks are used</t>
        </r>
      </text>
    </comment>
    <comment ref="K32" authorId="0" shapeId="0" xr:uid="{00000000-0006-0000-0400-000019000000}">
      <text>
        <r>
          <rPr>
            <sz val="11"/>
            <rFont val="Calibri"/>
          </rPr>
          <t>Ensure scanners are in place to secure Infrastructure as Code (IaC) instructions</t>
        </r>
      </text>
    </comment>
    <comment ref="L32" authorId="0" shapeId="0" xr:uid="{00000000-0006-0000-0400-00001A000000}">
      <text>
        <r>
          <rPr>
            <sz val="11"/>
            <rFont val="Calibri"/>
          </rPr>
          <t>Ensure webhooks of the build environment are secured</t>
        </r>
      </text>
    </comment>
    <comment ref="M32" authorId="0" shapeId="0" xr:uid="{00000000-0006-0000-0400-00001B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N32" authorId="0" shapeId="0" xr:uid="{00000000-0006-0000-0400-000015000000}">
      <text>
        <r>
          <rPr>
            <sz val="11"/>
            <rFont val="Calibri"/>
          </rPr>
          <t>Ensure webhooks of the repository are secured</t>
        </r>
      </text>
    </comment>
    <comment ref="O32" authorId="0" shapeId="0" xr:uid="{00000000-0006-0000-0400-000016000000}">
      <text>
        <r>
          <rPr>
            <sz val="11"/>
            <rFont val="Calibri"/>
          </rPr>
          <t>Scan Infrastructure as Code (IaC)</t>
        </r>
      </text>
    </comment>
    <comment ref="P32" authorId="0" shapeId="0" xr:uid="{00000000-0006-0000-0400-000017000000}">
      <text>
        <r>
          <rPr>
            <sz val="11"/>
            <rFont val="Calibri"/>
          </rPr>
          <t>Ensure deployment configuration manifests are verified</t>
        </r>
      </text>
    </comment>
    <comment ref="Q32" authorId="0" shapeId="0" xr:uid="{00000000-0006-0000-0400-000018000000}">
      <text>
        <r>
          <rPr>
            <sz val="11"/>
            <rFont val="Calibri"/>
          </rPr>
          <t>Ensure deployment configuration manifests are pinned to a specific, verified version</t>
        </r>
      </text>
    </comment>
    <comment ref="J37" authorId="0" shapeId="0" xr:uid="{00000000-0006-0000-0400-00001C000000}">
      <text>
        <r>
          <rPr>
            <sz val="11"/>
            <rFont val="Calibri"/>
          </rPr>
          <t>Ensure repository creation is limited to specific members</t>
        </r>
      </text>
    </comment>
    <comment ref="K37" authorId="0" shapeId="0" xr:uid="{00000000-0006-0000-0400-00001D000000}">
      <text>
        <r>
          <rPr>
            <sz val="11"/>
            <rFont val="Calibri"/>
          </rPr>
          <t>Ensure repository deletion is limited to specific users</t>
        </r>
      </text>
    </comment>
    <comment ref="L37" authorId="0" shapeId="0" xr:uid="{00000000-0006-0000-0400-00001E000000}">
      <text>
        <r>
          <rPr>
            <sz val="11"/>
            <rFont val="Calibri"/>
          </rPr>
          <t>Ensure issue deletion is limited to specific users</t>
        </r>
      </text>
    </comment>
    <comment ref="M37" authorId="0" shapeId="0" xr:uid="{00000000-0006-0000-0400-00001F000000}">
      <text>
        <r>
          <rPr>
            <sz val="11"/>
            <rFont val="Calibri"/>
          </rPr>
          <t>Ensure all build steps are defined as code</t>
        </r>
      </text>
    </comment>
    <comment ref="J39" authorId="0" shapeId="0" xr:uid="{00000000-0006-0000-0400-000020000000}">
      <text>
        <r>
          <rPr>
            <sz val="11"/>
            <rFont val="Calibri"/>
          </rPr>
          <t>Ensure inactive repositories are reviewed and archived periodically</t>
        </r>
      </text>
    </comment>
    <comment ref="J46" authorId="0" shapeId="0" xr:uid="{00000000-0006-0000-0400-000021000000}">
      <text>
        <r>
          <rPr>
            <sz val="11"/>
            <rFont val="Calibri"/>
          </rPr>
          <t>Ensure default passwords are not used</t>
        </r>
      </text>
    </comment>
    <comment ref="K46" authorId="0" shapeId="0" xr:uid="{00000000-0006-0000-0400-000022000000}">
      <text>
        <r>
          <rPr>
            <sz val="11"/>
            <rFont val="Calibri"/>
          </rPr>
          <t>Ensure default passwords are not used</t>
        </r>
      </text>
    </comment>
    <comment ref="J47" authorId="0" shapeId="0" xr:uid="{00000000-0006-0000-0400-000023000000}">
      <text>
        <r>
          <rPr>
            <sz val="11"/>
            <rFont val="Calibri"/>
          </rPr>
          <t>Ensure inactive users are reviewed and removed periodically</t>
        </r>
      </text>
    </comment>
    <comment ref="J48" authorId="0" shapeId="0" xr:uid="{00000000-0006-0000-0400-000024000000}">
      <text>
        <r>
          <rPr>
            <sz val="11"/>
            <rFont val="Calibri"/>
          </rPr>
          <t>Ensure there are restrictions on who can dismiss code change reviews</t>
        </r>
      </text>
    </comment>
    <comment ref="K48" authorId="0" shapeId="0" xr:uid="{00000000-0006-0000-0400-000026000000}">
      <text>
        <r>
          <rPr>
            <sz val="11"/>
            <rFont val="Calibri"/>
          </rPr>
          <t>Ensure branch protection rules are enforced for administrators</t>
        </r>
      </text>
    </comment>
    <comment ref="L48" authorId="0" shapeId="0" xr:uid="{00000000-0006-0000-0400-000027000000}">
      <text>
        <r>
          <rPr>
            <sz val="11"/>
            <rFont val="Calibri"/>
          </rPr>
          <t>Ensure pushing or merging of new code is restricted to specific individuals or teams</t>
        </r>
      </text>
    </comment>
    <comment ref="M48" authorId="0" shapeId="0" xr:uid="{00000000-0006-0000-0400-000028000000}">
      <text>
        <r>
          <rPr>
            <sz val="11"/>
            <rFont val="Calibri"/>
          </rPr>
          <t>Ensure team creation is limited to specific members</t>
        </r>
      </text>
    </comment>
    <comment ref="N48" authorId="0" shapeId="0" xr:uid="{00000000-0006-0000-0400-000029000000}">
      <text>
        <r>
          <rPr>
            <sz val="11"/>
            <rFont val="Calibri"/>
          </rPr>
          <t>Ensure minimum number of administrators are set for the organization</t>
        </r>
      </text>
    </comment>
    <comment ref="O48" authorId="0" shapeId="0" xr:uid="{00000000-0006-0000-0400-00002A000000}">
      <text>
        <r>
          <rPr>
            <sz val="11"/>
            <rFont val="Calibri"/>
          </rPr>
          <t>Ensure two administrators are set for each repository</t>
        </r>
      </text>
    </comment>
    <comment ref="P48" authorId="0" shapeId="0" xr:uid="{00000000-0006-0000-0400-00002B000000}">
      <text>
        <r>
          <rPr>
            <sz val="11"/>
            <rFont val="Calibri"/>
          </rPr>
          <t>Ensure build secrets are limited to the minimal necessary scope</t>
        </r>
      </text>
    </comment>
    <comment ref="Q48" authorId="0" shapeId="0" xr:uid="{00000000-0006-0000-0400-00002C000000}">
      <text>
        <r>
          <rPr>
            <sz val="11"/>
            <rFont val="Calibri"/>
          </rPr>
          <t>Ensure minimum number of administrators are set for the build environment</t>
        </r>
      </text>
    </comment>
    <comment ref="R48" authorId="0" shapeId="0" xr:uid="{00000000-0006-0000-0400-000025000000}">
      <text>
        <r>
          <rPr>
            <sz val="11"/>
            <rFont val="Calibri"/>
          </rPr>
          <t>Ensure minimum number of administrators are set for the package registry</t>
        </r>
      </text>
    </comment>
    <comment ref="J50" authorId="0" shapeId="0" xr:uid="{00000000-0006-0000-0400-00002D000000}">
      <text>
        <r>
          <rPr>
            <sz val="11"/>
            <rFont val="Calibri"/>
          </rPr>
          <t>Ensure user management of the package registry is not local</t>
        </r>
      </text>
    </comment>
    <comment ref="J52" authorId="0" shapeId="0" xr:uid="{00000000-0006-0000-0400-00002E000000}">
      <text>
        <r>
          <rPr>
            <sz val="11"/>
            <rFont val="Calibri"/>
          </rPr>
          <t>Ensure new members are required to be invited using company-approved email</t>
        </r>
      </text>
    </comment>
    <comment ref="J54" authorId="0" shapeId="0" xr:uid="{00000000-0006-0000-0400-00002F000000}">
      <text>
        <r>
          <rPr>
            <sz val="11"/>
            <rFont val="Calibri"/>
          </rPr>
          <t>Ensure Multi-Factor Authentication (MFA) is required for contributors of new code</t>
        </r>
      </text>
    </comment>
    <comment ref="K54" authorId="0" shapeId="0" xr:uid="{00000000-0006-0000-0400-000030000000}">
      <text>
        <r>
          <rPr>
            <sz val="11"/>
            <rFont val="Calibri"/>
          </rPr>
          <t>Ensure an organization provides SSH certificates</t>
        </r>
      </text>
    </comment>
    <comment ref="L54" authorId="0" shapeId="0" xr:uid="{00000000-0006-0000-0400-000031000000}">
      <text>
        <r>
          <rPr>
            <sz val="11"/>
            <rFont val="Calibri"/>
          </rPr>
          <t>Ensure user access to the package registry utilizes Multi-Factor Authentication (MFA)</t>
        </r>
      </text>
    </comment>
    <comment ref="J58" authorId="0" shapeId="0" xr:uid="{00000000-0006-0000-0400-000032000000}">
      <text>
        <r>
          <rPr>
            <sz val="11"/>
            <rFont val="Calibri"/>
          </rPr>
          <t>Ensure two administrators are set for each repository</t>
        </r>
      </text>
    </comment>
    <comment ref="K58" authorId="0" shapeId="0" xr:uid="{00000000-0006-0000-0400-000033000000}">
      <text>
        <r>
          <rPr>
            <sz val="11"/>
            <rFont val="Calibri"/>
          </rPr>
          <t>Ensure number of permitted users who may upload new artifacts is minimized</t>
        </r>
      </text>
    </comment>
    <comment ref="L58" authorId="0" shapeId="0" xr:uid="{00000000-0006-0000-0400-000034000000}">
      <text>
        <r>
          <rPr>
            <sz val="11"/>
            <rFont val="Calibri"/>
          </rPr>
          <t>Ensure user management of the package registry is not local</t>
        </r>
      </text>
    </comment>
    <comment ref="J59" authorId="0" shapeId="0" xr:uid="{00000000-0006-0000-0400-000035000000}">
      <text>
        <r>
          <rPr>
            <sz val="11"/>
            <rFont val="Calibri"/>
          </rPr>
          <t>Ensure code owners are set for extra sensitive code or configuration</t>
        </r>
      </text>
    </comment>
    <comment ref="K59" authorId="0" shapeId="0" xr:uid="{00000000-0006-0000-0400-000036000000}">
      <text>
        <r>
          <rPr>
            <sz val="11"/>
            <rFont val="Calibri"/>
          </rPr>
          <t>Ensure branch deletions are denied</t>
        </r>
      </text>
    </comment>
    <comment ref="L59" authorId="0" shapeId="0" xr:uid="{00000000-0006-0000-0400-000037000000}">
      <text>
        <r>
          <rPr>
            <sz val="11"/>
            <rFont val="Calibri"/>
          </rPr>
          <t>Ensure the access granted to each installed application is limited to the least privilege needed</t>
        </r>
      </text>
    </comment>
    <comment ref="M59" authorId="0" shapeId="0" xr:uid="{00000000-0006-0000-0400-000038000000}">
      <text>
        <r>
          <rPr>
            <sz val="11"/>
            <rFont val="Calibri"/>
          </rPr>
          <t>Ensure access to build environments is limited</t>
        </r>
      </text>
    </comment>
    <comment ref="J65" authorId="0" shapeId="0" xr:uid="{00000000-0006-0000-0400-000039000000}">
      <text>
        <r>
          <rPr>
            <sz val="11"/>
            <rFont val="Calibri"/>
          </rPr>
          <t>Ensure build workers are automatically scanned for vulnerabilities</t>
        </r>
      </text>
    </comment>
    <comment ref="K65" authorId="0" shapeId="0" xr:uid="{00000000-0006-0000-0400-00003A000000}">
      <text>
        <r>
          <rPr>
            <sz val="11"/>
            <rFont val="Calibri"/>
          </rPr>
          <t>Ensure resource consumption of build workers is monitored</t>
        </r>
      </text>
    </comment>
    <comment ref="L65" authorId="0" shapeId="0" xr:uid="{00000000-0006-0000-0400-00003B000000}">
      <text>
        <r>
          <rPr>
            <sz val="11"/>
            <rFont val="Calibri"/>
          </rPr>
          <t>Ensure pipelines are automatically scanned for misconfigurations</t>
        </r>
      </text>
    </comment>
    <comment ref="M65" authorId="0" shapeId="0" xr:uid="{00000000-0006-0000-0400-00003C000000}">
      <text>
        <r>
          <rPr>
            <sz val="11"/>
            <rFont val="Calibri"/>
          </rPr>
          <t>Ensure pipelines are automatically scanned for vulnerabilities</t>
        </r>
      </text>
    </comment>
    <comment ref="N65" authorId="0" shapeId="0" xr:uid="{00000000-0006-0000-0400-00003D000000}">
      <text>
        <r>
          <rPr>
            <sz val="11"/>
            <rFont val="Calibri"/>
          </rPr>
          <t>Scan Infrastructure as Code (IaC)</t>
        </r>
      </text>
    </comment>
    <comment ref="J66" authorId="0" shapeId="0" xr:uid="{00000000-0006-0000-0400-00003E000000}">
      <text>
        <r>
          <rPr>
            <sz val="11"/>
            <rFont val="Calibri"/>
          </rPr>
          <t>Ensure all external dependencies used in the build process are locked</t>
        </r>
      </text>
    </comment>
    <comment ref="J70" authorId="0" shapeId="0" xr:uid="{00000000-0006-0000-0400-00003F000000}">
      <text>
        <r>
          <rPr>
            <sz val="11"/>
            <rFont val="Calibri"/>
          </rPr>
          <t>Ensure linear history is required</t>
        </r>
      </text>
    </comment>
    <comment ref="J73" authorId="0" shapeId="0" xr:uid="{00000000-0006-0000-0400-000040000000}">
      <text>
        <r>
          <rPr>
            <sz val="11"/>
            <rFont val="Calibri"/>
          </rPr>
          <t>Ensure any changes to branch protection rules are audited</t>
        </r>
      </text>
    </comment>
    <comment ref="K73" authorId="0" shapeId="0" xr:uid="{00000000-0006-0000-0400-000041000000}">
      <text>
        <r>
          <rPr>
            <sz val="11"/>
            <rFont val="Calibri"/>
          </rPr>
          <t>Ensure changes in package registry configuration are audited</t>
        </r>
      </text>
    </comment>
    <comment ref="L73" authorId="0" shapeId="0" xr:uid="{00000000-0006-0000-0400-000042000000}">
      <text>
        <r>
          <rPr>
            <sz val="11"/>
            <rFont val="Calibri"/>
          </rPr>
          <t>Ensure changes in deployment configuration are audited</t>
        </r>
      </text>
    </comment>
    <comment ref="J109" authorId="0" shapeId="0" xr:uid="{00000000-0006-0000-0400-000043000000}">
      <text>
        <r>
          <rPr>
            <sz val="11"/>
            <rFont val="Calibri"/>
          </rPr>
          <t>Ensure webhooks of the build environment are secured</t>
        </r>
      </text>
    </comment>
    <comment ref="J117" authorId="0" shapeId="0" xr:uid="{00000000-0006-0000-0400-000044000000}">
      <text>
        <r>
          <rPr>
            <sz val="11"/>
            <rFont val="Calibri"/>
          </rPr>
          <t>Ensure build workers have minimal network connectivity</t>
        </r>
      </text>
    </comment>
    <comment ref="J123" authorId="0" shapeId="0" xr:uid="{00000000-0006-0000-0400-000045000000}">
      <text>
        <r>
          <rPr>
            <sz val="11"/>
            <rFont val="Calibri"/>
          </rPr>
          <t>Ensure Source Code Management (SCM) email notifications are restricted to verified domains</t>
        </r>
      </text>
    </comment>
    <comment ref="J143" authorId="0" shapeId="0" xr:uid="{00000000-0006-0000-0400-000046000000}">
      <text>
        <r>
          <rPr>
            <sz val="11"/>
            <rFont val="Calibri"/>
          </rPr>
          <t>Ensure any changes to code are tracked in a version control platform</t>
        </r>
      </text>
    </comment>
    <comment ref="K143" authorId="0" shapeId="0" xr:uid="{00000000-0006-0000-0400-000053000000}">
      <text>
        <r>
          <rPr>
            <sz val="11"/>
            <rFont val="Calibri"/>
          </rPr>
          <t>Ensure any change to code can be traced back to its associated task</t>
        </r>
      </text>
    </comment>
    <comment ref="L143" authorId="0" shapeId="0" xr:uid="{00000000-0006-0000-0400-000054000000}">
      <text>
        <r>
          <rPr>
            <sz val="11"/>
            <rFont val="Calibri"/>
          </rPr>
          <t>Ensure previous approvals are dismissed when updates are introduced to a code change proposal</t>
        </r>
      </text>
    </comment>
    <comment ref="M143" authorId="0" shapeId="0" xr:uid="{00000000-0006-0000-0400-000055000000}">
      <text>
        <r>
          <rPr>
            <sz val="11"/>
            <rFont val="Calibri"/>
          </rPr>
          <t>Ensure all checks have passed before merging new code</t>
        </r>
      </text>
    </comment>
    <comment ref="N143" authorId="0" shapeId="0" xr:uid="{00000000-0006-0000-0400-000056000000}">
      <text>
        <r>
          <rPr>
            <sz val="11"/>
            <rFont val="Calibri"/>
          </rPr>
          <t>Ensure open Git branches are up to date before they can be merged into code base</t>
        </r>
      </text>
    </comment>
    <comment ref="O143" authorId="0" shapeId="0" xr:uid="{00000000-0006-0000-0400-000057000000}">
      <text>
        <r>
          <rPr>
            <sz val="11"/>
            <rFont val="Calibri"/>
          </rPr>
          <t>Ensure all open comments are resolved before allowing code change merging</t>
        </r>
      </text>
    </comment>
    <comment ref="P143" authorId="0" shapeId="0" xr:uid="{00000000-0006-0000-0400-000058000000}">
      <text>
        <r>
          <rPr>
            <sz val="11"/>
            <rFont val="Calibri"/>
          </rPr>
          <t>Ensure verification of signed commits for new changes before merging</t>
        </r>
      </text>
    </comment>
    <comment ref="Q143" authorId="0" shapeId="0" xr:uid="{00000000-0006-0000-0400-000059000000}">
      <text>
        <r>
          <rPr>
            <sz val="11"/>
            <rFont val="Calibri"/>
          </rPr>
          <t>Ensure force push code to branches is denied</t>
        </r>
      </text>
    </comment>
    <comment ref="R143" authorId="0" shapeId="0" xr:uid="{00000000-0006-0000-0400-00005A000000}">
      <text>
        <r>
          <rPr>
            <sz val="11"/>
            <rFont val="Calibri"/>
          </rPr>
          <t>Ensure an organization’s identity is confirmed with a “Verified” badge</t>
        </r>
      </text>
    </comment>
    <comment ref="S143" authorId="0" shapeId="0" xr:uid="{00000000-0006-0000-0400-000047000000}">
      <text>
        <r>
          <rPr>
            <sz val="11"/>
            <rFont val="Calibri"/>
          </rPr>
          <t>Ensure all aspects of the pipeline infrastructure and configuration are immutable</t>
        </r>
      </text>
    </comment>
    <comment ref="T143" authorId="0" shapeId="0" xr:uid="{00000000-0006-0000-0400-000048000000}">
      <text>
        <r>
          <rPr>
            <sz val="11"/>
            <rFont val="Calibri"/>
          </rPr>
          <t>Ensure the creation of the build environment is automated</t>
        </r>
      </text>
    </comment>
    <comment ref="U143" authorId="0" shapeId="0" xr:uid="{00000000-0006-0000-0400-000049000000}">
      <text>
        <r>
          <rPr>
            <sz val="11"/>
            <rFont val="Calibri"/>
          </rPr>
          <t>Ensure build worker environments and commands are passed and not pulled</t>
        </r>
      </text>
    </comment>
    <comment ref="V143" authorId="0" shapeId="0" xr:uid="{00000000-0006-0000-0400-00004A000000}">
      <text>
        <r>
          <rPr>
            <sz val="11"/>
            <rFont val="Calibri"/>
          </rPr>
          <t>Ensure the duties of each build worker are segregated</t>
        </r>
      </text>
    </comment>
    <comment ref="W143" authorId="0" shapeId="0" xr:uid="{00000000-0006-0000-0400-00004B000000}">
      <text>
        <r>
          <rPr>
            <sz val="11"/>
            <rFont val="Calibri"/>
          </rPr>
          <t>Ensure steps have clearly defined build stage input and output</t>
        </r>
      </text>
    </comment>
    <comment ref="X143" authorId="0" shapeId="0" xr:uid="{00000000-0006-0000-0400-00004C000000}">
      <text>
        <r>
          <rPr>
            <sz val="11"/>
            <rFont val="Calibri"/>
          </rPr>
          <t>Ensure all artifacts on all releases are signed</t>
        </r>
      </text>
    </comment>
    <comment ref="Y143" authorId="0" shapeId="0" xr:uid="{00000000-0006-0000-0400-00004D000000}">
      <text>
        <r>
          <rPr>
            <sz val="11"/>
            <rFont val="Calibri"/>
          </rPr>
          <t>Ensure the build pipeline creates reproducible artifacts</t>
        </r>
      </text>
    </comment>
    <comment ref="Z143" authorId="0" shapeId="0" xr:uid="{00000000-0006-0000-0400-00004E000000}">
      <text>
        <r>
          <rPr>
            <sz val="11"/>
            <rFont val="Calibri"/>
          </rPr>
          <t>Ensure pipeline steps produce a Software Bill of Materials (SBOM)</t>
        </r>
      </text>
    </comment>
    <comment ref="AA143" authorId="0" shapeId="0" xr:uid="{00000000-0006-0000-0400-00004F000000}">
      <text>
        <r>
          <rPr>
            <sz val="11"/>
            <rFont val="Calibri"/>
          </rPr>
          <t>Ensure pipeline steps sign the Software Bill of Materials (SBOM) produced</t>
        </r>
      </text>
    </comment>
    <comment ref="AB143" authorId="0" shapeId="0" xr:uid="{00000000-0006-0000-0400-000050000000}">
      <text>
        <r>
          <rPr>
            <sz val="11"/>
            <rFont val="Calibri"/>
          </rPr>
          <t>Ensure an organization-wide dependency usage policy is enforced</t>
        </r>
      </text>
    </comment>
    <comment ref="AC143" authorId="0" shapeId="0" xr:uid="{00000000-0006-0000-0400-000051000000}">
      <text>
        <r>
          <rPr>
            <sz val="11"/>
            <rFont val="Calibri"/>
          </rPr>
          <t>Ensure all artifacts are signed by the build pipeline itself</t>
        </r>
      </text>
    </comment>
    <comment ref="AD143" authorId="0" shapeId="0" xr:uid="{00000000-0006-0000-0400-000052000000}">
      <text>
        <r>
          <rPr>
            <sz val="11"/>
            <rFont val="Calibri"/>
          </rPr>
          <t>Ensure deployment configuration files are separated from source code</t>
        </r>
      </text>
    </comment>
    <comment ref="J144" authorId="0" shapeId="0" xr:uid="{00000000-0006-0000-0400-00005B000000}">
      <text>
        <r>
          <rPr>
            <sz val="11"/>
            <rFont val="Calibri"/>
          </rPr>
          <t>Ensure all public repositories contain a SECURITY.md file</t>
        </r>
      </text>
    </comment>
    <comment ref="K144" authorId="0" shapeId="0" xr:uid="{00000000-0006-0000-0400-00005C000000}">
      <text>
        <r>
          <rPr>
            <sz val="11"/>
            <rFont val="Calibri"/>
          </rPr>
          <t>Ensure dependencies are validated before being used</t>
        </r>
      </text>
    </comment>
    <comment ref="L144" authorId="0" shapeId="0" xr:uid="{00000000-0006-0000-0400-00005D000000}">
      <text>
        <r>
          <rPr>
            <sz val="11"/>
            <rFont val="Calibri"/>
          </rPr>
          <t>Ensure the authority to certify artifacts is limited</t>
        </r>
      </text>
    </comment>
    <comment ref="J146" authorId="0" shapeId="0" xr:uid="{00000000-0006-0000-0400-00005E000000}">
      <text>
        <r>
          <rPr>
            <sz val="11"/>
            <rFont val="Calibri"/>
          </rPr>
          <t>Ensure scanners are in place for open-source license issues in used packages</t>
        </r>
      </text>
    </comment>
    <comment ref="K146" authorId="0" shapeId="0" xr:uid="{00000000-0006-0000-0400-00005F000000}">
      <text>
        <r>
          <rPr>
            <sz val="11"/>
            <rFont val="Calibri"/>
          </rPr>
          <t>Ensure pipeline steps produce a Software Bill of Materials (SBOM)</t>
        </r>
      </text>
    </comment>
    <comment ref="L146" authorId="0" shapeId="0" xr:uid="{00000000-0006-0000-0400-000060000000}">
      <text>
        <r>
          <rPr>
            <sz val="11"/>
            <rFont val="Calibri"/>
          </rPr>
          <t>Ensure pipeline steps sign the Software Bill of Materials (SBOM) produced</t>
        </r>
      </text>
    </comment>
    <comment ref="M146" authorId="0" shapeId="0" xr:uid="{00000000-0006-0000-0400-000061000000}">
      <text>
        <r>
          <rPr>
            <sz val="11"/>
            <rFont val="Calibri"/>
          </rPr>
          <t>Ensure signed metadata of the build process is required and verified</t>
        </r>
      </text>
    </comment>
    <comment ref="N146" authorId="0" shapeId="0" xr:uid="{00000000-0006-0000-0400-000062000000}">
      <text>
        <r>
          <rPr>
            <sz val="11"/>
            <rFont val="Calibri"/>
          </rPr>
          <t>Ensure a signed Software Bill of Materials (SBOM) of the code is supplied</t>
        </r>
      </text>
    </comment>
    <comment ref="O146" authorId="0" shapeId="0" xr:uid="{00000000-0006-0000-0400-000063000000}">
      <text>
        <r>
          <rPr>
            <sz val="11"/>
            <rFont val="Calibri"/>
          </rPr>
          <t>Ensure packages are automatically scanned for license implications</t>
        </r>
      </text>
    </comment>
    <comment ref="P146" authorId="0" shapeId="0" xr:uid="{00000000-0006-0000-0400-000064000000}">
      <text>
        <r>
          <rPr>
            <sz val="11"/>
            <rFont val="Calibri"/>
          </rPr>
          <t>Ensure all signed artifacts are validated upon uploading the package registry</t>
        </r>
      </text>
    </comment>
    <comment ref="Q146" authorId="0" shapeId="0" xr:uid="{00000000-0006-0000-0400-000065000000}">
      <text>
        <r>
          <rPr>
            <sz val="11"/>
            <rFont val="Calibri"/>
          </rPr>
          <t>Ensure all versions of an existing artifact have their signatures validated</t>
        </r>
      </text>
    </comment>
    <comment ref="R146" authorId="0" shapeId="0" xr:uid="{00000000-0006-0000-0400-000066000000}">
      <text>
        <r>
          <rPr>
            <sz val="11"/>
            <rFont val="Calibri"/>
          </rPr>
          <t>Ensure artifacts contain information about their origin</t>
        </r>
      </text>
    </comment>
    <comment ref="S146" authorId="0" shapeId="0" xr:uid="{00000000-0006-0000-0400-000067000000}">
      <text>
        <r>
          <rPr>
            <sz val="11"/>
            <rFont val="Calibri"/>
          </rPr>
          <t>Ensure deployment configuration manifests are verified</t>
        </r>
      </text>
    </comment>
    <comment ref="J147" authorId="0" shapeId="0" xr:uid="{00000000-0006-0000-0400-000068000000}">
      <text>
        <r>
          <rPr>
            <sz val="11"/>
            <rFont val="Calibri"/>
          </rPr>
          <t>Ensure all packages used are more than 60 days old</t>
        </r>
      </text>
    </comment>
    <comment ref="J149" authorId="0" shapeId="0" xr:uid="{00000000-0006-0000-0400-000069000000}">
      <text>
        <r>
          <rPr>
            <sz val="11"/>
            <rFont val="Calibri"/>
          </rPr>
          <t>Ensure branch protection is enforced on the default branch</t>
        </r>
      </text>
    </comment>
    <comment ref="K149" authorId="0" shapeId="0" xr:uid="{00000000-0006-0000-0400-00006A000000}">
      <text>
        <r>
          <rPr>
            <sz val="11"/>
            <rFont val="Calibri"/>
          </rPr>
          <t>Ensure strict base permissions are set for repositories</t>
        </r>
      </text>
    </comment>
    <comment ref="L149" authorId="0" shapeId="0" xr:uid="{00000000-0006-0000-0400-00006B000000}">
      <text>
        <r>
          <rPr>
            <sz val="11"/>
            <rFont val="Calibri"/>
          </rPr>
          <t>Ensure all artifacts are signed by the build pipeline itself</t>
        </r>
      </text>
    </comment>
    <comment ref="M149" authorId="0" shapeId="0" xr:uid="{00000000-0006-0000-0400-00006C000000}">
      <text>
        <r>
          <rPr>
            <sz val="11"/>
            <rFont val="Calibri"/>
          </rPr>
          <t>Ensure artifacts are encrypted before distribution</t>
        </r>
      </text>
    </comment>
    <comment ref="N149" authorId="0" shapeId="0" xr:uid="{00000000-0006-0000-0400-00006D000000}">
      <text>
        <r>
          <rPr>
            <sz val="11"/>
            <rFont val="Calibri"/>
          </rPr>
          <t>Ensure deployments are automated</t>
        </r>
      </text>
    </comment>
    <comment ref="O149" authorId="0" shapeId="0" xr:uid="{00000000-0006-0000-0400-00006E000000}">
      <text>
        <r>
          <rPr>
            <sz val="11"/>
            <rFont val="Calibri"/>
          </rPr>
          <t>Ensure the deployment environment is reproducible</t>
        </r>
      </text>
    </comment>
    <comment ref="J150" authorId="0" shapeId="0" xr:uid="{00000000-0006-0000-0400-00006F000000}">
      <text>
        <r>
          <rPr>
            <sz val="11"/>
            <rFont val="Calibri"/>
          </rPr>
          <t>Ensure access to production environment is limited</t>
        </r>
      </text>
    </comment>
    <comment ref="J151" authorId="0" shapeId="0" xr:uid="{00000000-0006-0000-0400-000070000000}">
      <text>
        <r>
          <rPr>
            <sz val="11"/>
            <rFont val="Calibri"/>
          </rPr>
          <t>Ensure code owner</t>
        </r>
        <r>
          <rPr>
            <sz val="11"/>
            <color rgb="FF000000"/>
            <rFont val="Calibri"/>
          </rPr>
          <t>'</t>
        </r>
        <r>
          <rPr>
            <sz val="11"/>
            <color rgb="FF000000"/>
            <rFont val="Calibri"/>
          </rPr>
          <t>s review is required when a change affects owned code</t>
        </r>
      </text>
    </comment>
    <comment ref="J153" authorId="0" shapeId="0" xr:uid="{00000000-0006-0000-0400-000071000000}">
      <text>
        <r>
          <rPr>
            <sz val="11"/>
            <rFont val="Calibri"/>
          </rPr>
          <t>Ensure inactive branches are periodically reviewed and removed</t>
        </r>
      </text>
    </comment>
    <comment ref="K153" authorId="0" shapeId="0" xr:uid="{00000000-0006-0000-0400-000072000000}">
      <text>
        <r>
          <rPr>
            <sz val="11"/>
            <rFont val="Calibri"/>
          </rPr>
          <t>Ensure an organization’s identity is confirmed with a “Verified” badge</t>
        </r>
      </text>
    </comment>
    <comment ref="J154" authorId="0" shapeId="0" xr:uid="{00000000-0006-0000-0400-000073000000}">
      <text>
        <r>
          <rPr>
            <sz val="11"/>
            <rFont val="Calibri"/>
          </rPr>
          <t>Ensure any change to code receives approval of two strongly authenticated users</t>
        </r>
      </text>
    </comment>
    <comment ref="K154" authorId="0" shapeId="0" xr:uid="{00000000-0006-0000-0400-000074000000}">
      <text>
        <r>
          <rPr>
            <sz val="11"/>
            <rFont val="Calibri"/>
          </rPr>
          <t>Ensure anomalous code behavior is tracked</t>
        </r>
      </text>
    </comment>
    <comment ref="L154" authorId="0" shapeId="0" xr:uid="{00000000-0006-0000-0400-000075000000}">
      <text>
        <r>
          <rPr>
            <sz val="11"/>
            <rFont val="Calibri"/>
          </rPr>
          <t>Ensure scanners are in place to identify and prevent sensitive data in deployment configuration</t>
        </r>
      </text>
    </comment>
    <comment ref="J159" authorId="0" shapeId="0" xr:uid="{00000000-0006-0000-0400-000076000000}">
      <text>
        <r>
          <rPr>
            <sz val="11"/>
            <rFont val="Calibri"/>
          </rPr>
          <t>Ensure all public repositories contain a SECURITY.md file</t>
        </r>
      </text>
    </comment>
    <comment ref="J171" authorId="0" shapeId="0" xr:uid="{00000000-0006-0000-0400-000077000000}">
      <text>
        <r>
          <rPr>
            <sz val="11"/>
            <rFont val="Calibri"/>
          </rPr>
          <t>Ensure all artifacts on all releases are signed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users must authenticate to access the build environment</t>
        </r>
      </text>
    </comment>
    <comment ref="H6" authorId="0" shapeId="0" xr:uid="{00000000-0006-0000-0500-000002000000}">
      <text>
        <r>
          <rPr>
            <sz val="11"/>
            <rFont val="Calibri"/>
          </rPr>
          <t>Ensure build workers are single-used</t>
        </r>
      </text>
    </comment>
    <comment ref="H7" authorId="0" shapeId="0" xr:uid="{00000000-0006-0000-0500-000003000000}">
      <text>
        <r>
          <rPr>
            <sz val="11"/>
            <rFont val="Calibri"/>
          </rPr>
          <t>Ensure any change to code can be traced back to its associated task</t>
        </r>
      </text>
    </comment>
    <comment ref="I7" authorId="0" shapeId="0" xr:uid="{00000000-0006-0000-0500-00000D000000}">
      <text>
        <r>
          <rPr>
            <sz val="11"/>
            <rFont val="Calibri"/>
          </rPr>
          <t>Ensure inactive branches are periodically reviewed and removed</t>
        </r>
      </text>
    </comment>
    <comment ref="J7" authorId="0" shapeId="0" xr:uid="{00000000-0006-0000-0500-000004000000}">
      <text>
        <r>
          <rPr>
            <sz val="11"/>
            <rFont val="Calibri"/>
          </rPr>
          <t>Ensure linear history is required</t>
        </r>
      </text>
    </comment>
    <comment ref="K7" authorId="0" shapeId="0" xr:uid="{00000000-0006-0000-0500-000005000000}">
      <text>
        <r>
          <rPr>
            <sz val="11"/>
            <rFont val="Calibri"/>
          </rPr>
          <t>Ensure any changes to branch protection rules are audited</t>
        </r>
      </text>
    </comment>
    <comment ref="L7" authorId="0" shapeId="0" xr:uid="{00000000-0006-0000-0500-000006000000}">
      <text>
        <r>
          <rPr>
            <sz val="11"/>
            <rFont val="Calibri"/>
          </rPr>
          <t>Ensure all copies (forks) of code are tracked and accounted for</t>
        </r>
      </text>
    </comment>
    <comment ref="M7" authorId="0" shapeId="0" xr:uid="{00000000-0006-0000-0500-000007000000}">
      <text>
        <r>
          <rPr>
            <sz val="11"/>
            <rFont val="Calibri"/>
          </rPr>
          <t>Ensure all code projects are tracked for changes in visibility status</t>
        </r>
      </text>
    </comment>
    <comment ref="N7" authorId="0" shapeId="0" xr:uid="{00000000-0006-0000-0500-000008000000}">
      <text>
        <r>
          <rPr>
            <sz val="11"/>
            <rFont val="Calibri"/>
          </rPr>
          <t>Ensure anomalous code behavior is tracked</t>
        </r>
      </text>
    </comment>
    <comment ref="O7" authorId="0" shapeId="0" xr:uid="{00000000-0006-0000-0500-000009000000}">
      <text>
        <r>
          <rPr>
            <sz val="11"/>
            <rFont val="Calibri"/>
          </rPr>
          <t>Ensure the build environment is logged</t>
        </r>
      </text>
    </comment>
    <comment ref="P7" authorId="0" shapeId="0" xr:uid="{00000000-0006-0000-0500-00000A000000}">
      <text>
        <r>
          <rPr>
            <sz val="11"/>
            <rFont val="Calibri"/>
          </rPr>
          <t>Ensure changes to pipeline files are tracked and reviewed</t>
        </r>
      </text>
    </comment>
    <comment ref="Q7" authorId="0" shapeId="0" xr:uid="{00000000-0006-0000-0500-00000B000000}">
      <text>
        <r>
          <rPr>
            <sz val="11"/>
            <rFont val="Calibri"/>
          </rPr>
          <t>Ensure changes in package registry configuration are audited</t>
        </r>
      </text>
    </comment>
    <comment ref="R7" authorId="0" shapeId="0" xr:uid="{00000000-0006-0000-0500-00000C000000}">
      <text>
        <r>
          <rPr>
            <sz val="11"/>
            <rFont val="Calibri"/>
          </rPr>
          <t>Ensure changes in deployment configuration are audited</t>
        </r>
      </text>
    </comment>
    <comment ref="H8" authorId="0" shapeId="0" xr:uid="{00000000-0006-0000-0500-00000E000000}">
      <text>
        <r>
          <rPr>
            <sz val="11"/>
            <rFont val="Calibri"/>
          </rPr>
          <t>Ensure run-time security is enforced for build workers</t>
        </r>
      </text>
    </comment>
    <comment ref="H10" authorId="0" shapeId="0" xr:uid="{00000000-0006-0000-0500-00000F000000}">
      <text>
        <r>
          <rPr>
            <sz val="11"/>
            <rFont val="Calibri"/>
          </rPr>
          <t>Ensure verification of signed commits for new changes before merging</t>
        </r>
      </text>
    </comment>
    <comment ref="I10" authorId="0" shapeId="0" xr:uid="{00000000-0006-0000-0500-000010000000}">
      <text>
        <r>
          <rPr>
            <sz val="11"/>
            <rFont val="Calibri"/>
          </rPr>
          <t>Ensure all artifacts on all releases are signed</t>
        </r>
      </text>
    </comment>
    <comment ref="J10" authorId="0" shapeId="0" xr:uid="{00000000-0006-0000-0500-000011000000}">
      <text>
        <r>
          <rPr>
            <sz val="11"/>
            <rFont val="Calibri"/>
          </rPr>
          <t>Ensure pipeline steps sign the Software Bill of Materials (SBOM) produced</t>
        </r>
      </text>
    </comment>
    <comment ref="K10" authorId="0" shapeId="0" xr:uid="{00000000-0006-0000-0500-000012000000}">
      <text>
        <r>
          <rPr>
            <sz val="11"/>
            <rFont val="Calibri"/>
          </rPr>
          <t>Ensure signed metadata of the build process is required and verified</t>
        </r>
      </text>
    </comment>
    <comment ref="L10" authorId="0" shapeId="0" xr:uid="{00000000-0006-0000-0500-000013000000}">
      <text>
        <r>
          <rPr>
            <sz val="11"/>
            <rFont val="Calibri"/>
          </rPr>
          <t>Ensure a signed Software Bill of Materials (SBOM) of the code is supplied</t>
        </r>
      </text>
    </comment>
    <comment ref="M10" authorId="0" shapeId="0" xr:uid="{00000000-0006-0000-0500-000014000000}">
      <text>
        <r>
          <rPr>
            <sz val="11"/>
            <rFont val="Calibri"/>
          </rPr>
          <t>Ensure all artifacts are signed by the build pipeline itself</t>
        </r>
      </text>
    </comment>
    <comment ref="N10" authorId="0" shapeId="0" xr:uid="{00000000-0006-0000-0500-000015000000}">
      <text>
        <r>
          <rPr>
            <sz val="11"/>
            <rFont val="Calibri"/>
          </rPr>
          <t>Ensure all signed artifacts are validated upon uploading the package registry</t>
        </r>
      </text>
    </comment>
    <comment ref="O10" authorId="0" shapeId="0" xr:uid="{00000000-0006-0000-0500-000016000000}">
      <text>
        <r>
          <rPr>
            <sz val="11"/>
            <rFont val="Calibri"/>
          </rPr>
          <t>Ensure all versions of an existing artifact have their signatures validated</t>
        </r>
      </text>
    </comment>
    <comment ref="P10" authorId="0" shapeId="0" xr:uid="{00000000-0006-0000-0500-000017000000}">
      <text>
        <r>
          <rPr>
            <sz val="11"/>
            <rFont val="Calibri"/>
          </rPr>
          <t>Ensure deployment configuration manifests are verified</t>
        </r>
      </text>
    </comment>
    <comment ref="H11" authorId="0" shapeId="0" xr:uid="{00000000-0006-0000-0500-000018000000}">
      <text>
        <r>
          <rPr>
            <sz val="11"/>
            <rFont val="Calibri"/>
          </rPr>
          <t>Ensure an organization provides SSH certificates</t>
        </r>
      </text>
    </comment>
    <comment ref="H13" authorId="0" shapeId="0" xr:uid="{00000000-0006-0000-0500-000019000000}">
      <text>
        <r>
          <rPr>
            <sz val="11"/>
            <rFont val="Calibri"/>
          </rPr>
          <t>Ensure Source Code Management (SCM) email notifications are restricted to verified domains</t>
        </r>
      </text>
    </comment>
    <comment ref="I13" authorId="0" shapeId="0" xr:uid="{00000000-0006-0000-0500-00001A000000}">
      <text>
        <r>
          <rPr>
            <sz val="11"/>
            <rFont val="Calibri"/>
          </rPr>
          <t>Ensure scanners are in place to identify and prevent sensitive data in code</t>
        </r>
      </text>
    </comment>
    <comment ref="J13" authorId="0" shapeId="0" xr:uid="{00000000-0006-0000-0500-00001B000000}">
      <text>
        <r>
          <rPr>
            <sz val="11"/>
            <rFont val="Calibri"/>
          </rPr>
          <t>Ensure scanners are in place to identify and prevent sensitive data in pipeline files</t>
        </r>
      </text>
    </comment>
    <comment ref="K13" authorId="0" shapeId="0" xr:uid="{00000000-0006-0000-0500-00001C000000}">
      <text>
        <r>
          <rPr>
            <sz val="11"/>
            <rFont val="Calibri"/>
          </rPr>
          <t>Ensure scanners are in place to identify and prevent sensitive data in deployment configuration</t>
        </r>
      </text>
    </comment>
    <comment ref="H14" authorId="0" shapeId="0" xr:uid="{00000000-0006-0000-0500-00001D000000}">
      <text>
        <r>
          <rPr>
            <sz val="11"/>
            <rFont val="Calibri"/>
          </rPr>
          <t>Ensure inactive repositories are reviewed and archived periodically</t>
        </r>
      </text>
    </comment>
    <comment ref="I14" authorId="0" shapeId="0" xr:uid="{00000000-0006-0000-0500-00001E000000}">
      <text>
        <r>
          <rPr>
            <sz val="11"/>
            <rFont val="Calibri"/>
          </rPr>
          <t>Ensure stale applications are reviewed and inactive ones are removed</t>
        </r>
      </text>
    </comment>
    <comment ref="H16" authorId="0" shapeId="0" xr:uid="{00000000-0006-0000-0500-00001F000000}">
      <text>
        <r>
          <rPr>
            <sz val="11"/>
            <rFont val="Calibri"/>
          </rPr>
          <t>Ensure artifacts are encrypted before distribution</t>
        </r>
      </text>
    </comment>
    <comment ref="I16" authorId="0" shapeId="0" xr:uid="{00000000-0006-0000-0500-000020000000}">
      <text>
        <r>
          <rPr>
            <sz val="11"/>
            <rFont val="Calibri"/>
          </rPr>
          <t>Ensure only authorized platforms have decryption capabilities of artifacts</t>
        </r>
      </text>
    </comment>
    <comment ref="H21" authorId="0" shapeId="0" xr:uid="{00000000-0006-0000-0500-000021000000}">
      <text>
        <r>
          <rPr>
            <sz val="11"/>
            <rFont val="Calibri"/>
          </rPr>
          <t>Ensure Git access is limited based on IP addresses</t>
        </r>
      </text>
    </comment>
    <comment ref="I21" authorId="0" shapeId="0" xr:uid="{00000000-0006-0000-0500-000022000000}">
      <text>
        <r>
          <rPr>
            <sz val="11"/>
            <rFont val="Calibri"/>
          </rPr>
          <t>Ensure access to build environments is limited</t>
        </r>
      </text>
    </comment>
    <comment ref="J21" authorId="0" shapeId="0" xr:uid="{00000000-0006-0000-0500-000023000000}">
      <text>
        <r>
          <rPr>
            <sz val="11"/>
            <rFont val="Calibri"/>
          </rPr>
          <t>Ensure anonymous access to artifacts is revoked</t>
        </r>
      </text>
    </comment>
    <comment ref="K21" authorId="0" shapeId="0" xr:uid="{00000000-0006-0000-0500-000024000000}">
      <text>
        <r>
          <rPr>
            <sz val="11"/>
            <rFont val="Calibri"/>
          </rPr>
          <t>Ensure access to production environment is limited</t>
        </r>
      </text>
    </comment>
    <comment ref="H23" authorId="0" shapeId="0" xr:uid="{00000000-0006-0000-0500-000025000000}">
      <text>
        <r>
          <rPr>
            <sz val="11"/>
            <rFont val="Calibri"/>
          </rPr>
          <t>Ensure administrator approval is required for every installed application</t>
        </r>
      </text>
    </comment>
    <comment ref="I23" authorId="0" shapeId="0" xr:uid="{00000000-0006-0000-0500-000026000000}">
      <text>
        <r>
          <rPr>
            <sz val="11"/>
            <rFont val="Calibri"/>
          </rPr>
          <t>Ensure trusted package managers and repositories are defined and prioritized</t>
        </r>
      </text>
    </comment>
    <comment ref="H24" authorId="0" shapeId="0" xr:uid="{00000000-0006-0000-0500-000027000000}">
      <text>
        <r>
          <rPr>
            <sz val="11"/>
            <rFont val="Calibri"/>
          </rPr>
          <t>Ensure any change to code receives approval of two strongly authenticated users</t>
        </r>
      </text>
    </comment>
    <comment ref="I24" authorId="0" shapeId="0" xr:uid="{00000000-0006-0000-0500-000028000000}">
      <text>
        <r>
          <rPr>
            <sz val="11"/>
            <rFont val="Calibri"/>
          </rPr>
          <t>Ensure Multi-Factor Authentication (MFA) is required for contributors of new code</t>
        </r>
      </text>
    </comment>
    <comment ref="J24" authorId="0" shapeId="0" xr:uid="{00000000-0006-0000-0500-000029000000}">
      <text>
        <r>
          <rPr>
            <sz val="11"/>
            <rFont val="Calibri"/>
          </rPr>
          <t>Ensure the organization is requiring members to use Multi-Factor Authentication (MFA)</t>
        </r>
      </text>
    </comment>
    <comment ref="K24" authorId="0" shapeId="0" xr:uid="{00000000-0006-0000-0500-00002A000000}">
      <text>
        <r>
          <rPr>
            <sz val="11"/>
            <rFont val="Calibri"/>
          </rPr>
          <t>Ensure an organization provides SSH certificates</t>
        </r>
      </text>
    </comment>
    <comment ref="L24" authorId="0" shapeId="0" xr:uid="{00000000-0006-0000-0500-00002B000000}">
      <text>
        <r>
          <rPr>
            <sz val="11"/>
            <rFont val="Calibri"/>
          </rPr>
          <t>Ensure users must authenticate to access the build environment</t>
        </r>
      </text>
    </comment>
    <comment ref="M24" authorId="0" shapeId="0" xr:uid="{00000000-0006-0000-0500-00002C000000}">
      <text>
        <r>
          <rPr>
            <sz val="11"/>
            <rFont val="Calibri"/>
          </rPr>
          <t>Ensure user access to the package registry utilizes Multi-Factor Authentication (MFA)</t>
        </r>
      </text>
    </comment>
    <comment ref="H26" authorId="0" shapeId="0" xr:uid="{00000000-0006-0000-0500-00002D000000}">
      <text>
        <r>
          <rPr>
            <sz val="11"/>
            <rFont val="Calibri"/>
          </rPr>
          <t>Ensure build workers have minimal network connectivity</t>
        </r>
      </text>
    </comment>
    <comment ref="H29" authorId="0" shapeId="0" xr:uid="{00000000-0006-0000-0500-00002E000000}">
      <text>
        <r>
          <rPr>
            <sz val="11"/>
            <rFont val="Calibri"/>
          </rPr>
          <t>Ensure build secrets are limited to the minimal necessary scope</t>
        </r>
      </text>
    </comment>
    <comment ref="I29" authorId="0" shapeId="0" xr:uid="{00000000-0006-0000-0500-00002F000000}">
      <text>
        <r>
          <rPr>
            <sz val="11"/>
            <rFont val="Calibri"/>
          </rPr>
          <t>Ensure default passwords are not used</t>
        </r>
      </text>
    </comment>
    <comment ref="J29" authorId="0" shapeId="0" xr:uid="{00000000-0006-0000-0500-000030000000}">
      <text>
        <r>
          <rPr>
            <sz val="11"/>
            <rFont val="Calibri"/>
          </rPr>
          <t>Ensure default passwords are not used</t>
        </r>
      </text>
    </comment>
    <comment ref="H30" authorId="0" shapeId="0" xr:uid="{00000000-0006-0000-0500-000031000000}">
      <text>
        <r>
          <rPr>
            <sz val="11"/>
            <rFont val="Calibri"/>
          </rPr>
          <t>Ensure an organization’s identity is confirmed with a “Verified” badge</t>
        </r>
      </text>
    </comment>
    <comment ref="H31" authorId="0" shapeId="0" xr:uid="{00000000-0006-0000-0500-000032000000}">
      <text>
        <r>
          <rPr>
            <sz val="11"/>
            <rFont val="Calibri"/>
          </rPr>
          <t>Ensure any change to code receives approval of two strongly authenticated users</t>
        </r>
      </text>
    </comment>
    <comment ref="I31" authorId="0" shapeId="0" xr:uid="{00000000-0006-0000-0500-00003C000000}">
      <text>
        <r>
          <rPr>
            <sz val="11"/>
            <rFont val="Calibri"/>
          </rPr>
          <t>Ensure previous approvals are dismissed when updates are introduced to a code change proposal</t>
        </r>
      </text>
    </comment>
    <comment ref="J31" authorId="0" shapeId="0" xr:uid="{00000000-0006-0000-0500-00003D000000}">
      <text>
        <r>
          <rPr>
            <sz val="11"/>
            <rFont val="Calibri"/>
          </rPr>
          <t>Ensure there are restrictions on who can dismiss code change reviews</t>
        </r>
      </text>
    </comment>
    <comment ref="K31" authorId="0" shapeId="0" xr:uid="{00000000-0006-0000-0500-00003E000000}">
      <text>
        <r>
          <rPr>
            <sz val="11"/>
            <rFont val="Calibri"/>
          </rPr>
          <t>Ensure code owner</t>
        </r>
        <r>
          <rPr>
            <sz val="11"/>
            <color rgb="FF000000"/>
            <rFont val="Calibri"/>
          </rPr>
          <t>'</t>
        </r>
        <r>
          <rPr>
            <sz val="11"/>
            <color rgb="FF000000"/>
            <rFont val="Calibri"/>
          </rPr>
          <t>s review is required when a change affects owned code</t>
        </r>
      </text>
    </comment>
    <comment ref="L31" authorId="0" shapeId="0" xr:uid="{00000000-0006-0000-0500-00003F000000}">
      <text>
        <r>
          <rPr>
            <sz val="11"/>
            <rFont val="Calibri"/>
          </rPr>
          <t>Ensure branch protection rules are enforced for administrators</t>
        </r>
      </text>
    </comment>
    <comment ref="M31" authorId="0" shapeId="0" xr:uid="{00000000-0006-0000-0500-000040000000}">
      <text>
        <r>
          <rPr>
            <sz val="11"/>
            <rFont val="Calibri"/>
          </rPr>
          <t>Ensure branch protection is enforced on the default branch</t>
        </r>
      </text>
    </comment>
    <comment ref="N31" authorId="0" shapeId="0" xr:uid="{00000000-0006-0000-0500-000041000000}">
      <text>
        <r>
          <rPr>
            <sz val="11"/>
            <rFont val="Calibri"/>
          </rPr>
          <t>Ensure minimum number of administrators are set for the organization</t>
        </r>
      </text>
    </comment>
    <comment ref="O31" authorId="0" shapeId="0" xr:uid="{00000000-0006-0000-0500-000042000000}">
      <text>
        <r>
          <rPr>
            <sz val="11"/>
            <rFont val="Calibri"/>
          </rPr>
          <t>Ensure two administrators are set for each repository</t>
        </r>
      </text>
    </comment>
    <comment ref="P31" authorId="0" shapeId="0" xr:uid="{00000000-0006-0000-0500-000043000000}">
      <text>
        <r>
          <rPr>
            <sz val="11"/>
            <rFont val="Calibri"/>
          </rPr>
          <t>Ensure the access granted to each installed application is limited to the least privilege needed</t>
        </r>
      </text>
    </comment>
    <comment ref="Q31" authorId="0" shapeId="0" xr:uid="{00000000-0006-0000-0500-000044000000}">
      <text>
        <r>
          <rPr>
            <sz val="11"/>
            <rFont val="Calibri"/>
          </rPr>
          <t>Ensure each pipeline has a single responsibility</t>
        </r>
      </text>
    </comment>
    <comment ref="R31" authorId="0" shapeId="0" xr:uid="{00000000-0006-0000-0500-000045000000}">
      <text>
        <r>
          <rPr>
            <sz val="11"/>
            <rFont val="Calibri"/>
          </rPr>
          <t>Ensure access to build environments is limited</t>
        </r>
      </text>
    </comment>
    <comment ref="S31" authorId="0" shapeId="0" xr:uid="{00000000-0006-0000-0500-000033000000}">
      <text>
        <r>
          <rPr>
            <sz val="11"/>
            <rFont val="Calibri"/>
          </rPr>
          <t>Ensure build secrets are limited to the minimal necessary scope</t>
        </r>
      </text>
    </comment>
    <comment ref="T31" authorId="0" shapeId="0" xr:uid="{00000000-0006-0000-0500-000034000000}">
      <text>
        <r>
          <rPr>
            <sz val="11"/>
            <rFont val="Calibri"/>
          </rPr>
          <t>Ensure minimum number of administrators are set for the build environment</t>
        </r>
      </text>
    </comment>
    <comment ref="U31" authorId="0" shapeId="0" xr:uid="{00000000-0006-0000-0500-000035000000}">
      <text>
        <r>
          <rPr>
            <sz val="11"/>
            <rFont val="Calibri"/>
          </rPr>
          <t>Ensure the duties of each build worker are segregated</t>
        </r>
      </text>
    </comment>
    <comment ref="V31" authorId="0" shapeId="0" xr:uid="{00000000-0006-0000-0500-000036000000}">
      <text>
        <r>
          <rPr>
            <sz val="11"/>
            <rFont val="Calibri"/>
          </rPr>
          <t>Ensure access to build process triggering is minimized</t>
        </r>
      </text>
    </comment>
    <comment ref="W31" authorId="0" shapeId="0" xr:uid="{00000000-0006-0000-0500-000037000000}">
      <text>
        <r>
          <rPr>
            <sz val="11"/>
            <rFont val="Calibri"/>
          </rPr>
          <t>Ensure the authority to certify artifacts is limited</t>
        </r>
      </text>
    </comment>
    <comment ref="X31" authorId="0" shapeId="0" xr:uid="{00000000-0006-0000-0500-000038000000}">
      <text>
        <r>
          <rPr>
            <sz val="11"/>
            <rFont val="Calibri"/>
          </rPr>
          <t>Ensure number of permitted users who may upload new artifacts is minimized</t>
        </r>
      </text>
    </comment>
    <comment ref="Y31" authorId="0" shapeId="0" xr:uid="{00000000-0006-0000-0500-000039000000}">
      <text>
        <r>
          <rPr>
            <sz val="11"/>
            <rFont val="Calibri"/>
          </rPr>
          <t>Ensure minimum number of administrators are set for the package registry</t>
        </r>
      </text>
    </comment>
    <comment ref="Z31" authorId="0" shapeId="0" xr:uid="{00000000-0006-0000-0500-00003A000000}">
      <text>
        <r>
          <rPr>
            <sz val="11"/>
            <rFont val="Calibri"/>
          </rPr>
          <t>Limit access to deployment configurations</t>
        </r>
      </text>
    </comment>
    <comment ref="AA31" authorId="0" shapeId="0" xr:uid="{00000000-0006-0000-0500-00003B000000}">
      <text>
        <r>
          <rPr>
            <sz val="11"/>
            <rFont val="Calibri"/>
          </rPr>
          <t>Ensure access to production environment is limited</t>
        </r>
      </text>
    </comment>
    <comment ref="H34" authorId="0" shapeId="0" xr:uid="{00000000-0006-0000-0500-000046000000}">
      <text>
        <r>
          <rPr>
            <sz val="11"/>
            <rFont val="Calibri"/>
          </rPr>
          <t>Ensure code owners are set for extra sensitive code or configuration</t>
        </r>
      </text>
    </comment>
    <comment ref="I34" authorId="0" shapeId="0" xr:uid="{00000000-0006-0000-0500-000047000000}">
      <text>
        <r>
          <rPr>
            <sz val="11"/>
            <rFont val="Calibri"/>
          </rPr>
          <t>Ensure pushing or merging of new code is restricted to specific individuals or teams</t>
        </r>
      </text>
    </comment>
    <comment ref="J34" authorId="0" shapeId="0" xr:uid="{00000000-0006-0000-0500-000048000000}">
      <text>
        <r>
          <rPr>
            <sz val="11"/>
            <rFont val="Calibri"/>
          </rPr>
          <t>Ensure force push code to branches is denied</t>
        </r>
      </text>
    </comment>
    <comment ref="K34" authorId="0" shapeId="0" xr:uid="{00000000-0006-0000-0500-000049000000}">
      <text>
        <r>
          <rPr>
            <sz val="11"/>
            <rFont val="Calibri"/>
          </rPr>
          <t>Ensure branch deletions are denied</t>
        </r>
      </text>
    </comment>
    <comment ref="L34" authorId="0" shapeId="0" xr:uid="{00000000-0006-0000-0500-00004A000000}">
      <text>
        <r>
          <rPr>
            <sz val="11"/>
            <rFont val="Calibri"/>
          </rPr>
          <t>Ensure strict base permissions are set for repositories</t>
        </r>
      </text>
    </comment>
    <comment ref="M34" authorId="0" shapeId="0" xr:uid="{00000000-0006-0000-0500-00004B000000}">
      <text>
        <r>
          <rPr>
            <sz val="11"/>
            <rFont val="Calibri"/>
          </rPr>
          <t>Ensure the access granted to each installed application is limited to the least privilege needed</t>
        </r>
      </text>
    </comment>
    <comment ref="N34" authorId="0" shapeId="0" xr:uid="{00000000-0006-0000-0500-00004C000000}">
      <text>
        <r>
          <rPr>
            <sz val="11"/>
            <rFont val="Calibri"/>
          </rPr>
          <t>Ensure output is written to a separate, secured storage repository</t>
        </r>
      </text>
    </comment>
    <comment ref="O34" authorId="0" shapeId="0" xr:uid="{00000000-0006-0000-0500-00004D000000}">
      <text>
        <r>
          <rPr>
            <sz val="11"/>
            <rFont val="Calibri"/>
          </rPr>
          <t>Ensure only authorized platforms have decryption capabilities of artifacts</t>
        </r>
      </text>
    </comment>
    <comment ref="P34" authorId="0" shapeId="0" xr:uid="{00000000-0006-0000-0500-00004E000000}">
      <text>
        <r>
          <rPr>
            <sz val="11"/>
            <rFont val="Calibri"/>
          </rPr>
          <t>Limit access to deployment configurations</t>
        </r>
      </text>
    </comment>
    <comment ref="H38" authorId="0" shapeId="0" xr:uid="{00000000-0006-0000-0500-00004F000000}">
      <text>
        <r>
          <rPr>
            <sz val="11"/>
            <rFont val="Calibri"/>
          </rPr>
          <t>Ensure only secured webhooks are used</t>
        </r>
      </text>
    </comment>
    <comment ref="I38" authorId="0" shapeId="0" xr:uid="{00000000-0006-0000-0500-000050000000}">
      <text>
        <r>
          <rPr>
            <sz val="11"/>
            <rFont val="Calibri"/>
          </rPr>
          <t>Ensure all aspects of the pipeline infrastructure and configuration are immutable</t>
        </r>
      </text>
    </comment>
    <comment ref="J38" authorId="0" shapeId="0" xr:uid="{00000000-0006-0000-0500-000051000000}">
      <text>
        <r>
          <rPr>
            <sz val="11"/>
            <rFont val="Calibri"/>
          </rPr>
          <t>Ensure the creation of the build environment is automated</t>
        </r>
      </text>
    </comment>
    <comment ref="K38" authorId="0" shapeId="0" xr:uid="{00000000-0006-0000-0500-000052000000}">
      <text>
        <r>
          <rPr>
            <sz val="11"/>
            <rFont val="Calibri"/>
          </rPr>
          <t>Ensure webhooks of the build environment are secured</t>
        </r>
      </text>
    </comment>
    <comment ref="L38" authorId="0" shapeId="0" xr:uid="{00000000-0006-0000-0500-000053000000}">
      <text>
        <r>
          <rPr>
            <sz val="11"/>
            <rFont val="Calibri"/>
          </rPr>
          <t>Ensure build worker environments and commands are passed and not pulled</t>
        </r>
      </text>
    </comment>
    <comment ref="M38" authorId="0" shapeId="0" xr:uid="{00000000-0006-0000-0500-000054000000}">
      <text>
        <r>
          <rPr>
            <sz val="11"/>
            <rFont val="Calibri"/>
          </rPr>
          <t>Ensure all build steps are defined as code</t>
        </r>
      </text>
    </comment>
    <comment ref="N38" authorId="0" shapeId="0" xr:uid="{00000000-0006-0000-0500-000055000000}">
      <text>
        <r>
          <rPr>
            <sz val="11"/>
            <rFont val="Calibri"/>
          </rPr>
          <t>Ensure webhooks of the repository are secured</t>
        </r>
      </text>
    </comment>
    <comment ref="O38" authorId="0" shapeId="0" xr:uid="{00000000-0006-0000-0500-000056000000}">
      <text>
        <r>
          <rPr>
            <sz val="11"/>
            <rFont val="Calibri"/>
          </rPr>
          <t>Ensure deployments are automated</t>
        </r>
      </text>
    </comment>
    <comment ref="P38" authorId="0" shapeId="0" xr:uid="{00000000-0006-0000-0500-000057000000}">
      <text>
        <r>
          <rPr>
            <sz val="11"/>
            <rFont val="Calibri"/>
          </rPr>
          <t>Ensure the deployment environment is reproducible</t>
        </r>
      </text>
    </comment>
    <comment ref="H43" authorId="0" shapeId="0" xr:uid="{00000000-0006-0000-0500-000058000000}">
      <text>
        <r>
          <rPr>
            <sz val="11"/>
            <rFont val="Calibri"/>
          </rPr>
          <t>Ensure repository creation is limited to specific members</t>
        </r>
      </text>
    </comment>
    <comment ref="I43" authorId="0" shapeId="0" xr:uid="{00000000-0006-0000-0500-000059000000}">
      <text>
        <r>
          <rPr>
            <sz val="11"/>
            <rFont val="Calibri"/>
          </rPr>
          <t>Ensure repository deletion is limited to specific users</t>
        </r>
      </text>
    </comment>
    <comment ref="J43" authorId="0" shapeId="0" xr:uid="{00000000-0006-0000-0500-00005A000000}">
      <text>
        <r>
          <rPr>
            <sz val="11"/>
            <rFont val="Calibri"/>
          </rPr>
          <t>Ensure issue deletion is limited to specific users</t>
        </r>
      </text>
    </comment>
    <comment ref="K43" authorId="0" shapeId="0" xr:uid="{00000000-0006-0000-0500-00005B000000}">
      <text>
        <r>
          <rPr>
            <sz val="11"/>
            <rFont val="Calibri"/>
          </rPr>
          <t>Ensure inactive users are reviewed and removed periodically</t>
        </r>
      </text>
    </comment>
    <comment ref="L43" authorId="0" shapeId="0" xr:uid="{00000000-0006-0000-0500-00005C000000}">
      <text>
        <r>
          <rPr>
            <sz val="11"/>
            <rFont val="Calibri"/>
          </rPr>
          <t>Ensure team creation is limited to specific members</t>
        </r>
      </text>
    </comment>
    <comment ref="M43" authorId="0" shapeId="0" xr:uid="{00000000-0006-0000-0500-00005D000000}">
      <text>
        <r>
          <rPr>
            <sz val="11"/>
            <rFont val="Calibri"/>
          </rPr>
          <t>Ensure new members are required to be invited using company-approved email</t>
        </r>
      </text>
    </comment>
    <comment ref="N43" authorId="0" shapeId="0" xr:uid="{00000000-0006-0000-0500-00005E000000}">
      <text>
        <r>
          <rPr>
            <sz val="11"/>
            <rFont val="Calibri"/>
          </rPr>
          <t>Ensure user management of the package registry is not local</t>
        </r>
      </text>
    </comment>
    <comment ref="H45" authorId="0" shapeId="0" xr:uid="{00000000-0006-0000-0500-00005F000000}">
      <text>
        <r>
          <rPr>
            <sz val="11"/>
            <rFont val="Calibri"/>
          </rPr>
          <t>Ensure any merging of code is automatically scanned for risks</t>
        </r>
      </text>
    </comment>
    <comment ref="I45" authorId="0" shapeId="0" xr:uid="{00000000-0006-0000-0500-000060000000}">
      <text>
        <r>
          <rPr>
            <sz val="11"/>
            <rFont val="Calibri"/>
          </rPr>
          <t>Ensure scanners are in place to secure Continuous Integration (CI) pipeline instructions</t>
        </r>
      </text>
    </comment>
    <comment ref="J45" authorId="0" shapeId="0" xr:uid="{00000000-0006-0000-0500-000061000000}">
      <text>
        <r>
          <rPr>
            <sz val="11"/>
            <rFont val="Calibri"/>
          </rPr>
          <t>Ensure scanners are in place to secure Infrastructure as Code (IaC) instructions</t>
        </r>
      </text>
    </comment>
    <comment ref="K45" authorId="0" shapeId="0" xr:uid="{00000000-0006-0000-0500-000062000000}">
      <text>
        <r>
          <rPr>
            <sz val="11"/>
            <rFont val="Calibri"/>
          </rPr>
          <t>Ensure scanners are in place for code vulnerabilities</t>
        </r>
      </text>
    </comment>
    <comment ref="L45" authorId="0" shapeId="0" xr:uid="{00000000-0006-0000-0500-000063000000}">
      <text>
        <r>
          <rPr>
            <sz val="11"/>
            <rFont val="Calibri"/>
          </rPr>
          <t>Ensure scanners are in place for open-source vulnerabilities in used packages</t>
        </r>
      </text>
    </comment>
    <comment ref="M45" authorId="0" shapeId="0" xr:uid="{00000000-0006-0000-0500-000064000000}">
      <text>
        <r>
          <rPr>
            <sz val="11"/>
            <rFont val="Calibri"/>
          </rPr>
          <t>Ensure the build infrastructure is automatically scanned for vulnerabilities</t>
        </r>
      </text>
    </comment>
    <comment ref="N45" authorId="0" shapeId="0" xr:uid="{00000000-0006-0000-0500-000065000000}">
      <text>
        <r>
          <rPr>
            <sz val="11"/>
            <rFont val="Calibri"/>
          </rPr>
          <t>Ensure build workers are automatically scanned for vulnerabilities</t>
        </r>
      </text>
    </comment>
    <comment ref="O45" authorId="0" shapeId="0" xr:uid="{00000000-0006-0000-0500-000066000000}">
      <text>
        <r>
          <rPr>
            <sz val="11"/>
            <rFont val="Calibri"/>
          </rPr>
          <t>Ensure pipelines are automatically scanned for misconfigurations</t>
        </r>
      </text>
    </comment>
    <comment ref="P45" authorId="0" shapeId="0" xr:uid="{00000000-0006-0000-0500-000067000000}">
      <text>
        <r>
          <rPr>
            <sz val="11"/>
            <rFont val="Calibri"/>
          </rPr>
          <t>Ensure pipelines are automatically scanned for vulnerabilities</t>
        </r>
      </text>
    </comment>
    <comment ref="Q45" authorId="0" shapeId="0" xr:uid="{00000000-0006-0000-0500-000068000000}">
      <text>
        <r>
          <rPr>
            <sz val="11"/>
            <rFont val="Calibri"/>
          </rPr>
          <t>Ensure all external dependencies used in the build process are locked</t>
        </r>
      </text>
    </comment>
    <comment ref="R45" authorId="0" shapeId="0" xr:uid="{00000000-0006-0000-0500-000069000000}">
      <text>
        <r>
          <rPr>
            <sz val="11"/>
            <rFont val="Calibri"/>
          </rPr>
          <t>Ensure dependencies are validated before being used</t>
        </r>
      </text>
    </comment>
    <comment ref="S45" authorId="0" shapeId="0" xr:uid="{00000000-0006-0000-0500-00006A000000}">
      <text>
        <r>
          <rPr>
            <sz val="11"/>
            <rFont val="Calibri"/>
          </rPr>
          <t>Ensure third-party artifacts and open-source libraries are verified</t>
        </r>
      </text>
    </comment>
    <comment ref="T45" authorId="0" shapeId="0" xr:uid="{00000000-0006-0000-0500-00006B000000}">
      <text>
        <r>
          <rPr>
            <sz val="11"/>
            <rFont val="Calibri"/>
          </rPr>
          <t>Ensure dependencies are monitored between open-source components</t>
        </r>
      </text>
    </comment>
    <comment ref="U45" authorId="0" shapeId="0" xr:uid="{00000000-0006-0000-0500-00006C000000}">
      <text>
        <r>
          <rPr>
            <sz val="11"/>
            <rFont val="Calibri"/>
          </rPr>
          <t>Ensure trusted package managers and repositories are defined and prioritized</t>
        </r>
      </text>
    </comment>
    <comment ref="V45" authorId="0" shapeId="0" xr:uid="{00000000-0006-0000-0500-00006D000000}">
      <text>
        <r>
          <rPr>
            <sz val="11"/>
            <rFont val="Calibri"/>
          </rPr>
          <t>Ensure dependencies are pinned to a specific, verified version</t>
        </r>
      </text>
    </comment>
    <comment ref="W45" authorId="0" shapeId="0" xr:uid="{00000000-0006-0000-0500-00006E000000}">
      <text>
        <r>
          <rPr>
            <sz val="11"/>
            <rFont val="Calibri"/>
          </rPr>
          <t>Ensure packages are automatically scanned for known vulnerabilities</t>
        </r>
      </text>
    </comment>
    <comment ref="X45" authorId="0" shapeId="0" xr:uid="{00000000-0006-0000-0500-00006F000000}">
      <text>
        <r>
          <rPr>
            <sz val="11"/>
            <rFont val="Calibri"/>
          </rPr>
          <t>Ensure packages are automatically scanned for ownership change</t>
        </r>
      </text>
    </comment>
    <comment ref="Y45" authorId="0" shapeId="0" xr:uid="{00000000-0006-0000-0500-000070000000}">
      <text>
        <r>
          <rPr>
            <sz val="11"/>
            <rFont val="Calibri"/>
          </rPr>
          <t>Scan Infrastructure as Code (IaC)</t>
        </r>
      </text>
    </comment>
    <comment ref="Z45" authorId="0" shapeId="0" xr:uid="{00000000-0006-0000-0500-000071000000}">
      <text>
        <r>
          <rPr>
            <sz val="11"/>
            <rFont val="Calibri"/>
          </rPr>
          <t>Ensure deployment configuration manifests are pinned to a specific, verified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repository creation is limited to specific members</t>
        </r>
      </text>
    </comment>
    <comment ref="K3" authorId="0" shapeId="0" xr:uid="{00000000-0006-0000-0600-000004000000}">
      <text>
        <r>
          <rPr>
            <sz val="11"/>
            <rFont val="Calibri"/>
          </rPr>
          <t>Ensure inactive users are reviewed and removed periodically</t>
        </r>
      </text>
    </comment>
    <comment ref="L3" authorId="0" shapeId="0" xr:uid="{00000000-0006-0000-0600-000002000000}">
      <text>
        <r>
          <rPr>
            <sz val="11"/>
            <rFont val="Calibri"/>
          </rPr>
          <t>Ensure team creation is limited to specific members</t>
        </r>
      </text>
    </comment>
    <comment ref="M3" authorId="0" shapeId="0" xr:uid="{00000000-0006-0000-0600-000003000000}">
      <text>
        <r>
          <rPr>
            <sz val="11"/>
            <rFont val="Calibri"/>
          </rPr>
          <t>Ensure new members are required to be invited using company-approved email</t>
        </r>
      </text>
    </comment>
    <comment ref="J4" authorId="0" shapeId="0" xr:uid="{00000000-0006-0000-0600-000005000000}">
      <text>
        <r>
          <rPr>
            <sz val="11"/>
            <rFont val="Calibri"/>
          </rPr>
          <t>Ensure code owners are set for extra sensitive code or configuration</t>
        </r>
      </text>
    </comment>
    <comment ref="K4" authorId="0" shapeId="0" xr:uid="{00000000-0006-0000-0600-00000D000000}">
      <text>
        <r>
          <rPr>
            <sz val="11"/>
            <rFont val="Calibri"/>
          </rPr>
          <t>Ensure pushing or merging of new code is restricted to specific individuals or teams</t>
        </r>
      </text>
    </comment>
    <comment ref="L4" authorId="0" shapeId="0" xr:uid="{00000000-0006-0000-0600-00000E000000}">
      <text>
        <r>
          <rPr>
            <sz val="11"/>
            <rFont val="Calibri"/>
          </rPr>
          <t>Ensure branch protection is enforced on the default branch</t>
        </r>
      </text>
    </comment>
    <comment ref="M4" authorId="0" shapeId="0" xr:uid="{00000000-0006-0000-0600-00000F000000}">
      <text>
        <r>
          <rPr>
            <sz val="11"/>
            <rFont val="Calibri"/>
          </rPr>
          <t>Ensure strict base permissions are set for repositories</t>
        </r>
      </text>
    </comment>
    <comment ref="N4" authorId="0" shapeId="0" xr:uid="{00000000-0006-0000-0600-000006000000}">
      <text>
        <r>
          <rPr>
            <sz val="11"/>
            <rFont val="Calibri"/>
          </rPr>
          <t>Ensure Git access is limited based on IP addresses</t>
        </r>
      </text>
    </comment>
    <comment ref="O4" authorId="0" shapeId="0" xr:uid="{00000000-0006-0000-0600-000007000000}">
      <text>
        <r>
          <rPr>
            <sz val="11"/>
            <rFont val="Calibri"/>
          </rPr>
          <t>Ensure access to build environments is limited</t>
        </r>
      </text>
    </comment>
    <comment ref="P4" authorId="0" shapeId="0" xr:uid="{00000000-0006-0000-0600-000008000000}">
      <text>
        <r>
          <rPr>
            <sz val="11"/>
            <rFont val="Calibri"/>
          </rPr>
          <t>Ensure access to build process triggering is minimized</t>
        </r>
      </text>
    </comment>
    <comment ref="Q4" authorId="0" shapeId="0" xr:uid="{00000000-0006-0000-0600-000009000000}">
      <text>
        <r>
          <rPr>
            <sz val="11"/>
            <rFont val="Calibri"/>
          </rPr>
          <t>Ensure only authorized platforms have decryption capabilities of artifacts</t>
        </r>
      </text>
    </comment>
    <comment ref="R4" authorId="0" shapeId="0" xr:uid="{00000000-0006-0000-0600-00000A000000}">
      <text>
        <r>
          <rPr>
            <sz val="11"/>
            <rFont val="Calibri"/>
          </rPr>
          <t>Ensure anonymous access to artifacts is revoked</t>
        </r>
      </text>
    </comment>
    <comment ref="S4" authorId="0" shapeId="0" xr:uid="{00000000-0006-0000-0600-00000B000000}">
      <text>
        <r>
          <rPr>
            <sz val="11"/>
            <rFont val="Calibri"/>
          </rPr>
          <t>Limit access to deployment configurations</t>
        </r>
      </text>
    </comment>
    <comment ref="T4" authorId="0" shapeId="0" xr:uid="{00000000-0006-0000-0600-00000C000000}">
      <text>
        <r>
          <rPr>
            <sz val="11"/>
            <rFont val="Calibri"/>
          </rPr>
          <t>Ensure access to production environment is limited</t>
        </r>
      </text>
    </comment>
    <comment ref="J5" authorId="0" shapeId="0" xr:uid="{00000000-0006-0000-0600-000010000000}">
      <text>
        <r>
          <rPr>
            <sz val="11"/>
            <rFont val="Calibri"/>
          </rPr>
          <t>Ensure Source Code Management (SCM) email notifications are restricted to verified domains</t>
        </r>
      </text>
    </comment>
    <comment ref="J6" authorId="0" shapeId="0" xr:uid="{00000000-0006-0000-0600-000011000000}">
      <text>
        <r>
          <rPr>
            <sz val="11"/>
            <rFont val="Calibri"/>
          </rPr>
          <t>Ensure any change to code receives approval of two strongly authenticated users</t>
        </r>
      </text>
    </comment>
    <comment ref="K6" authorId="0" shapeId="0" xr:uid="{00000000-0006-0000-0600-000012000000}">
      <text>
        <r>
          <rPr>
            <sz val="11"/>
            <rFont val="Calibri"/>
          </rPr>
          <t>Ensure code owner</t>
        </r>
        <r>
          <rPr>
            <sz val="11"/>
            <color rgb="FF000000"/>
            <rFont val="Calibri"/>
          </rPr>
          <t>'</t>
        </r>
        <r>
          <rPr>
            <sz val="11"/>
            <color rgb="FF000000"/>
            <rFont val="Calibri"/>
          </rPr>
          <t>s review is required when a change affects owned code</t>
        </r>
      </text>
    </comment>
    <comment ref="L6" authorId="0" shapeId="0" xr:uid="{00000000-0006-0000-0600-000013000000}">
      <text>
        <r>
          <rPr>
            <sz val="11"/>
            <rFont val="Calibri"/>
          </rPr>
          <t>Ensure two administrators are set for each repository</t>
        </r>
      </text>
    </comment>
    <comment ref="M6" authorId="0" shapeId="0" xr:uid="{00000000-0006-0000-0600-000014000000}">
      <text>
        <r>
          <rPr>
            <sz val="11"/>
            <rFont val="Calibri"/>
          </rPr>
          <t>Ensure each pipeline has a single responsibility</t>
        </r>
      </text>
    </comment>
    <comment ref="N6" authorId="0" shapeId="0" xr:uid="{00000000-0006-0000-0600-000015000000}">
      <text>
        <r>
          <rPr>
            <sz val="11"/>
            <rFont val="Calibri"/>
          </rPr>
          <t>Ensure the duties of each build worker are segregated</t>
        </r>
      </text>
    </comment>
    <comment ref="J7" authorId="0" shapeId="0" xr:uid="{00000000-0006-0000-0600-000016000000}">
      <text>
        <r>
          <rPr>
            <sz val="11"/>
            <rFont val="Calibri"/>
          </rPr>
          <t>Ensure there are restrictions on who can dismiss code change reviews</t>
        </r>
      </text>
    </comment>
    <comment ref="K7" authorId="0" shapeId="0" xr:uid="{00000000-0006-0000-0600-00001D000000}">
      <text>
        <r>
          <rPr>
            <sz val="11"/>
            <rFont val="Calibri"/>
          </rPr>
          <t>Ensure code owners are set for extra sensitive code or configuration</t>
        </r>
      </text>
    </comment>
    <comment ref="L7" authorId="0" shapeId="0" xr:uid="{00000000-0006-0000-0600-00001E000000}">
      <text>
        <r>
          <rPr>
            <sz val="11"/>
            <rFont val="Calibri"/>
          </rPr>
          <t>Ensure pushing or merging of new code is restricted to specific individuals or teams</t>
        </r>
      </text>
    </comment>
    <comment ref="M7" authorId="0" shapeId="0" xr:uid="{00000000-0006-0000-0600-00001F000000}">
      <text>
        <r>
          <rPr>
            <sz val="11"/>
            <rFont val="Calibri"/>
          </rPr>
          <t>Ensure repository creation is limited to specific members</t>
        </r>
      </text>
    </comment>
    <comment ref="N7" authorId="0" shapeId="0" xr:uid="{00000000-0006-0000-0600-000020000000}">
      <text>
        <r>
          <rPr>
            <sz val="11"/>
            <rFont val="Calibri"/>
          </rPr>
          <t>Ensure repository deletion is limited to specific users</t>
        </r>
      </text>
    </comment>
    <comment ref="O7" authorId="0" shapeId="0" xr:uid="{00000000-0006-0000-0600-000021000000}">
      <text>
        <r>
          <rPr>
            <sz val="11"/>
            <rFont val="Calibri"/>
          </rPr>
          <t>Ensure issue deletion is limited to specific users</t>
        </r>
      </text>
    </comment>
    <comment ref="P7" authorId="0" shapeId="0" xr:uid="{00000000-0006-0000-0600-000022000000}">
      <text>
        <r>
          <rPr>
            <sz val="11"/>
            <rFont val="Calibri"/>
          </rPr>
          <t>Ensure team creation is limited to specific members</t>
        </r>
      </text>
    </comment>
    <comment ref="Q7" authorId="0" shapeId="0" xr:uid="{00000000-0006-0000-0600-000023000000}">
      <text>
        <r>
          <rPr>
            <sz val="11"/>
            <rFont val="Calibri"/>
          </rPr>
          <t>Ensure strict base permissions are set for repositories</t>
        </r>
      </text>
    </comment>
    <comment ref="R7" authorId="0" shapeId="0" xr:uid="{00000000-0006-0000-0600-000024000000}">
      <text>
        <r>
          <rPr>
            <sz val="11"/>
            <rFont val="Calibri"/>
          </rPr>
          <t>Ensure the access granted to each installed application is limited to the least privilege needed</t>
        </r>
      </text>
    </comment>
    <comment ref="S7" authorId="0" shapeId="0" xr:uid="{00000000-0006-0000-0600-000025000000}">
      <text>
        <r>
          <rPr>
            <sz val="11"/>
            <rFont val="Calibri"/>
          </rPr>
          <t>Ensure access to build environments is limited</t>
        </r>
      </text>
    </comment>
    <comment ref="T7" authorId="0" shapeId="0" xr:uid="{00000000-0006-0000-0600-000026000000}">
      <text>
        <r>
          <rPr>
            <sz val="11"/>
            <rFont val="Calibri"/>
          </rPr>
          <t>Ensure build secrets are limited to the minimal necessary scope</t>
        </r>
      </text>
    </comment>
    <comment ref="U7" authorId="0" shapeId="0" xr:uid="{00000000-0006-0000-0600-000017000000}">
      <text>
        <r>
          <rPr>
            <sz val="11"/>
            <rFont val="Calibri"/>
          </rPr>
          <t>Ensure access to build process triggering is minimized</t>
        </r>
      </text>
    </comment>
    <comment ref="V7" authorId="0" shapeId="0" xr:uid="{00000000-0006-0000-0600-000018000000}">
      <text>
        <r>
          <rPr>
            <sz val="11"/>
            <rFont val="Calibri"/>
          </rPr>
          <t>Ensure the authority to certify artifacts is limited</t>
        </r>
      </text>
    </comment>
    <comment ref="W7" authorId="0" shapeId="0" xr:uid="{00000000-0006-0000-0600-000019000000}">
      <text>
        <r>
          <rPr>
            <sz val="11"/>
            <rFont val="Calibri"/>
          </rPr>
          <t>Ensure number of permitted users who may upload new artifacts is minimized</t>
        </r>
      </text>
    </comment>
    <comment ref="X7" authorId="0" shapeId="0" xr:uid="{00000000-0006-0000-0600-00001A000000}">
      <text>
        <r>
          <rPr>
            <sz val="11"/>
            <rFont val="Calibri"/>
          </rPr>
          <t>Ensure anonymous access to artifacts is revoked</t>
        </r>
      </text>
    </comment>
    <comment ref="Y7" authorId="0" shapeId="0" xr:uid="{00000000-0006-0000-0600-00001B000000}">
      <text>
        <r>
          <rPr>
            <sz val="11"/>
            <rFont val="Calibri"/>
          </rPr>
          <t>Limit access to deployment configurations</t>
        </r>
      </text>
    </comment>
    <comment ref="Z7" authorId="0" shapeId="0" xr:uid="{00000000-0006-0000-0600-00001C000000}">
      <text>
        <r>
          <rPr>
            <sz val="11"/>
            <rFont val="Calibri"/>
          </rPr>
          <t>Ensure access to production environment is limited</t>
        </r>
      </text>
    </comment>
    <comment ref="J8" authorId="0" shapeId="0" xr:uid="{00000000-0006-0000-0600-000027000000}">
      <text>
        <r>
          <rPr>
            <sz val="11"/>
            <rFont val="Calibri"/>
          </rPr>
          <t>Ensure there are restrictions on who can dismiss code change reviews</t>
        </r>
      </text>
    </comment>
    <comment ref="K8" authorId="0" shapeId="0" xr:uid="{00000000-0006-0000-0600-000028000000}">
      <text>
        <r>
          <rPr>
            <sz val="11"/>
            <rFont val="Calibri"/>
          </rPr>
          <t>Ensure branch protection rules are enforced for administrators</t>
        </r>
      </text>
    </comment>
    <comment ref="L8" authorId="0" shapeId="0" xr:uid="{00000000-0006-0000-0600-000029000000}">
      <text>
        <r>
          <rPr>
            <sz val="11"/>
            <rFont val="Calibri"/>
          </rPr>
          <t>Ensure repository deletion is limited to specific users</t>
        </r>
      </text>
    </comment>
    <comment ref="M8" authorId="0" shapeId="0" xr:uid="{00000000-0006-0000-0600-00002A000000}">
      <text>
        <r>
          <rPr>
            <sz val="11"/>
            <rFont val="Calibri"/>
          </rPr>
          <t>Ensure minimum number of administrators are set for the organization</t>
        </r>
      </text>
    </comment>
    <comment ref="N8" authorId="0" shapeId="0" xr:uid="{00000000-0006-0000-0600-00002B000000}">
      <text>
        <r>
          <rPr>
            <sz val="11"/>
            <rFont val="Calibri"/>
          </rPr>
          <t>Ensure two administrators are set for each repository</t>
        </r>
      </text>
    </comment>
    <comment ref="O8" authorId="0" shapeId="0" xr:uid="{00000000-0006-0000-0600-00002C000000}">
      <text>
        <r>
          <rPr>
            <sz val="11"/>
            <rFont val="Calibri"/>
          </rPr>
          <t>Ensure minimum number of administrators are set for the build environment</t>
        </r>
      </text>
    </comment>
    <comment ref="P8" authorId="0" shapeId="0" xr:uid="{00000000-0006-0000-0600-00002D000000}">
      <text>
        <r>
          <rPr>
            <sz val="11"/>
            <rFont val="Calibri"/>
          </rPr>
          <t>Ensure the authority to certify artifacts is limited</t>
        </r>
      </text>
    </comment>
    <comment ref="Q8" authorId="0" shapeId="0" xr:uid="{00000000-0006-0000-0600-00002E000000}">
      <text>
        <r>
          <rPr>
            <sz val="11"/>
            <rFont val="Calibri"/>
          </rPr>
          <t>Ensure minimum number of administrators are set for the package registry</t>
        </r>
      </text>
    </comment>
    <comment ref="J23" authorId="0" shapeId="0" xr:uid="{00000000-0006-0000-0600-00002F000000}">
      <text>
        <r>
          <rPr>
            <sz val="11"/>
            <rFont val="Calibri"/>
          </rPr>
          <t>Ensure any change to code can be traced back to its associated task</t>
        </r>
      </text>
    </comment>
    <comment ref="K23" authorId="0" shapeId="0" xr:uid="{00000000-0006-0000-0600-000030000000}">
      <text>
        <r>
          <rPr>
            <sz val="11"/>
            <rFont val="Calibri"/>
          </rPr>
          <t>Ensure linear history is required</t>
        </r>
      </text>
    </comment>
    <comment ref="L23" authorId="0" shapeId="0" xr:uid="{00000000-0006-0000-0600-000031000000}">
      <text>
        <r>
          <rPr>
            <sz val="11"/>
            <rFont val="Calibri"/>
          </rPr>
          <t>Ensure any changes to branch protection rules are audited</t>
        </r>
      </text>
    </comment>
    <comment ref="M23" authorId="0" shapeId="0" xr:uid="{00000000-0006-0000-0600-000032000000}">
      <text>
        <r>
          <rPr>
            <sz val="11"/>
            <rFont val="Calibri"/>
          </rPr>
          <t>Ensure all code projects are tracked for changes in visibility status</t>
        </r>
      </text>
    </comment>
    <comment ref="N23" authorId="0" shapeId="0" xr:uid="{00000000-0006-0000-0600-000033000000}">
      <text>
        <r>
          <rPr>
            <sz val="11"/>
            <rFont val="Calibri"/>
          </rPr>
          <t>Ensure the build environment is logged</t>
        </r>
      </text>
    </comment>
    <comment ref="O23" authorId="0" shapeId="0" xr:uid="{00000000-0006-0000-0600-000034000000}">
      <text>
        <r>
          <rPr>
            <sz val="11"/>
            <rFont val="Calibri"/>
          </rPr>
          <t>Ensure changes to pipeline files are tracked and reviewed</t>
        </r>
      </text>
    </comment>
    <comment ref="P23" authorId="0" shapeId="0" xr:uid="{00000000-0006-0000-0600-000035000000}">
      <text>
        <r>
          <rPr>
            <sz val="11"/>
            <rFont val="Calibri"/>
          </rPr>
          <t>Ensure changes in package registry configuration are audited</t>
        </r>
      </text>
    </comment>
    <comment ref="Q23" authorId="0" shapeId="0" xr:uid="{00000000-0006-0000-0600-000036000000}">
      <text>
        <r>
          <rPr>
            <sz val="11"/>
            <rFont val="Calibri"/>
          </rPr>
          <t>Ensure changes in deployment configuration are audited</t>
        </r>
      </text>
    </comment>
    <comment ref="J25" authorId="0" shapeId="0" xr:uid="{00000000-0006-0000-0600-000037000000}">
      <text>
        <r>
          <rPr>
            <sz val="11"/>
            <rFont val="Calibri"/>
          </rPr>
          <t>Ensure the build environment is logged</t>
        </r>
      </text>
    </comment>
    <comment ref="J27" authorId="0" shapeId="0" xr:uid="{00000000-0006-0000-0600-000038000000}">
      <text>
        <r>
          <rPr>
            <sz val="11"/>
            <rFont val="Calibri"/>
          </rPr>
          <t>Ensure any changes to branch protection rules are audited</t>
        </r>
      </text>
    </comment>
    <comment ref="K27" authorId="0" shapeId="0" xr:uid="{00000000-0006-0000-0600-000039000000}">
      <text>
        <r>
          <rPr>
            <sz val="11"/>
            <rFont val="Calibri"/>
          </rPr>
          <t>Ensure all code projects are tracked for changes in visibility status</t>
        </r>
      </text>
    </comment>
    <comment ref="L27" authorId="0" shapeId="0" xr:uid="{00000000-0006-0000-0600-00003A000000}">
      <text>
        <r>
          <rPr>
            <sz val="11"/>
            <rFont val="Calibri"/>
          </rPr>
          <t>Ensure anomalous code behavior is tracked</t>
        </r>
      </text>
    </comment>
    <comment ref="M27" authorId="0" shapeId="0" xr:uid="{00000000-0006-0000-0600-00003B000000}">
      <text>
        <r>
          <rPr>
            <sz val="11"/>
            <rFont val="Calibri"/>
          </rPr>
          <t>Ensure changes in package registry configuration are audited</t>
        </r>
      </text>
    </comment>
    <comment ref="J32" authorId="0" shapeId="0" xr:uid="{00000000-0006-0000-0600-00003C000000}">
      <text>
        <r>
          <rPr>
            <sz val="11"/>
            <rFont val="Calibri"/>
          </rPr>
          <t>Ensure inactive branches are periodically reviewed and removed</t>
        </r>
      </text>
    </comment>
    <comment ref="K32" authorId="0" shapeId="0" xr:uid="{00000000-0006-0000-0600-00003D000000}">
      <text>
        <r>
          <rPr>
            <sz val="11"/>
            <rFont val="Calibri"/>
          </rPr>
          <t>Ensure all aspects of the pipeline infrastructure and configuration are immutable</t>
        </r>
      </text>
    </comment>
    <comment ref="L32" authorId="0" shapeId="0" xr:uid="{00000000-0006-0000-0600-00003E000000}">
      <text>
        <r>
          <rPr>
            <sz val="11"/>
            <rFont val="Calibri"/>
          </rPr>
          <t>Ensure the creation of the build environment is automated</t>
        </r>
      </text>
    </comment>
    <comment ref="M32" authorId="0" shapeId="0" xr:uid="{00000000-0006-0000-0600-00003F000000}">
      <text>
        <r>
          <rPr>
            <sz val="11"/>
            <rFont val="Calibri"/>
          </rPr>
          <t>Ensure build worker environments and commands are passed and not pulled</t>
        </r>
      </text>
    </comment>
    <comment ref="N32" authorId="0" shapeId="0" xr:uid="{00000000-0006-0000-0600-000040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O32" authorId="0" shapeId="0" xr:uid="{00000000-0006-0000-0600-000041000000}">
      <text>
        <r>
          <rPr>
            <sz val="11"/>
            <rFont val="Calibri"/>
          </rPr>
          <t>Ensure all build steps are defined as code</t>
        </r>
      </text>
    </comment>
    <comment ref="P32" authorId="0" shapeId="0" xr:uid="{00000000-0006-0000-0600-000042000000}">
      <text>
        <r>
          <rPr>
            <sz val="11"/>
            <rFont val="Calibri"/>
          </rPr>
          <t>Ensure the build pipeline creates reproducible artifacts</t>
        </r>
      </text>
    </comment>
    <comment ref="Q32" authorId="0" shapeId="0" xr:uid="{00000000-0006-0000-0600-000043000000}">
      <text>
        <r>
          <rPr>
            <sz val="11"/>
            <rFont val="Calibri"/>
          </rPr>
          <t>Ensure deployment configuration files are separated from source code</t>
        </r>
      </text>
    </comment>
    <comment ref="R32" authorId="0" shapeId="0" xr:uid="{00000000-0006-0000-0600-000044000000}">
      <text>
        <r>
          <rPr>
            <sz val="11"/>
            <rFont val="Calibri"/>
          </rPr>
          <t>Ensure deployment configuration manifests are verified</t>
        </r>
      </text>
    </comment>
    <comment ref="S32" authorId="0" shapeId="0" xr:uid="{00000000-0006-0000-0600-000045000000}">
      <text>
        <r>
          <rPr>
            <sz val="11"/>
            <rFont val="Calibri"/>
          </rPr>
          <t>Ensure deployment configuration manifests are pinned to a specific, verified version</t>
        </r>
      </text>
    </comment>
    <comment ref="T32" authorId="0" shapeId="0" xr:uid="{00000000-0006-0000-0600-000046000000}">
      <text>
        <r>
          <rPr>
            <sz val="11"/>
            <rFont val="Calibri"/>
          </rPr>
          <t>Ensure deployments are automated</t>
        </r>
      </text>
    </comment>
    <comment ref="U32" authorId="0" shapeId="0" xr:uid="{00000000-0006-0000-0600-000047000000}">
      <text>
        <r>
          <rPr>
            <sz val="11"/>
            <rFont val="Calibri"/>
          </rPr>
          <t>Ensure the deployment environment is reproducible</t>
        </r>
      </text>
    </comment>
    <comment ref="J33" authorId="0" shapeId="0" xr:uid="{00000000-0006-0000-0600-000048000000}">
      <text>
        <r>
          <rPr>
            <sz val="11"/>
            <rFont val="Calibri"/>
          </rPr>
          <t>Ensure scanners are in place to identify and prevent sensitive data in code</t>
        </r>
      </text>
    </comment>
    <comment ref="K33" authorId="0" shapeId="0" xr:uid="{00000000-0006-0000-0600-000049000000}">
      <text>
        <r>
          <rPr>
            <sz val="11"/>
            <rFont val="Calibri"/>
          </rPr>
          <t>Ensure scanners are in place to secure Continuous Integration (CI) pipeline instructions</t>
        </r>
      </text>
    </comment>
    <comment ref="L33" authorId="0" shapeId="0" xr:uid="{00000000-0006-0000-0600-00004A000000}">
      <text>
        <r>
          <rPr>
            <sz val="11"/>
            <rFont val="Calibri"/>
          </rPr>
          <t>Ensure scanners are in place to secure Infrastructure as Code (IaC) instructions</t>
        </r>
      </text>
    </comment>
    <comment ref="M33" authorId="0" shapeId="0" xr:uid="{00000000-0006-0000-0600-00004B000000}">
      <text>
        <r>
          <rPr>
            <sz val="11"/>
            <rFont val="Calibri"/>
          </rPr>
          <t>Ensure all aspects of the pipeline infrastructure and configuration are immutable</t>
        </r>
      </text>
    </comment>
    <comment ref="N33" authorId="0" shapeId="0" xr:uid="{00000000-0006-0000-0600-00004C000000}">
      <text>
        <r>
          <rPr>
            <sz val="11"/>
            <rFont val="Calibri"/>
          </rPr>
          <t>Ensure the creation of the build environment is automated</t>
        </r>
      </text>
    </comment>
    <comment ref="O33" authorId="0" shapeId="0" xr:uid="{00000000-0006-0000-0600-00004D000000}">
      <text>
        <r>
          <rPr>
            <sz val="11"/>
            <rFont val="Calibri"/>
          </rPr>
          <t>Ensure build worker environments and commands are passed and not pulled</t>
        </r>
      </text>
    </comment>
    <comment ref="P33" authorId="0" shapeId="0" xr:uid="{00000000-0006-0000-0600-00004E000000}">
      <text>
        <r>
          <rPr>
            <sz val="11"/>
            <rFont val="Calibri"/>
          </rPr>
          <t>Ensure pipelines are automatically scanned for misconfigurations</t>
        </r>
      </text>
    </comment>
    <comment ref="Q33" authorId="0" shapeId="0" xr:uid="{00000000-0006-0000-0600-00004F000000}">
      <text>
        <r>
          <rPr>
            <sz val="11"/>
            <rFont val="Calibri"/>
          </rPr>
          <t>Ensure scanners are in place to identify and prevent sensitive data in pipeline files</t>
        </r>
      </text>
    </comment>
    <comment ref="R33" authorId="0" shapeId="0" xr:uid="{00000000-0006-0000-0600-000050000000}">
      <text>
        <r>
          <rPr>
            <sz val="11"/>
            <rFont val="Calibri"/>
          </rPr>
          <t>Ensure scanners are in place to identify and prevent sensitive data in deployment configuration</t>
        </r>
      </text>
    </comment>
    <comment ref="S33" authorId="0" shapeId="0" xr:uid="{00000000-0006-0000-0600-000051000000}">
      <text>
        <r>
          <rPr>
            <sz val="11"/>
            <rFont val="Calibri"/>
          </rPr>
          <t>Scan Infrastructure as Code (IaC)</t>
        </r>
      </text>
    </comment>
    <comment ref="T33" authorId="0" shapeId="0" xr:uid="{00000000-0006-0000-0600-000052000000}">
      <text>
        <r>
          <rPr>
            <sz val="11"/>
            <rFont val="Calibri"/>
          </rPr>
          <t>Ensure the deployment environment is reproducible</t>
        </r>
      </text>
    </comment>
    <comment ref="J34" authorId="0" shapeId="0" xr:uid="{00000000-0006-0000-0600-000053000000}">
      <text>
        <r>
          <rPr>
            <sz val="11"/>
            <rFont val="Calibri"/>
          </rPr>
          <t>Ensure any changes to code are tracked in a version control platform</t>
        </r>
      </text>
    </comment>
    <comment ref="K34" authorId="0" shapeId="0" xr:uid="{00000000-0006-0000-0600-000054000000}">
      <text>
        <r>
          <rPr>
            <sz val="11"/>
            <rFont val="Calibri"/>
          </rPr>
          <t>Ensure any change to code can be traced back to its associated task</t>
        </r>
      </text>
    </comment>
    <comment ref="L34" authorId="0" shapeId="0" xr:uid="{00000000-0006-0000-0600-000055000000}">
      <text>
        <r>
          <rPr>
            <sz val="11"/>
            <rFont val="Calibri"/>
          </rPr>
          <t>Ensure previous approvals are dismissed when updates are introduced to a code change proposal</t>
        </r>
      </text>
    </comment>
    <comment ref="M34" authorId="0" shapeId="0" xr:uid="{00000000-0006-0000-0600-000056000000}">
      <text>
        <r>
          <rPr>
            <sz val="11"/>
            <rFont val="Calibri"/>
          </rPr>
          <t>Ensure all checks have passed before merging new code</t>
        </r>
      </text>
    </comment>
    <comment ref="N34" authorId="0" shapeId="0" xr:uid="{00000000-0006-0000-0600-000057000000}">
      <text>
        <r>
          <rPr>
            <sz val="11"/>
            <rFont val="Calibri"/>
          </rPr>
          <t>Ensure open Git branches are up to date before they can be merged into code base</t>
        </r>
      </text>
    </comment>
    <comment ref="O34" authorId="0" shapeId="0" xr:uid="{00000000-0006-0000-0600-000058000000}">
      <text>
        <r>
          <rPr>
            <sz val="11"/>
            <rFont val="Calibri"/>
          </rPr>
          <t>Ensure all open comments are resolved before allowing code change merging</t>
        </r>
      </text>
    </comment>
    <comment ref="P34" authorId="0" shapeId="0" xr:uid="{00000000-0006-0000-0600-000059000000}">
      <text>
        <r>
          <rPr>
            <sz val="11"/>
            <rFont val="Calibri"/>
          </rPr>
          <t>Ensure all build steps are defined as code</t>
        </r>
      </text>
    </comment>
    <comment ref="Q34" authorId="0" shapeId="0" xr:uid="{00000000-0006-0000-0600-00005A000000}">
      <text>
        <r>
          <rPr>
            <sz val="11"/>
            <rFont val="Calibri"/>
          </rPr>
          <t>Ensure steps have clearly defined build stage input and output</t>
        </r>
      </text>
    </comment>
    <comment ref="R34" authorId="0" shapeId="0" xr:uid="{00000000-0006-0000-0600-00005B000000}">
      <text>
        <r>
          <rPr>
            <sz val="11"/>
            <rFont val="Calibri"/>
          </rPr>
          <t>Ensure changes to pipeline files are tracked and reviewed</t>
        </r>
      </text>
    </comment>
    <comment ref="S34" authorId="0" shapeId="0" xr:uid="{00000000-0006-0000-0600-00005C000000}">
      <text>
        <r>
          <rPr>
            <sz val="11"/>
            <rFont val="Calibri"/>
          </rPr>
          <t>Ensure changes in deployment configuration are audited</t>
        </r>
      </text>
    </comment>
    <comment ref="J36" authorId="0" shapeId="0" xr:uid="{00000000-0006-0000-0600-00005D000000}">
      <text>
        <r>
          <rPr>
            <sz val="11"/>
            <rFont val="Calibri"/>
          </rPr>
          <t>Ensure code owner</t>
        </r>
        <r>
          <rPr>
            <sz val="11"/>
            <color rgb="FF000000"/>
            <rFont val="Calibri"/>
          </rPr>
          <t>'</t>
        </r>
        <r>
          <rPr>
            <sz val="11"/>
            <color rgb="FF000000"/>
            <rFont val="Calibri"/>
          </rPr>
          <t>s review is required when a change affects owned code</t>
        </r>
      </text>
    </comment>
    <comment ref="K36" authorId="0" shapeId="0" xr:uid="{00000000-0006-0000-0600-00005E000000}">
      <text>
        <r>
          <rPr>
            <sz val="11"/>
            <rFont val="Calibri"/>
          </rPr>
          <t>Ensure force push code to branches is denied</t>
        </r>
      </text>
    </comment>
    <comment ref="L36" authorId="0" shapeId="0" xr:uid="{00000000-0006-0000-0600-00005F000000}">
      <text>
        <r>
          <rPr>
            <sz val="11"/>
            <rFont val="Calibri"/>
          </rPr>
          <t>Ensure branch deletions are denied</t>
        </r>
      </text>
    </comment>
    <comment ref="M36" authorId="0" shapeId="0" xr:uid="{00000000-0006-0000-0600-000060000000}">
      <text>
        <r>
          <rPr>
            <sz val="11"/>
            <rFont val="Calibri"/>
          </rPr>
          <t>Ensure branch protection is enforced on the default branch</t>
        </r>
      </text>
    </comment>
    <comment ref="J37" authorId="0" shapeId="0" xr:uid="{00000000-0006-0000-0600-000061000000}">
      <text>
        <r>
          <rPr>
            <sz val="11"/>
            <rFont val="Calibri"/>
          </rPr>
          <t>Ensure inactive repositories are reviewed and archived periodically</t>
        </r>
      </text>
    </comment>
    <comment ref="K37" authorId="0" shapeId="0" xr:uid="{00000000-0006-0000-0600-000062000000}">
      <text>
        <r>
          <rPr>
            <sz val="11"/>
            <rFont val="Calibri"/>
          </rPr>
          <t>Ensure stale applications are reviewed and inactive ones are removed</t>
        </r>
      </text>
    </comment>
    <comment ref="L37" authorId="0" shapeId="0" xr:uid="{00000000-0006-0000-0600-000063000000}">
      <text>
        <r>
          <rPr>
            <sz val="11"/>
            <rFont val="Calibri"/>
          </rPr>
          <t>Ensure the access granted to each installed application is limited to the least privilege needed</t>
        </r>
      </text>
    </comment>
    <comment ref="M37" authorId="0" shapeId="0" xr:uid="{00000000-0006-0000-0600-000064000000}">
      <text>
        <r>
          <rPr>
            <sz val="11"/>
            <rFont val="Calibri"/>
          </rPr>
          <t>Ensure build workers are single-used</t>
        </r>
      </text>
    </comment>
    <comment ref="J38" authorId="0" shapeId="0" xr:uid="{00000000-0006-0000-0600-000065000000}">
      <text>
        <r>
          <rPr>
            <sz val="11"/>
            <rFont val="Calibri"/>
          </rPr>
          <t>Ensure administrator approval is required for every installed application</t>
        </r>
      </text>
    </comment>
    <comment ref="K38" authorId="0" shapeId="0" xr:uid="{00000000-0006-0000-0600-000066000000}">
      <text>
        <r>
          <rPr>
            <sz val="11"/>
            <rFont val="Calibri"/>
          </rPr>
          <t>Ensure trusted package managers and repositories are defined and prioritized</t>
        </r>
      </text>
    </comment>
    <comment ref="J39" authorId="0" shapeId="0" xr:uid="{00000000-0006-0000-0600-000067000000}">
      <text>
        <r>
          <rPr>
            <sz val="11"/>
            <rFont val="Calibri"/>
          </rPr>
          <t>Ensure all copies (forks) of code are tracked and accounted for</t>
        </r>
      </text>
    </comment>
    <comment ref="J43" authorId="0" shapeId="0" xr:uid="{00000000-0006-0000-0600-000068000000}">
      <text>
        <r>
          <rPr>
            <sz val="11"/>
            <rFont val="Calibri"/>
          </rPr>
          <t>Ensure users must authenticate to access the build environment</t>
        </r>
      </text>
    </comment>
    <comment ref="K43" authorId="0" shapeId="0" xr:uid="{00000000-0006-0000-0600-000069000000}">
      <text>
        <r>
          <rPr>
            <sz val="11"/>
            <rFont val="Calibri"/>
          </rPr>
          <t>Ensure user management of the package registry is not local</t>
        </r>
      </text>
    </comment>
    <comment ref="J45" authorId="0" shapeId="0" xr:uid="{00000000-0006-0000-0600-00006A000000}">
      <text>
        <r>
          <rPr>
            <sz val="11"/>
            <rFont val="Calibri"/>
          </rPr>
          <t>Ensure any change to code receives approval of two strongly authenticated users</t>
        </r>
      </text>
    </comment>
    <comment ref="K45" authorId="0" shapeId="0" xr:uid="{00000000-0006-0000-0600-00006B000000}">
      <text>
        <r>
          <rPr>
            <sz val="11"/>
            <rFont val="Calibri"/>
          </rPr>
          <t>Ensure Multi-Factor Authentication (MFA) is required for contributors of new code</t>
        </r>
      </text>
    </comment>
    <comment ref="L45" authorId="0" shapeId="0" xr:uid="{00000000-0006-0000-0600-00006C000000}">
      <text>
        <r>
          <rPr>
            <sz val="11"/>
            <rFont val="Calibri"/>
          </rPr>
          <t>Ensure the organization is requiring members to use Multi-Factor Authentication (MFA)</t>
        </r>
      </text>
    </comment>
    <comment ref="M45" authorId="0" shapeId="0" xr:uid="{00000000-0006-0000-0600-00006D000000}">
      <text>
        <r>
          <rPr>
            <sz val="11"/>
            <rFont val="Calibri"/>
          </rPr>
          <t>Ensure users must authenticate to access the build environment</t>
        </r>
      </text>
    </comment>
    <comment ref="N45" authorId="0" shapeId="0" xr:uid="{00000000-0006-0000-0600-00006E000000}">
      <text>
        <r>
          <rPr>
            <sz val="11"/>
            <rFont val="Calibri"/>
          </rPr>
          <t>Ensure user access to the package registry utilizes Multi-Factor Authentication (MFA)</t>
        </r>
      </text>
    </comment>
    <comment ref="J46" authorId="0" shapeId="0" xr:uid="{00000000-0006-0000-0600-00006F000000}">
      <text>
        <r>
          <rPr>
            <sz val="11"/>
            <rFont val="Calibri"/>
          </rPr>
          <t>Ensure an organization provides SSH certificates</t>
        </r>
      </text>
    </comment>
    <comment ref="J47" authorId="0" shapeId="0" xr:uid="{00000000-0006-0000-0600-000070000000}">
      <text>
        <r>
          <rPr>
            <sz val="11"/>
            <rFont val="Calibri"/>
          </rPr>
          <t>Ensure new members are required to be invited using company-approved email</t>
        </r>
      </text>
    </comment>
    <comment ref="J48" authorId="0" shapeId="0" xr:uid="{00000000-0006-0000-0600-000071000000}">
      <text>
        <r>
          <rPr>
            <sz val="11"/>
            <rFont val="Calibri"/>
          </rPr>
          <t>Ensure default passwords are not used</t>
        </r>
      </text>
    </comment>
    <comment ref="K48" authorId="0" shapeId="0" xr:uid="{00000000-0006-0000-0600-000072000000}">
      <text>
        <r>
          <rPr>
            <sz val="11"/>
            <rFont val="Calibri"/>
          </rPr>
          <t>Ensure default passwords are not used</t>
        </r>
      </text>
    </comment>
    <comment ref="J50" authorId="0" shapeId="0" xr:uid="{00000000-0006-0000-0600-000073000000}">
      <text>
        <r>
          <rPr>
            <sz val="11"/>
            <rFont val="Calibri"/>
          </rPr>
          <t>Ensure an organization provides SSH certificates</t>
        </r>
      </text>
    </comment>
    <comment ref="J53" authorId="0" shapeId="0" xr:uid="{00000000-0006-0000-0600-000074000000}">
      <text>
        <r>
          <rPr>
            <sz val="11"/>
            <rFont val="Calibri"/>
          </rPr>
          <t>Ensure all public repositories contain a SECURITY.md file</t>
        </r>
      </text>
    </comment>
    <comment ref="J62" authorId="0" shapeId="0" xr:uid="{00000000-0006-0000-0600-000075000000}">
      <text>
        <r>
          <rPr>
            <sz val="11"/>
            <rFont val="Calibri"/>
          </rPr>
          <t>Ensure output is written to a separate, secured storage repository</t>
        </r>
      </text>
    </comment>
    <comment ref="J88" authorId="0" shapeId="0" xr:uid="{00000000-0006-0000-0600-000076000000}">
      <text>
        <r>
          <rPr>
            <sz val="11"/>
            <rFont val="Calibri"/>
          </rPr>
          <t>Ensure Git access is limited based on IP addresses</t>
        </r>
      </text>
    </comment>
    <comment ref="K88" authorId="0" shapeId="0" xr:uid="{00000000-0006-0000-0600-000077000000}">
      <text>
        <r>
          <rPr>
            <sz val="11"/>
            <rFont val="Calibri"/>
          </rPr>
          <t>Ensure build workers have minimal network connectivity</t>
        </r>
      </text>
    </comment>
    <comment ref="J89" authorId="0" shapeId="0" xr:uid="{00000000-0006-0000-0600-000078000000}">
      <text>
        <r>
          <rPr>
            <sz val="11"/>
            <rFont val="Calibri"/>
          </rPr>
          <t>Ensure build workers are single-used</t>
        </r>
      </text>
    </comment>
    <comment ref="J90" authorId="0" shapeId="0" xr:uid="{00000000-0006-0000-0600-000079000000}">
      <text>
        <r>
          <rPr>
            <sz val="11"/>
            <rFont val="Calibri"/>
          </rPr>
          <t>Ensure build workers have minimal network connectivity</t>
        </r>
      </text>
    </comment>
    <comment ref="J91" authorId="0" shapeId="0" xr:uid="{00000000-0006-0000-0600-00007A000000}">
      <text>
        <r>
          <rPr>
            <sz val="11"/>
            <rFont val="Calibri"/>
          </rPr>
          <t>Ensure only secured webhooks are used</t>
        </r>
      </text>
    </comment>
    <comment ref="K91" authorId="0" shapeId="0" xr:uid="{00000000-0006-0000-0600-00007B000000}">
      <text>
        <r>
          <rPr>
            <sz val="11"/>
            <rFont val="Calibri"/>
          </rPr>
          <t>Ensure webhooks of the build environment are secured</t>
        </r>
      </text>
    </comment>
    <comment ref="L91" authorId="0" shapeId="0" xr:uid="{00000000-0006-0000-0600-00007C000000}">
      <text>
        <r>
          <rPr>
            <sz val="11"/>
            <rFont val="Calibri"/>
          </rPr>
          <t>Ensure output is written to a separate, secured storage repository</t>
        </r>
      </text>
    </comment>
    <comment ref="M91" authorId="0" shapeId="0" xr:uid="{00000000-0006-0000-0600-00007D000000}">
      <text>
        <r>
          <rPr>
            <sz val="11"/>
            <rFont val="Calibri"/>
          </rPr>
          <t>Ensure artifacts are encrypted before distribution</t>
        </r>
      </text>
    </comment>
    <comment ref="N91" authorId="0" shapeId="0" xr:uid="{00000000-0006-0000-0600-00007E000000}">
      <text>
        <r>
          <rPr>
            <sz val="11"/>
            <rFont val="Calibri"/>
          </rPr>
          <t>Ensure webhooks of the repository are secured</t>
        </r>
      </text>
    </comment>
    <comment ref="J93" authorId="0" shapeId="0" xr:uid="{00000000-0006-0000-0600-00007F000000}">
      <text>
        <r>
          <rPr>
            <sz val="11"/>
            <rFont val="Calibri"/>
          </rPr>
          <t>Ensure build secrets are limited to the minimal necessary scope</t>
        </r>
      </text>
    </comment>
    <comment ref="J94" authorId="0" shapeId="0" xr:uid="{00000000-0006-0000-0600-000080000000}">
      <text>
        <r>
          <rPr>
            <sz val="11"/>
            <rFont val="Calibri"/>
          </rPr>
          <t>Ensure verification of signed commits for new changes before merging</t>
        </r>
      </text>
    </comment>
    <comment ref="K94" authorId="0" shapeId="0" xr:uid="{00000000-0006-0000-0600-000081000000}">
      <text>
        <r>
          <rPr>
            <sz val="11"/>
            <rFont val="Calibri"/>
          </rPr>
          <t>Ensure all artifacts on all releases are signed</t>
        </r>
      </text>
    </comment>
    <comment ref="L94" authorId="0" shapeId="0" xr:uid="{00000000-0006-0000-0600-000082000000}">
      <text>
        <r>
          <rPr>
            <sz val="11"/>
            <rFont val="Calibri"/>
          </rPr>
          <t>Ensure pipeline steps sign the Software Bill of Materials (SBOM) produced</t>
        </r>
      </text>
    </comment>
    <comment ref="M94" authorId="0" shapeId="0" xr:uid="{00000000-0006-0000-0600-000083000000}">
      <text>
        <r>
          <rPr>
            <sz val="11"/>
            <rFont val="Calibri"/>
          </rPr>
          <t>Ensure signed metadata of the build process is required and verified</t>
        </r>
      </text>
    </comment>
    <comment ref="N94" authorId="0" shapeId="0" xr:uid="{00000000-0006-0000-0600-000084000000}">
      <text>
        <r>
          <rPr>
            <sz val="11"/>
            <rFont val="Calibri"/>
          </rPr>
          <t>Ensure a signed Software Bill of Materials (SBOM) of the code is supplied</t>
        </r>
      </text>
    </comment>
    <comment ref="O94" authorId="0" shapeId="0" xr:uid="{00000000-0006-0000-0600-000085000000}">
      <text>
        <r>
          <rPr>
            <sz val="11"/>
            <rFont val="Calibri"/>
          </rPr>
          <t>Ensure all artifacts are signed by the build pipeline itself</t>
        </r>
      </text>
    </comment>
    <comment ref="P94" authorId="0" shapeId="0" xr:uid="{00000000-0006-0000-0600-000086000000}">
      <text>
        <r>
          <rPr>
            <sz val="11"/>
            <rFont val="Calibri"/>
          </rPr>
          <t>Ensure artifacts are encrypted before distribution</t>
        </r>
      </text>
    </comment>
    <comment ref="Q94" authorId="0" shapeId="0" xr:uid="{00000000-0006-0000-0600-000087000000}">
      <text>
        <r>
          <rPr>
            <sz val="11"/>
            <rFont val="Calibri"/>
          </rPr>
          <t>Ensure only authorized platforms have decryption capabilities of artifacts</t>
        </r>
      </text>
    </comment>
    <comment ref="R94" authorId="0" shapeId="0" xr:uid="{00000000-0006-0000-0600-000088000000}">
      <text>
        <r>
          <rPr>
            <sz val="11"/>
            <rFont val="Calibri"/>
          </rPr>
          <t>Ensure all signed artifacts are validated upon uploading the package registry</t>
        </r>
      </text>
    </comment>
    <comment ref="S94" authorId="0" shapeId="0" xr:uid="{00000000-0006-0000-0600-000089000000}">
      <text>
        <r>
          <rPr>
            <sz val="11"/>
            <rFont val="Calibri"/>
          </rPr>
          <t>Ensure all versions of an existing artifact have their signatures validated</t>
        </r>
      </text>
    </comment>
    <comment ref="J97" authorId="0" shapeId="0" xr:uid="{00000000-0006-0000-0600-00008A000000}">
      <text>
        <r>
          <rPr>
            <sz val="11"/>
            <rFont val="Calibri"/>
          </rPr>
          <t>Ensure only secured webhooks are used</t>
        </r>
      </text>
    </comment>
    <comment ref="K97" authorId="0" shapeId="0" xr:uid="{00000000-0006-0000-0600-00008B000000}">
      <text>
        <r>
          <rPr>
            <sz val="11"/>
            <rFont val="Calibri"/>
          </rPr>
          <t>Ensure webhooks of the build environment are secured</t>
        </r>
      </text>
    </comment>
    <comment ref="L97" authorId="0" shapeId="0" xr:uid="{00000000-0006-0000-0600-00008C000000}">
      <text>
        <r>
          <rPr>
            <sz val="11"/>
            <rFont val="Calibri"/>
          </rPr>
          <t>Ensure webhooks of the repository are secured</t>
        </r>
      </text>
    </comment>
    <comment ref="J99" authorId="0" shapeId="0" xr:uid="{00000000-0006-0000-0600-00008D000000}">
      <text>
        <r>
          <rPr>
            <sz val="11"/>
            <rFont val="Calibri"/>
          </rPr>
          <t>Ensure any merging of code is automatically scanned for risks</t>
        </r>
      </text>
    </comment>
    <comment ref="K99" authorId="0" shapeId="0" xr:uid="{00000000-0006-0000-0600-00008E000000}">
      <text>
        <r>
          <rPr>
            <sz val="11"/>
            <rFont val="Calibri"/>
          </rPr>
          <t>Ensure scanners are in place to secure Continuous Integration (CI) pipeline instructions</t>
        </r>
      </text>
    </comment>
    <comment ref="L99" authorId="0" shapeId="0" xr:uid="{00000000-0006-0000-0600-00008F000000}">
      <text>
        <r>
          <rPr>
            <sz val="11"/>
            <rFont val="Calibri"/>
          </rPr>
          <t>Ensure scanners are in place to secure Infrastructure as Code (IaC) instructions</t>
        </r>
      </text>
    </comment>
    <comment ref="M99" authorId="0" shapeId="0" xr:uid="{00000000-0006-0000-0600-000090000000}">
      <text>
        <r>
          <rPr>
            <sz val="11"/>
            <rFont val="Calibri"/>
          </rPr>
          <t>Ensure scanners are in place for code vulnerabilities</t>
        </r>
      </text>
    </comment>
    <comment ref="N99" authorId="0" shapeId="0" xr:uid="{00000000-0006-0000-0600-000091000000}">
      <text>
        <r>
          <rPr>
            <sz val="11"/>
            <rFont val="Calibri"/>
          </rPr>
          <t>Ensure scanners are in place for open-source vulnerabilities in used packages</t>
        </r>
      </text>
    </comment>
    <comment ref="O99" authorId="0" shapeId="0" xr:uid="{00000000-0006-0000-0600-000092000000}">
      <text>
        <r>
          <rPr>
            <sz val="11"/>
            <rFont val="Calibri"/>
          </rPr>
          <t>Ensure the build infrastructure is automatically scanned for vulnerabilities</t>
        </r>
      </text>
    </comment>
    <comment ref="P99" authorId="0" shapeId="0" xr:uid="{00000000-0006-0000-0600-000093000000}">
      <text>
        <r>
          <rPr>
            <sz val="11"/>
            <rFont val="Calibri"/>
          </rPr>
          <t>Ensure build workers are automatically scanned for vulnerabilities</t>
        </r>
      </text>
    </comment>
    <comment ref="Q99" authorId="0" shapeId="0" xr:uid="{00000000-0006-0000-0600-000094000000}">
      <text>
        <r>
          <rPr>
            <sz val="11"/>
            <rFont val="Calibri"/>
          </rPr>
          <t>Ensure pipelines are automatically scanned for misconfigurations</t>
        </r>
      </text>
    </comment>
    <comment ref="R99" authorId="0" shapeId="0" xr:uid="{00000000-0006-0000-0600-000095000000}">
      <text>
        <r>
          <rPr>
            <sz val="11"/>
            <rFont val="Calibri"/>
          </rPr>
          <t>Ensure pipelines are automatically scanned for vulnerabilities</t>
        </r>
      </text>
    </comment>
    <comment ref="S99" authorId="0" shapeId="0" xr:uid="{00000000-0006-0000-0600-000096000000}">
      <text>
        <r>
          <rPr>
            <sz val="11"/>
            <rFont val="Calibri"/>
          </rPr>
          <t>Ensure the build pipeline creates reproducible artifacts</t>
        </r>
      </text>
    </comment>
    <comment ref="T99" authorId="0" shapeId="0" xr:uid="{00000000-0006-0000-0600-000097000000}">
      <text>
        <r>
          <rPr>
            <sz val="11"/>
            <rFont val="Calibri"/>
          </rPr>
          <t>Ensure packages are automatically scanned for known vulnerabilities</t>
        </r>
      </text>
    </comment>
    <comment ref="U99" authorId="0" shapeId="0" xr:uid="{00000000-0006-0000-0600-000098000000}">
      <text>
        <r>
          <rPr>
            <sz val="11"/>
            <rFont val="Calibri"/>
          </rPr>
          <t>Scan Infrastructure as Code (IaC)</t>
        </r>
      </text>
    </comment>
    <comment ref="J100" authorId="0" shapeId="0" xr:uid="{00000000-0006-0000-0600-000099000000}">
      <text>
        <r>
          <rPr>
            <sz val="11"/>
            <rFont val="Calibri"/>
          </rPr>
          <t>Ensure run-time security is enforced for build workers</t>
        </r>
      </text>
    </comment>
    <comment ref="J102" authorId="0" shapeId="0" xr:uid="{00000000-0006-0000-0600-00009A000000}">
      <text>
        <r>
          <rPr>
            <sz val="11"/>
            <rFont val="Calibri"/>
          </rPr>
          <t>Ensure any merging of code is automatically scanned for risks</t>
        </r>
      </text>
    </comment>
    <comment ref="K102" authorId="0" shapeId="0" xr:uid="{00000000-0006-0000-0600-00009B000000}">
      <text>
        <r>
          <rPr>
            <sz val="11"/>
            <rFont val="Calibri"/>
          </rPr>
          <t>Ensure anomalous code behavior is tracked</t>
        </r>
      </text>
    </comment>
    <comment ref="L102" authorId="0" shapeId="0" xr:uid="{00000000-0006-0000-0600-00009C000000}">
      <text>
        <r>
          <rPr>
            <sz val="11"/>
            <rFont val="Calibri"/>
          </rPr>
          <t>Ensure run-time security is enforced for build workers</t>
        </r>
      </text>
    </comment>
    <comment ref="M102" authorId="0" shapeId="0" xr:uid="{00000000-0006-0000-0600-00009D000000}">
      <text>
        <r>
          <rPr>
            <sz val="11"/>
            <rFont val="Calibri"/>
          </rPr>
          <t>Ensure resource consumption of build workers is monitored</t>
        </r>
      </text>
    </comment>
    <comment ref="J103" authorId="0" shapeId="0" xr:uid="{00000000-0006-0000-0600-00009E000000}">
      <text>
        <r>
          <rPr>
            <sz val="11"/>
            <rFont val="Calibri"/>
          </rPr>
          <t>Ensure deployment configuration files are separated from source code</t>
        </r>
      </text>
    </comment>
    <comment ref="J113" authorId="0" shapeId="0" xr:uid="{00000000-0006-0000-0600-00009F000000}">
      <text>
        <r>
          <rPr>
            <sz val="11"/>
            <rFont val="Calibri"/>
          </rPr>
          <t>Ensure all external dependencies used in the build process are locked</t>
        </r>
      </text>
    </comment>
    <comment ref="K113" authorId="0" shapeId="0" xr:uid="{00000000-0006-0000-0600-0000A0000000}">
      <text>
        <r>
          <rPr>
            <sz val="11"/>
            <rFont val="Calibri"/>
          </rPr>
          <t>Ensure pipeline steps produce a Software Bill of Materials (SBOM)</t>
        </r>
      </text>
    </comment>
    <comment ref="L113" authorId="0" shapeId="0" xr:uid="{00000000-0006-0000-0600-0000A1000000}">
      <text>
        <r>
          <rPr>
            <sz val="11"/>
            <rFont val="Calibri"/>
          </rPr>
          <t>Ensure pipeline steps sign the Software Bill of Materials (SBOM) produced</t>
        </r>
      </text>
    </comment>
    <comment ref="M113" authorId="0" shapeId="0" xr:uid="{00000000-0006-0000-0600-0000A2000000}">
      <text>
        <r>
          <rPr>
            <sz val="11"/>
            <rFont val="Calibri"/>
          </rPr>
          <t>Ensure Software Bill of Materials (SBOM) is required from all third-party suppliers</t>
        </r>
      </text>
    </comment>
    <comment ref="N113" authorId="0" shapeId="0" xr:uid="{00000000-0006-0000-0600-0000A3000000}">
      <text>
        <r>
          <rPr>
            <sz val="11"/>
            <rFont val="Calibri"/>
          </rPr>
          <t>Ensure a signed Software Bill of Materials (SBOM) of the code is supplied</t>
        </r>
      </text>
    </comment>
    <comment ref="O113" authorId="0" shapeId="0" xr:uid="{00000000-0006-0000-0600-0000A4000000}">
      <text>
        <r>
          <rPr>
            <sz val="11"/>
            <rFont val="Calibri"/>
          </rPr>
          <t>Ensure an organization-wide dependency usage policy is enforced</t>
        </r>
      </text>
    </comment>
    <comment ref="J114" authorId="0" shapeId="0" xr:uid="{00000000-0006-0000-0600-0000A5000000}">
      <text>
        <r>
          <rPr>
            <sz val="11"/>
            <rFont val="Calibri"/>
          </rPr>
          <t>Ensure scanners are in place for open-source license issues in used packages</t>
        </r>
      </text>
    </comment>
    <comment ref="K114" authorId="0" shapeId="0" xr:uid="{00000000-0006-0000-0600-0000A6000000}">
      <text>
        <r>
          <rPr>
            <sz val="11"/>
            <rFont val="Calibri"/>
          </rPr>
          <t>Ensure pipeline steps produce a Software Bill of Materials (SBOM)</t>
        </r>
      </text>
    </comment>
    <comment ref="L114" authorId="0" shapeId="0" xr:uid="{00000000-0006-0000-0600-0000A7000000}">
      <text>
        <r>
          <rPr>
            <sz val="11"/>
            <rFont val="Calibri"/>
          </rPr>
          <t>Ensure Software Bill of Materials (SBOM) is required from all third-party suppliers</t>
        </r>
      </text>
    </comment>
    <comment ref="M114" authorId="0" shapeId="0" xr:uid="{00000000-0006-0000-0600-0000A8000000}">
      <text>
        <r>
          <rPr>
            <sz val="11"/>
            <rFont val="Calibri"/>
          </rPr>
          <t>Ensure an organization-wide dependency usage policy is enforced</t>
        </r>
      </text>
    </comment>
    <comment ref="N114" authorId="0" shapeId="0" xr:uid="{00000000-0006-0000-0600-0000A9000000}">
      <text>
        <r>
          <rPr>
            <sz val="11"/>
            <rFont val="Calibri"/>
          </rPr>
          <t>Ensure packages are automatically scanned for license implications</t>
        </r>
      </text>
    </comment>
    <comment ref="J115" authorId="0" shapeId="0" xr:uid="{00000000-0006-0000-0600-0000AA000000}">
      <text>
        <r>
          <rPr>
            <sz val="11"/>
            <rFont val="Calibri"/>
          </rPr>
          <t>Ensure verification of signed commits for new changes before merging</t>
        </r>
      </text>
    </comment>
    <comment ref="K115" authorId="0" shapeId="0" xr:uid="{00000000-0006-0000-0600-0000AC000000}">
      <text>
        <r>
          <rPr>
            <sz val="11"/>
            <rFont val="Calibri"/>
          </rPr>
          <t>Ensure scanners are in place for open-source vulnerabilities in used packages</t>
        </r>
      </text>
    </comment>
    <comment ref="L115" authorId="0" shapeId="0" xr:uid="{00000000-0006-0000-0600-0000AD000000}">
      <text>
        <r>
          <rPr>
            <sz val="11"/>
            <rFont val="Calibri"/>
          </rPr>
          <t>Ensure all artifacts on all releases are signed</t>
        </r>
      </text>
    </comment>
    <comment ref="M115" authorId="0" shapeId="0" xr:uid="{00000000-0006-0000-0600-0000AE000000}">
      <text>
        <r>
          <rPr>
            <sz val="11"/>
            <rFont val="Calibri"/>
          </rPr>
          <t>Ensure all external dependencies used in the build process are locked</t>
        </r>
      </text>
    </comment>
    <comment ref="N115" authorId="0" shapeId="0" xr:uid="{00000000-0006-0000-0600-0000AF000000}">
      <text>
        <r>
          <rPr>
            <sz val="11"/>
            <rFont val="Calibri"/>
          </rPr>
          <t>Ensure dependencies are validated before being used</t>
        </r>
      </text>
    </comment>
    <comment ref="O115" authorId="0" shapeId="0" xr:uid="{00000000-0006-0000-0600-0000B0000000}">
      <text>
        <r>
          <rPr>
            <sz val="11"/>
            <rFont val="Calibri"/>
          </rPr>
          <t>Ensure third-party artifacts and open-source libraries are verified</t>
        </r>
      </text>
    </comment>
    <comment ref="P115" authorId="0" shapeId="0" xr:uid="{00000000-0006-0000-0600-0000B1000000}">
      <text>
        <r>
          <rPr>
            <sz val="11"/>
            <rFont val="Calibri"/>
          </rPr>
          <t>Ensure signed metadata of the build process is required and verified</t>
        </r>
      </text>
    </comment>
    <comment ref="Q115" authorId="0" shapeId="0" xr:uid="{00000000-0006-0000-0600-0000B2000000}">
      <text>
        <r>
          <rPr>
            <sz val="11"/>
            <rFont val="Calibri"/>
          </rPr>
          <t>Ensure dependencies are monitored between open-source components</t>
        </r>
      </text>
    </comment>
    <comment ref="R115" authorId="0" shapeId="0" xr:uid="{00000000-0006-0000-0600-0000B3000000}">
      <text>
        <r>
          <rPr>
            <sz val="11"/>
            <rFont val="Calibri"/>
          </rPr>
          <t>Ensure trusted package managers and repositories are defined and prioritized</t>
        </r>
      </text>
    </comment>
    <comment ref="S115" authorId="0" shapeId="0" xr:uid="{00000000-0006-0000-0600-0000B4000000}">
      <text>
        <r>
          <rPr>
            <sz val="11"/>
            <rFont val="Calibri"/>
          </rPr>
          <t>Ensure dependencies are pinned to a specific, verified version</t>
        </r>
      </text>
    </comment>
    <comment ref="T115" authorId="0" shapeId="0" xr:uid="{00000000-0006-0000-0600-0000B5000000}">
      <text>
        <r>
          <rPr>
            <sz val="11"/>
            <rFont val="Calibri"/>
          </rPr>
          <t>Ensure all packages used are more than 60 days old</t>
        </r>
      </text>
    </comment>
    <comment ref="U115" authorId="0" shapeId="0" xr:uid="{00000000-0006-0000-0600-0000B6000000}">
      <text>
        <r>
          <rPr>
            <sz val="11"/>
            <rFont val="Calibri"/>
          </rPr>
          <t>Ensure packages are automatically scanned for known vulnerabilities</t>
        </r>
      </text>
    </comment>
    <comment ref="V115" authorId="0" shapeId="0" xr:uid="{00000000-0006-0000-0600-0000B7000000}">
      <text>
        <r>
          <rPr>
            <sz val="11"/>
            <rFont val="Calibri"/>
          </rPr>
          <t>Ensure packages are automatically scanned for ownership change</t>
        </r>
      </text>
    </comment>
    <comment ref="W115" authorId="0" shapeId="0" xr:uid="{00000000-0006-0000-0600-0000B8000000}">
      <text>
        <r>
          <rPr>
            <sz val="11"/>
            <rFont val="Calibri"/>
          </rPr>
          <t>Ensure all artifacts are signed by the build pipeline itself</t>
        </r>
      </text>
    </comment>
    <comment ref="X115" authorId="0" shapeId="0" xr:uid="{00000000-0006-0000-0600-0000B9000000}">
      <text>
        <r>
          <rPr>
            <sz val="11"/>
            <rFont val="Calibri"/>
          </rPr>
          <t>Ensure all signed artifacts are validated upon uploading the package registry</t>
        </r>
      </text>
    </comment>
    <comment ref="Y115" authorId="0" shapeId="0" xr:uid="{00000000-0006-0000-0600-0000BA000000}">
      <text>
        <r>
          <rPr>
            <sz val="11"/>
            <rFont val="Calibri"/>
          </rPr>
          <t>Ensure artifacts contain information about their origin</t>
        </r>
      </text>
    </comment>
    <comment ref="Z115" authorId="0" shapeId="0" xr:uid="{00000000-0006-0000-0600-0000BB000000}">
      <text>
        <r>
          <rPr>
            <sz val="11"/>
            <rFont val="Calibri"/>
          </rPr>
          <t>Ensure deployment configuration manifests are verified</t>
        </r>
      </text>
    </comment>
    <comment ref="AA115" authorId="0" shapeId="0" xr:uid="{00000000-0006-0000-0600-0000AB000000}">
      <text>
        <r>
          <rPr>
            <sz val="11"/>
            <rFont val="Calibri"/>
          </rPr>
          <t>Ensure deployment configuration manifests are pinned to a specific, verified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0" authorId="0" shapeId="0" xr:uid="{00000000-0006-0000-0700-000001000000}">
      <text>
        <r>
          <rPr>
            <sz val="11"/>
            <rFont val="Calibri"/>
          </rPr>
          <t>Ensure an organization-wide dependency usage policy is enforced</t>
        </r>
      </text>
    </comment>
    <comment ref="H34" authorId="0" shapeId="0" xr:uid="{00000000-0006-0000-0700-000002000000}">
      <text>
        <r>
          <rPr>
            <sz val="11"/>
            <rFont val="Calibri"/>
          </rPr>
          <t>Ensure scanners are in place for open-source license issues in used packages</t>
        </r>
      </text>
    </comment>
    <comment ref="I34" authorId="0" shapeId="0" xr:uid="{00000000-0006-0000-0700-000005000000}">
      <text>
        <r>
          <rPr>
            <sz val="11"/>
            <rFont val="Calibri"/>
          </rPr>
          <t>Ensure Software Bill of Materials (SBOM) is required from all third-party suppliers</t>
        </r>
      </text>
    </comment>
    <comment ref="J34" authorId="0" shapeId="0" xr:uid="{00000000-0006-0000-0700-000003000000}">
      <text>
        <r>
          <rPr>
            <sz val="11"/>
            <rFont val="Calibri"/>
          </rPr>
          <t>Ensure an organization-wide dependency usage policy is enforced</t>
        </r>
      </text>
    </comment>
    <comment ref="K34" authorId="0" shapeId="0" xr:uid="{00000000-0006-0000-0700-000004000000}">
      <text>
        <r>
          <rPr>
            <sz val="11"/>
            <rFont val="Calibri"/>
          </rPr>
          <t>Ensure packages are automatically scanned for license implications</t>
        </r>
      </text>
    </comment>
    <comment ref="H36" authorId="0" shapeId="0" xr:uid="{00000000-0006-0000-0700-000006000000}">
      <text>
        <r>
          <rPr>
            <sz val="11"/>
            <rFont val="Calibri"/>
          </rPr>
          <t>Ensure scanners are in place for open-source vulnerabilities in used packages</t>
        </r>
      </text>
    </comment>
    <comment ref="I36" authorId="0" shapeId="0" xr:uid="{00000000-0006-0000-0700-00000F000000}">
      <text>
        <r>
          <rPr>
            <sz val="11"/>
            <rFont val="Calibri"/>
          </rPr>
          <t>Ensure all external dependencies used in the build process are locked</t>
        </r>
      </text>
    </comment>
    <comment ref="J36" authorId="0" shapeId="0" xr:uid="{00000000-0006-0000-0700-000010000000}">
      <text>
        <r>
          <rPr>
            <sz val="11"/>
            <rFont val="Calibri"/>
          </rPr>
          <t>Ensure dependencies are validated before being used</t>
        </r>
      </text>
    </comment>
    <comment ref="K36" authorId="0" shapeId="0" xr:uid="{00000000-0006-0000-0700-000011000000}">
      <text>
        <r>
          <rPr>
            <sz val="11"/>
            <rFont val="Calibri"/>
          </rPr>
          <t>Ensure third-party artifacts and open-source libraries are verified</t>
        </r>
      </text>
    </comment>
    <comment ref="L36" authorId="0" shapeId="0" xr:uid="{00000000-0006-0000-0700-000007000000}">
      <text>
        <r>
          <rPr>
            <sz val="11"/>
            <rFont val="Calibri"/>
          </rPr>
          <t>Ensure signed metadata of the build process is required and verified</t>
        </r>
      </text>
    </comment>
    <comment ref="M36" authorId="0" shapeId="0" xr:uid="{00000000-0006-0000-0700-000008000000}">
      <text>
        <r>
          <rPr>
            <sz val="11"/>
            <rFont val="Calibri"/>
          </rPr>
          <t>Ensure dependencies are monitored between open-source components</t>
        </r>
      </text>
    </comment>
    <comment ref="N36" authorId="0" shapeId="0" xr:uid="{00000000-0006-0000-0700-000009000000}">
      <text>
        <r>
          <rPr>
            <sz val="11"/>
            <rFont val="Calibri"/>
          </rPr>
          <t>Ensure trusted package managers and repositories are defined and prioritized</t>
        </r>
      </text>
    </comment>
    <comment ref="O36" authorId="0" shapeId="0" xr:uid="{00000000-0006-0000-0700-00000A000000}">
      <text>
        <r>
          <rPr>
            <sz val="11"/>
            <rFont val="Calibri"/>
          </rPr>
          <t>Ensure dependencies are pinned to a specific, verified version</t>
        </r>
      </text>
    </comment>
    <comment ref="P36" authorId="0" shapeId="0" xr:uid="{00000000-0006-0000-0700-00000B000000}">
      <text>
        <r>
          <rPr>
            <sz val="11"/>
            <rFont val="Calibri"/>
          </rPr>
          <t>Ensure all packages used are more than 60 days old</t>
        </r>
      </text>
    </comment>
    <comment ref="Q36" authorId="0" shapeId="0" xr:uid="{00000000-0006-0000-0700-00000C000000}">
      <text>
        <r>
          <rPr>
            <sz val="11"/>
            <rFont val="Calibri"/>
          </rPr>
          <t>Ensure packages are automatically scanned for known vulnerabilities</t>
        </r>
      </text>
    </comment>
    <comment ref="R36" authorId="0" shapeId="0" xr:uid="{00000000-0006-0000-0700-00000D000000}">
      <text>
        <r>
          <rPr>
            <sz val="11"/>
            <rFont val="Calibri"/>
          </rPr>
          <t>Ensure packages are automatically scanned for ownership change</t>
        </r>
      </text>
    </comment>
    <comment ref="S36" authorId="0" shapeId="0" xr:uid="{00000000-0006-0000-0700-00000E000000}">
      <text>
        <r>
          <rPr>
            <sz val="11"/>
            <rFont val="Calibri"/>
          </rPr>
          <t>Ensure deployment configuration manifests are pinned to a specific, verified version</t>
        </r>
      </text>
    </comment>
    <comment ref="H38" authorId="0" shapeId="0" xr:uid="{00000000-0006-0000-0700-000012000000}">
      <text>
        <r>
          <rPr>
            <sz val="11"/>
            <rFont val="Calibri"/>
          </rPr>
          <t>Ensure pipeline steps produce a Software Bill of Materials (SBOM)</t>
        </r>
      </text>
    </comment>
    <comment ref="I38" authorId="0" shapeId="0" xr:uid="{00000000-0006-0000-0700-000013000000}">
      <text>
        <r>
          <rPr>
            <sz val="11"/>
            <rFont val="Calibri"/>
          </rPr>
          <t>Ensure Software Bill of Materials (SBOM) is required from all third-party suppliers</t>
        </r>
      </text>
    </comment>
    <comment ref="J38" authorId="0" shapeId="0" xr:uid="{00000000-0006-0000-0700-000014000000}">
      <text>
        <r>
          <rPr>
            <sz val="11"/>
            <rFont val="Calibri"/>
          </rPr>
          <t>Ensure a signed Software Bill of Materials (SBOM) of the code is supplied</t>
        </r>
      </text>
    </comment>
    <comment ref="K38" authorId="0" shapeId="0" xr:uid="{00000000-0006-0000-0700-000015000000}">
      <text>
        <r>
          <rPr>
            <sz val="11"/>
            <rFont val="Calibri"/>
          </rPr>
          <t>Ensure artifacts contain information about their origin</t>
        </r>
      </text>
    </comment>
    <comment ref="H43" authorId="0" shapeId="0" xr:uid="{00000000-0006-0000-0700-000016000000}">
      <text>
        <r>
          <rPr>
            <sz val="11"/>
            <rFont val="Calibri"/>
          </rPr>
          <t>Ensure any changes to code are tracked in a version control platform</t>
        </r>
      </text>
    </comment>
    <comment ref="I43" authorId="0" shapeId="0" xr:uid="{00000000-0006-0000-0700-000017000000}">
      <text>
        <r>
          <rPr>
            <sz val="11"/>
            <rFont val="Calibri"/>
          </rPr>
          <t>Ensure inactive branches are periodically reviewed and removed</t>
        </r>
      </text>
    </comment>
    <comment ref="J43" authorId="0" shapeId="0" xr:uid="{00000000-0006-0000-0700-000018000000}">
      <text>
        <r>
          <rPr>
            <sz val="11"/>
            <rFont val="Calibri"/>
          </rPr>
          <t>Ensure all copies (forks) of code are tracked and accounted for</t>
        </r>
      </text>
    </comment>
    <comment ref="K43" authorId="0" shapeId="0" xr:uid="{00000000-0006-0000-0700-000019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L43" authorId="0" shapeId="0" xr:uid="{00000000-0006-0000-0700-00001A000000}">
      <text>
        <r>
          <rPr>
            <sz val="11"/>
            <rFont val="Calibri"/>
          </rPr>
          <t>Ensure pipeline steps produce a Software Bill of Materials (SBOM)</t>
        </r>
      </text>
    </comment>
    <comment ref="H49" authorId="0" shapeId="0" xr:uid="{00000000-0006-0000-0700-00001B000000}">
      <text>
        <r>
          <rPr>
            <sz val="11"/>
            <rFont val="Calibri"/>
          </rPr>
          <t>Ensure inactive repositories are reviewed and archived periodically</t>
        </r>
      </text>
    </comment>
    <comment ref="I49" authorId="0" shapeId="0" xr:uid="{00000000-0006-0000-0700-00001C000000}">
      <text>
        <r>
          <rPr>
            <sz val="11"/>
            <rFont val="Calibri"/>
          </rPr>
          <t>Ensure stale applications are reviewed and inactive ones are removed</t>
        </r>
      </text>
    </comment>
    <comment ref="H75" authorId="0" shapeId="0" xr:uid="{00000000-0006-0000-0700-00001D000000}">
      <text>
        <r>
          <rPr>
            <sz val="11"/>
            <rFont val="Calibri"/>
          </rPr>
          <t>Ensure verification of signed commits for new changes before merging</t>
        </r>
      </text>
    </comment>
    <comment ref="I75" authorId="0" shapeId="0" xr:uid="{00000000-0006-0000-0700-00001E000000}">
      <text>
        <r>
          <rPr>
            <sz val="11"/>
            <rFont val="Calibri"/>
          </rPr>
          <t>Ensure all artifacts on all releases are signed</t>
        </r>
      </text>
    </comment>
    <comment ref="J75" authorId="0" shapeId="0" xr:uid="{00000000-0006-0000-0700-00001F000000}">
      <text>
        <r>
          <rPr>
            <sz val="11"/>
            <rFont val="Calibri"/>
          </rPr>
          <t>Ensure all external dependencies used in the build process are locked</t>
        </r>
      </text>
    </comment>
    <comment ref="K75" authorId="0" shapeId="0" xr:uid="{00000000-0006-0000-0700-000020000000}">
      <text>
        <r>
          <rPr>
            <sz val="11"/>
            <rFont val="Calibri"/>
          </rPr>
          <t>Ensure dependencies are validated before being used</t>
        </r>
      </text>
    </comment>
    <comment ref="L75" authorId="0" shapeId="0" xr:uid="{00000000-0006-0000-0700-000021000000}">
      <text>
        <r>
          <rPr>
            <sz val="11"/>
            <rFont val="Calibri"/>
          </rPr>
          <t>Ensure pipeline steps sign the Software Bill of Materials (SBOM) produced</t>
        </r>
      </text>
    </comment>
    <comment ref="M75" authorId="0" shapeId="0" xr:uid="{00000000-0006-0000-0700-000022000000}">
      <text>
        <r>
          <rPr>
            <sz val="11"/>
            <rFont val="Calibri"/>
          </rPr>
          <t>Ensure third-party artifacts and open-source libraries are verified</t>
        </r>
      </text>
    </comment>
    <comment ref="N75" authorId="0" shapeId="0" xr:uid="{00000000-0006-0000-0700-000023000000}">
      <text>
        <r>
          <rPr>
            <sz val="11"/>
            <rFont val="Calibri"/>
          </rPr>
          <t>Ensure dependencies are pinned to a specific, verified version</t>
        </r>
      </text>
    </comment>
    <comment ref="O75" authorId="0" shapeId="0" xr:uid="{00000000-0006-0000-0700-000024000000}">
      <text>
        <r>
          <rPr>
            <sz val="11"/>
            <rFont val="Calibri"/>
          </rPr>
          <t>Ensure all artifacts are signed by the build pipeline itself</t>
        </r>
      </text>
    </comment>
    <comment ref="P75" authorId="0" shapeId="0" xr:uid="{00000000-0006-0000-0700-000025000000}">
      <text>
        <r>
          <rPr>
            <sz val="11"/>
            <rFont val="Calibri"/>
          </rPr>
          <t>Ensure all signed artifacts are validated upon uploading the package registry</t>
        </r>
      </text>
    </comment>
    <comment ref="Q75" authorId="0" shapeId="0" xr:uid="{00000000-0006-0000-0700-000026000000}">
      <text>
        <r>
          <rPr>
            <sz val="11"/>
            <rFont val="Calibri"/>
          </rPr>
          <t>Ensure artifacts contain information about their origin</t>
        </r>
      </text>
    </comment>
    <comment ref="H89" authorId="0" shapeId="0" xr:uid="{00000000-0006-0000-0700-000027000000}">
      <text>
        <r>
          <rPr>
            <sz val="11"/>
            <rFont val="Calibri"/>
          </rPr>
          <t>Ensure inactive users are reviewed and removed periodically</t>
        </r>
      </text>
    </comment>
    <comment ref="I89" authorId="0" shapeId="0" xr:uid="{00000000-0006-0000-0700-000028000000}">
      <text>
        <r>
          <rPr>
            <sz val="11"/>
            <rFont val="Calibri"/>
          </rPr>
          <t>Ensure new members are required to be invited using company-approved email</t>
        </r>
      </text>
    </comment>
    <comment ref="J89" authorId="0" shapeId="0" xr:uid="{00000000-0006-0000-0700-000029000000}">
      <text>
        <r>
          <rPr>
            <sz val="11"/>
            <rFont val="Calibri"/>
          </rPr>
          <t>Ensure default passwords are not used</t>
        </r>
      </text>
    </comment>
    <comment ref="K89" authorId="0" shapeId="0" xr:uid="{00000000-0006-0000-0700-00002A000000}">
      <text>
        <r>
          <rPr>
            <sz val="11"/>
            <rFont val="Calibri"/>
          </rPr>
          <t>Ensure user management of the package registry is not local</t>
        </r>
      </text>
    </comment>
    <comment ref="L89" authorId="0" shapeId="0" xr:uid="{00000000-0006-0000-0700-00002B000000}">
      <text>
        <r>
          <rPr>
            <sz val="11"/>
            <rFont val="Calibri"/>
          </rPr>
          <t>Ensure default passwords are not used</t>
        </r>
      </text>
    </comment>
    <comment ref="H90" authorId="0" shapeId="0" xr:uid="{00000000-0006-0000-0700-00002C000000}">
      <text>
        <r>
          <rPr>
            <sz val="11"/>
            <rFont val="Calibri"/>
          </rPr>
          <t>Ensure new members are required to be invited using company-approved email</t>
        </r>
      </text>
    </comment>
    <comment ref="I90" authorId="0" shapeId="0" xr:uid="{00000000-0006-0000-0700-00002D000000}">
      <text>
        <r>
          <rPr>
            <sz val="11"/>
            <rFont val="Calibri"/>
          </rPr>
          <t>Ensure an organization’s identity is confirmed with a “Verified” badge</t>
        </r>
      </text>
    </comment>
    <comment ref="H91" authorId="0" shapeId="0" xr:uid="{00000000-0006-0000-0700-00002E000000}">
      <text>
        <r>
          <rPr>
            <sz val="11"/>
            <rFont val="Calibri"/>
          </rPr>
          <t>Ensure any change to code receives approval of two strongly authenticated users</t>
        </r>
      </text>
    </comment>
    <comment ref="I91" authorId="0" shapeId="0" xr:uid="{00000000-0006-0000-0700-00002F000000}">
      <text>
        <r>
          <rPr>
            <sz val="11"/>
            <rFont val="Calibri"/>
          </rPr>
          <t>Ensure Multi-Factor Authentication (MFA) is required for contributors of new code</t>
        </r>
      </text>
    </comment>
    <comment ref="J91" authorId="0" shapeId="0" xr:uid="{00000000-0006-0000-0700-000030000000}">
      <text>
        <r>
          <rPr>
            <sz val="11"/>
            <rFont val="Calibri"/>
          </rPr>
          <t>Ensure the organization is requiring members to use Multi-Factor Authentication (MFA)</t>
        </r>
      </text>
    </comment>
    <comment ref="K91" authorId="0" shapeId="0" xr:uid="{00000000-0006-0000-0700-000031000000}">
      <text>
        <r>
          <rPr>
            <sz val="11"/>
            <rFont val="Calibri"/>
          </rPr>
          <t>Ensure an organization provides SSH certificates</t>
        </r>
      </text>
    </comment>
    <comment ref="L91" authorId="0" shapeId="0" xr:uid="{00000000-0006-0000-0700-000032000000}">
      <text>
        <r>
          <rPr>
            <sz val="11"/>
            <rFont val="Calibri"/>
          </rPr>
          <t>Ensure users must authenticate to access the build environment</t>
        </r>
      </text>
    </comment>
    <comment ref="M91" authorId="0" shapeId="0" xr:uid="{00000000-0006-0000-0700-000033000000}">
      <text>
        <r>
          <rPr>
            <sz val="11"/>
            <rFont val="Calibri"/>
          </rPr>
          <t>Ensure user access to the package registry utilizes Multi-Factor Authentication (MFA)</t>
        </r>
      </text>
    </comment>
    <comment ref="H92" authorId="0" shapeId="0" xr:uid="{00000000-0006-0000-0700-000034000000}">
      <text>
        <r>
          <rPr>
            <sz val="11"/>
            <rFont val="Calibri"/>
          </rPr>
          <t>Ensure Multi-Factor Authentication (MFA) is required for contributors of new code</t>
        </r>
      </text>
    </comment>
    <comment ref="I92" authorId="0" shapeId="0" xr:uid="{00000000-0006-0000-0700-000035000000}">
      <text>
        <r>
          <rPr>
            <sz val="11"/>
            <rFont val="Calibri"/>
          </rPr>
          <t>Ensure the organization is requiring members to use Multi-Factor Authentication (MFA)</t>
        </r>
      </text>
    </comment>
    <comment ref="J92" authorId="0" shapeId="0" xr:uid="{00000000-0006-0000-0700-000036000000}">
      <text>
        <r>
          <rPr>
            <sz val="11"/>
            <rFont val="Calibri"/>
          </rPr>
          <t>Ensure an organization provides SSH certificates</t>
        </r>
      </text>
    </comment>
    <comment ref="H93" authorId="0" shapeId="0" xr:uid="{00000000-0006-0000-0700-000037000000}">
      <text>
        <r>
          <rPr>
            <sz val="11"/>
            <rFont val="Calibri"/>
          </rPr>
          <t>Ensure any change to code receives approval of two strongly authenticated users</t>
        </r>
      </text>
    </comment>
    <comment ref="I93" authorId="0" shapeId="0" xr:uid="{00000000-0006-0000-0700-00004C000000}">
      <text>
        <r>
          <rPr>
            <sz val="11"/>
            <rFont val="Calibri"/>
          </rPr>
          <t>Ensure there are restrictions on who can dismiss code change reviews</t>
        </r>
      </text>
    </comment>
    <comment ref="J93" authorId="0" shapeId="0" xr:uid="{00000000-0006-0000-0700-00004D000000}">
      <text>
        <r>
          <rPr>
            <sz val="11"/>
            <rFont val="Calibri"/>
          </rPr>
          <t>Ensure code owners are set for extra sensitive code or configuration</t>
        </r>
      </text>
    </comment>
    <comment ref="K93" authorId="0" shapeId="0" xr:uid="{00000000-0006-0000-0700-00004E000000}">
      <text>
        <r>
          <rPr>
            <sz val="11"/>
            <rFont val="Calibri"/>
          </rPr>
          <t>Ensure code owner</t>
        </r>
        <r>
          <rPr>
            <sz val="11"/>
            <color rgb="FF000000"/>
            <rFont val="Calibri"/>
          </rPr>
          <t>'</t>
        </r>
        <r>
          <rPr>
            <sz val="11"/>
            <color rgb="FF000000"/>
            <rFont val="Calibri"/>
          </rPr>
          <t>s review is required when a change affects owned code</t>
        </r>
      </text>
    </comment>
    <comment ref="L93" authorId="0" shapeId="0" xr:uid="{00000000-0006-0000-0700-00004F000000}">
      <text>
        <r>
          <rPr>
            <sz val="11"/>
            <rFont val="Calibri"/>
          </rPr>
          <t>Ensure branch protection rules are enforced for administrators</t>
        </r>
      </text>
    </comment>
    <comment ref="M93" authorId="0" shapeId="0" xr:uid="{00000000-0006-0000-0700-000050000000}">
      <text>
        <r>
          <rPr>
            <sz val="11"/>
            <rFont val="Calibri"/>
          </rPr>
          <t>Ensure pushing or merging of new code is restricted to specific individuals or teams</t>
        </r>
      </text>
    </comment>
    <comment ref="N93" authorId="0" shapeId="0" xr:uid="{00000000-0006-0000-0700-000051000000}">
      <text>
        <r>
          <rPr>
            <sz val="11"/>
            <rFont val="Calibri"/>
          </rPr>
          <t>Ensure force push code to branches is denied</t>
        </r>
      </text>
    </comment>
    <comment ref="O93" authorId="0" shapeId="0" xr:uid="{00000000-0006-0000-0700-000052000000}">
      <text>
        <r>
          <rPr>
            <sz val="11"/>
            <rFont val="Calibri"/>
          </rPr>
          <t>Ensure branch deletions are denied</t>
        </r>
      </text>
    </comment>
    <comment ref="P93" authorId="0" shapeId="0" xr:uid="{00000000-0006-0000-0700-000053000000}">
      <text>
        <r>
          <rPr>
            <sz val="11"/>
            <rFont val="Calibri"/>
          </rPr>
          <t>Ensure branch protection is enforced on the default branch</t>
        </r>
      </text>
    </comment>
    <comment ref="Q93" authorId="0" shapeId="0" xr:uid="{00000000-0006-0000-0700-000054000000}">
      <text>
        <r>
          <rPr>
            <sz val="11"/>
            <rFont val="Calibri"/>
          </rPr>
          <t>Ensure repository creation is limited to specific members</t>
        </r>
      </text>
    </comment>
    <comment ref="R93" authorId="0" shapeId="0" xr:uid="{00000000-0006-0000-0700-000055000000}">
      <text>
        <r>
          <rPr>
            <sz val="11"/>
            <rFont val="Calibri"/>
          </rPr>
          <t>Ensure repository deletion is limited to specific users</t>
        </r>
      </text>
    </comment>
    <comment ref="S93" authorId="0" shapeId="0" xr:uid="{00000000-0006-0000-0700-000056000000}">
      <text>
        <r>
          <rPr>
            <sz val="11"/>
            <rFont val="Calibri"/>
          </rPr>
          <t>Ensure issue deletion is limited to specific users</t>
        </r>
      </text>
    </comment>
    <comment ref="T93" authorId="0" shapeId="0" xr:uid="{00000000-0006-0000-0700-000038000000}">
      <text>
        <r>
          <rPr>
            <sz val="11"/>
            <rFont val="Calibri"/>
          </rPr>
          <t>Ensure inactive users are reviewed and removed periodically</t>
        </r>
      </text>
    </comment>
    <comment ref="U93" authorId="0" shapeId="0" xr:uid="{00000000-0006-0000-0700-000039000000}">
      <text>
        <r>
          <rPr>
            <sz val="11"/>
            <rFont val="Calibri"/>
          </rPr>
          <t>Ensure team creation is limited to specific members</t>
        </r>
      </text>
    </comment>
    <comment ref="V93" authorId="0" shapeId="0" xr:uid="{00000000-0006-0000-0700-00003A000000}">
      <text>
        <r>
          <rPr>
            <sz val="11"/>
            <rFont val="Calibri"/>
          </rPr>
          <t>Ensure minimum number of administrators are set for the organization</t>
        </r>
      </text>
    </comment>
    <comment ref="W93" authorId="0" shapeId="0" xr:uid="{00000000-0006-0000-0700-00003B000000}">
      <text>
        <r>
          <rPr>
            <sz val="11"/>
            <rFont val="Calibri"/>
          </rPr>
          <t>Ensure two administrators are set for each repository</t>
        </r>
      </text>
    </comment>
    <comment ref="X93" authorId="0" shapeId="0" xr:uid="{00000000-0006-0000-0700-00003C000000}">
      <text>
        <r>
          <rPr>
            <sz val="11"/>
            <rFont val="Calibri"/>
          </rPr>
          <t>Ensure strict base permissions are set for repositories</t>
        </r>
      </text>
    </comment>
    <comment ref="Y93" authorId="0" shapeId="0" xr:uid="{00000000-0006-0000-0700-00003D000000}">
      <text>
        <r>
          <rPr>
            <sz val="11"/>
            <rFont val="Calibri"/>
          </rPr>
          <t>Ensure Git access is limited based on IP addresses</t>
        </r>
      </text>
    </comment>
    <comment ref="Z93" authorId="0" shapeId="0" xr:uid="{00000000-0006-0000-0700-00003E000000}">
      <text>
        <r>
          <rPr>
            <sz val="11"/>
            <rFont val="Calibri"/>
          </rPr>
          <t>Ensure the access granted to each installed application is limited to the least privilege needed</t>
        </r>
      </text>
    </comment>
    <comment ref="AA93" authorId="0" shapeId="0" xr:uid="{00000000-0006-0000-0700-00003F000000}">
      <text>
        <r>
          <rPr>
            <sz val="11"/>
            <rFont val="Calibri"/>
          </rPr>
          <t>Ensure each pipeline has a single responsibility</t>
        </r>
      </text>
    </comment>
    <comment ref="AB93" authorId="0" shapeId="0" xr:uid="{00000000-0006-0000-0700-000040000000}">
      <text>
        <r>
          <rPr>
            <sz val="11"/>
            <rFont val="Calibri"/>
          </rPr>
          <t>Ensure access to build environments is limited</t>
        </r>
      </text>
    </comment>
    <comment ref="AC93" authorId="0" shapeId="0" xr:uid="{00000000-0006-0000-0700-000041000000}">
      <text>
        <r>
          <rPr>
            <sz val="11"/>
            <rFont val="Calibri"/>
          </rPr>
          <t>Ensure build secrets are limited to the minimal necessary scope</t>
        </r>
      </text>
    </comment>
    <comment ref="AD93" authorId="0" shapeId="0" xr:uid="{00000000-0006-0000-0700-000042000000}">
      <text>
        <r>
          <rPr>
            <sz val="11"/>
            <rFont val="Calibri"/>
          </rPr>
          <t>Ensure minimum number of administrators are set for the build environment</t>
        </r>
      </text>
    </comment>
    <comment ref="AE93" authorId="0" shapeId="0" xr:uid="{00000000-0006-0000-0700-000043000000}">
      <text>
        <r>
          <rPr>
            <sz val="11"/>
            <rFont val="Calibri"/>
          </rPr>
          <t>Ensure the duties of each build worker are segregated</t>
        </r>
      </text>
    </comment>
    <comment ref="AF93" authorId="0" shapeId="0" xr:uid="{00000000-0006-0000-0700-000044000000}">
      <text>
        <r>
          <rPr>
            <sz val="11"/>
            <rFont val="Calibri"/>
          </rPr>
          <t>Ensure access to build process triggering is minimized</t>
        </r>
      </text>
    </comment>
    <comment ref="AG93" authorId="0" shapeId="0" xr:uid="{00000000-0006-0000-0700-000045000000}">
      <text>
        <r>
          <rPr>
            <sz val="11"/>
            <rFont val="Calibri"/>
          </rPr>
          <t>Ensure only authorized platforms have decryption capabilities of artifacts</t>
        </r>
      </text>
    </comment>
    <comment ref="AH93" authorId="0" shapeId="0" xr:uid="{00000000-0006-0000-0700-000046000000}">
      <text>
        <r>
          <rPr>
            <sz val="11"/>
            <rFont val="Calibri"/>
          </rPr>
          <t>Ensure the authority to certify artifacts is limited</t>
        </r>
      </text>
    </comment>
    <comment ref="AI93" authorId="0" shapeId="0" xr:uid="{00000000-0006-0000-0700-000047000000}">
      <text>
        <r>
          <rPr>
            <sz val="11"/>
            <rFont val="Calibri"/>
          </rPr>
          <t>Ensure number of permitted users who may upload new artifacts is minimized</t>
        </r>
      </text>
    </comment>
    <comment ref="AJ93" authorId="0" shapeId="0" xr:uid="{00000000-0006-0000-0700-000048000000}">
      <text>
        <r>
          <rPr>
            <sz val="11"/>
            <rFont val="Calibri"/>
          </rPr>
          <t>Ensure anonymous access to artifacts is revoked</t>
        </r>
      </text>
    </comment>
    <comment ref="AK93" authorId="0" shapeId="0" xr:uid="{00000000-0006-0000-0700-000049000000}">
      <text>
        <r>
          <rPr>
            <sz val="11"/>
            <rFont val="Calibri"/>
          </rPr>
          <t>Ensure minimum number of administrators are set for the package registry</t>
        </r>
      </text>
    </comment>
    <comment ref="AL93" authorId="0" shapeId="0" xr:uid="{00000000-0006-0000-0700-00004A000000}">
      <text>
        <r>
          <rPr>
            <sz val="11"/>
            <rFont val="Calibri"/>
          </rPr>
          <t>Limit access to deployment configurations</t>
        </r>
      </text>
    </comment>
    <comment ref="AM93" authorId="0" shapeId="0" xr:uid="{00000000-0006-0000-0700-00004B000000}">
      <text>
        <r>
          <rPr>
            <sz val="11"/>
            <rFont val="Calibri"/>
          </rPr>
          <t>Ensure access to production environment is limited</t>
        </r>
      </text>
    </comment>
    <comment ref="H110" authorId="0" shapeId="0" xr:uid="{00000000-0006-0000-0700-000057000000}">
      <text>
        <r>
          <rPr>
            <sz val="11"/>
            <rFont val="Calibri"/>
          </rPr>
          <t>Ensure code owners are set for extra sensitive code or configuration</t>
        </r>
      </text>
    </comment>
    <comment ref="I110" authorId="0" shapeId="0" xr:uid="{00000000-0006-0000-0700-000058000000}">
      <text>
        <r>
          <rPr>
            <sz val="11"/>
            <rFont val="Calibri"/>
          </rPr>
          <t>Ensure build secrets are limited to the minimal necessary scope</t>
        </r>
      </text>
    </comment>
    <comment ref="J110" authorId="0" shapeId="0" xr:uid="{00000000-0006-0000-0700-000059000000}">
      <text>
        <r>
          <rPr>
            <sz val="11"/>
            <rFont val="Calibri"/>
          </rPr>
          <t>Ensure output is written to a separate, secured storage repository</t>
        </r>
      </text>
    </comment>
    <comment ref="K110" authorId="0" shapeId="0" xr:uid="{00000000-0006-0000-0700-00005A000000}">
      <text>
        <r>
          <rPr>
            <sz val="11"/>
            <rFont val="Calibri"/>
          </rPr>
          <t>Ensure artifacts are encrypted before distribution</t>
        </r>
      </text>
    </comment>
    <comment ref="L110" authorId="0" shapeId="0" xr:uid="{00000000-0006-0000-0700-00005B000000}">
      <text>
        <r>
          <rPr>
            <sz val="11"/>
            <rFont val="Calibri"/>
          </rPr>
          <t>Ensure only authorized platforms have decryption capabilities of artifacts</t>
        </r>
      </text>
    </comment>
    <comment ref="H111" authorId="0" shapeId="0" xr:uid="{00000000-0006-0000-0700-00005C000000}">
      <text>
        <r>
          <rPr>
            <sz val="11"/>
            <rFont val="Calibri"/>
          </rPr>
          <t>Ensure only secured webhooks are used</t>
        </r>
      </text>
    </comment>
    <comment ref="I111" authorId="0" shapeId="0" xr:uid="{00000000-0006-0000-0700-00005D000000}">
      <text>
        <r>
          <rPr>
            <sz val="11"/>
            <rFont val="Calibri"/>
          </rPr>
          <t>Ensure webhooks of the build environment are secured</t>
        </r>
      </text>
    </comment>
    <comment ref="J111" authorId="0" shapeId="0" xr:uid="{00000000-0006-0000-0700-00005E000000}">
      <text>
        <r>
          <rPr>
            <sz val="11"/>
            <rFont val="Calibri"/>
          </rPr>
          <t>Ensure artifacts are encrypted before distribution</t>
        </r>
      </text>
    </comment>
    <comment ref="K111" authorId="0" shapeId="0" xr:uid="{00000000-0006-0000-0700-00005F000000}">
      <text>
        <r>
          <rPr>
            <sz val="11"/>
            <rFont val="Calibri"/>
          </rPr>
          <t>Ensure webhooks of the repository are secured</t>
        </r>
      </text>
    </comment>
    <comment ref="H114" authorId="0" shapeId="0" xr:uid="{00000000-0006-0000-0700-000060000000}">
      <text>
        <r>
          <rPr>
            <sz val="11"/>
            <rFont val="Calibri"/>
          </rPr>
          <t>Ensure Source Code Management (SCM) email notifications are restricted to verified domains</t>
        </r>
      </text>
    </comment>
    <comment ref="I114" authorId="0" shapeId="0" xr:uid="{00000000-0006-0000-0700-000061000000}">
      <text>
        <r>
          <rPr>
            <sz val="11"/>
            <rFont val="Calibri"/>
          </rPr>
          <t>Ensure scanners are in place to identify and prevent sensitive data in code</t>
        </r>
      </text>
    </comment>
    <comment ref="J114" authorId="0" shapeId="0" xr:uid="{00000000-0006-0000-0700-000062000000}">
      <text>
        <r>
          <rPr>
            <sz val="11"/>
            <rFont val="Calibri"/>
          </rPr>
          <t>Ensure scanners are in place to identify and prevent sensitive data in pipeline files</t>
        </r>
      </text>
    </comment>
    <comment ref="K114" authorId="0" shapeId="0" xr:uid="{00000000-0006-0000-0700-000063000000}">
      <text>
        <r>
          <rPr>
            <sz val="11"/>
            <rFont val="Calibri"/>
          </rPr>
          <t>Ensure scanners are in place to identify and prevent sensitive data in deployment configuration</t>
        </r>
      </text>
    </comment>
    <comment ref="H115" authorId="0" shapeId="0" xr:uid="{00000000-0006-0000-0700-000064000000}">
      <text>
        <r>
          <rPr>
            <sz val="11"/>
            <rFont val="Calibri"/>
          </rPr>
          <t>Ensure verification of signed commits for new changes before merging</t>
        </r>
      </text>
    </comment>
    <comment ref="I115" authorId="0" shapeId="0" xr:uid="{00000000-0006-0000-0700-000065000000}">
      <text>
        <r>
          <rPr>
            <sz val="11"/>
            <rFont val="Calibri"/>
          </rPr>
          <t>Ensure all artifacts on all releases are signed</t>
        </r>
      </text>
    </comment>
    <comment ref="J115" authorId="0" shapeId="0" xr:uid="{00000000-0006-0000-0700-000066000000}">
      <text>
        <r>
          <rPr>
            <sz val="11"/>
            <rFont val="Calibri"/>
          </rPr>
          <t>Ensure the build pipeline creates reproducible artifacts</t>
        </r>
      </text>
    </comment>
    <comment ref="K115" authorId="0" shapeId="0" xr:uid="{00000000-0006-0000-0700-000067000000}">
      <text>
        <r>
          <rPr>
            <sz val="11"/>
            <rFont val="Calibri"/>
          </rPr>
          <t>Ensure pipeline steps sign the Software Bill of Materials (SBOM) produced</t>
        </r>
      </text>
    </comment>
    <comment ref="L115" authorId="0" shapeId="0" xr:uid="{00000000-0006-0000-0700-000068000000}">
      <text>
        <r>
          <rPr>
            <sz val="11"/>
            <rFont val="Calibri"/>
          </rPr>
          <t>Ensure signed metadata of the build process is required and verified</t>
        </r>
      </text>
    </comment>
    <comment ref="M115" authorId="0" shapeId="0" xr:uid="{00000000-0006-0000-0700-000069000000}">
      <text>
        <r>
          <rPr>
            <sz val="11"/>
            <rFont val="Calibri"/>
          </rPr>
          <t>Ensure a signed Software Bill of Materials (SBOM) of the code is supplied</t>
        </r>
      </text>
    </comment>
    <comment ref="N115" authorId="0" shapeId="0" xr:uid="{00000000-0006-0000-0700-00006A000000}">
      <text>
        <r>
          <rPr>
            <sz val="11"/>
            <rFont val="Calibri"/>
          </rPr>
          <t>Ensure all artifacts are signed by the build pipeline itself</t>
        </r>
      </text>
    </comment>
    <comment ref="O115" authorId="0" shapeId="0" xr:uid="{00000000-0006-0000-0700-00006B000000}">
      <text>
        <r>
          <rPr>
            <sz val="11"/>
            <rFont val="Calibri"/>
          </rPr>
          <t>Ensure all signed artifacts are validated upon uploading the package registry</t>
        </r>
      </text>
    </comment>
    <comment ref="P115" authorId="0" shapeId="0" xr:uid="{00000000-0006-0000-0700-00006C000000}">
      <text>
        <r>
          <rPr>
            <sz val="11"/>
            <rFont val="Calibri"/>
          </rPr>
          <t>Ensure all versions of an existing artifact have their signatures validated</t>
        </r>
      </text>
    </comment>
    <comment ref="Q115" authorId="0" shapeId="0" xr:uid="{00000000-0006-0000-0700-00006D000000}">
      <text>
        <r>
          <rPr>
            <sz val="11"/>
            <rFont val="Calibri"/>
          </rPr>
          <t>Ensure deployment configuration manifests are verified</t>
        </r>
      </text>
    </comment>
    <comment ref="H116" authorId="0" shapeId="0" xr:uid="{00000000-0006-0000-0700-00006E000000}">
      <text>
        <r>
          <rPr>
            <sz val="11"/>
            <rFont val="Calibri"/>
          </rPr>
          <t>Ensure output is written to a separate, secured storage repository</t>
        </r>
      </text>
    </comment>
    <comment ref="I116" authorId="0" shapeId="0" xr:uid="{00000000-0006-0000-0700-00006F000000}">
      <text>
        <r>
          <rPr>
            <sz val="11"/>
            <rFont val="Calibri"/>
          </rPr>
          <t>Ensure deployment configuration files are separated from source code</t>
        </r>
      </text>
    </comment>
    <comment ref="H134" authorId="0" shapeId="0" xr:uid="{00000000-0006-0000-0700-000070000000}">
      <text>
        <r>
          <rPr>
            <sz val="11"/>
            <rFont val="Calibri"/>
          </rPr>
          <t>Ensure Git access is limited based on IP addresses</t>
        </r>
      </text>
    </comment>
    <comment ref="I134" authorId="0" shapeId="0" xr:uid="{00000000-0006-0000-0700-000071000000}">
      <text>
        <r>
          <rPr>
            <sz val="11"/>
            <rFont val="Calibri"/>
          </rPr>
          <t>Ensure build workers are single-used</t>
        </r>
      </text>
    </comment>
    <comment ref="J134" authorId="0" shapeId="0" xr:uid="{00000000-0006-0000-0700-000072000000}">
      <text>
        <r>
          <rPr>
            <sz val="11"/>
            <rFont val="Calibri"/>
          </rPr>
          <t>Ensure build workers have minimal network connectivity</t>
        </r>
      </text>
    </comment>
    <comment ref="H142" authorId="0" shapeId="0" xr:uid="{00000000-0006-0000-0700-000073000000}">
      <text>
        <r>
          <rPr>
            <sz val="11"/>
            <rFont val="Calibri"/>
          </rPr>
          <t>Ensure scanners are in place to secure Continuous Integration (CI) pipeline instructions</t>
        </r>
      </text>
    </comment>
    <comment ref="I142" authorId="0" shapeId="0" xr:uid="{00000000-0006-0000-0700-000074000000}">
      <text>
        <r>
          <rPr>
            <sz val="11"/>
            <rFont val="Calibri"/>
          </rPr>
          <t>Ensure scanners are in place to secure Infrastructure as Code (IaC) instructions</t>
        </r>
      </text>
    </comment>
    <comment ref="J142" authorId="0" shapeId="0" xr:uid="{00000000-0006-0000-0700-000075000000}">
      <text>
        <r>
          <rPr>
            <sz val="11"/>
            <rFont val="Calibri"/>
          </rPr>
          <t>Ensure all aspects of the pipeline infrastructure and configuration are immutable</t>
        </r>
      </text>
    </comment>
    <comment ref="K142" authorId="0" shapeId="0" xr:uid="{00000000-0006-0000-0700-000076000000}">
      <text>
        <r>
          <rPr>
            <sz val="11"/>
            <rFont val="Calibri"/>
          </rPr>
          <t>Ensure the creation of the build environment is automated</t>
        </r>
      </text>
    </comment>
    <comment ref="L142" authorId="0" shapeId="0" xr:uid="{00000000-0006-0000-0700-000077000000}">
      <text>
        <r>
          <rPr>
            <sz val="11"/>
            <rFont val="Calibri"/>
          </rPr>
          <t>Ensure build workers are single-used</t>
        </r>
      </text>
    </comment>
    <comment ref="M142" authorId="0" shapeId="0" xr:uid="{00000000-0006-0000-0700-000078000000}">
      <text>
        <r>
          <rPr>
            <sz val="11"/>
            <rFont val="Calibri"/>
          </rPr>
          <t>Ensure build worker environments and commands are passed and not pulled</t>
        </r>
      </text>
    </comment>
    <comment ref="N142" authorId="0" shapeId="0" xr:uid="{00000000-0006-0000-0700-000079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O142" authorId="0" shapeId="0" xr:uid="{00000000-0006-0000-0700-00007A000000}">
      <text>
        <r>
          <rPr>
            <sz val="11"/>
            <rFont val="Calibri"/>
          </rPr>
          <t>Ensure all build steps are defined as code</t>
        </r>
      </text>
    </comment>
    <comment ref="P142" authorId="0" shapeId="0" xr:uid="{00000000-0006-0000-0700-00007B000000}">
      <text>
        <r>
          <rPr>
            <sz val="11"/>
            <rFont val="Calibri"/>
          </rPr>
          <t>Ensure pipelines are automatically scanned for misconfigurations</t>
        </r>
      </text>
    </comment>
    <comment ref="Q142" authorId="0" shapeId="0" xr:uid="{00000000-0006-0000-0700-00007C000000}">
      <text>
        <r>
          <rPr>
            <sz val="11"/>
            <rFont val="Calibri"/>
          </rPr>
          <t>Ensure deployment configuration files are separated from source code</t>
        </r>
      </text>
    </comment>
    <comment ref="R142" authorId="0" shapeId="0" xr:uid="{00000000-0006-0000-0700-00007D000000}">
      <text>
        <r>
          <rPr>
            <sz val="11"/>
            <rFont val="Calibri"/>
          </rPr>
          <t>Scan Infrastructure as Code (IaC)</t>
        </r>
      </text>
    </comment>
    <comment ref="S142" authorId="0" shapeId="0" xr:uid="{00000000-0006-0000-0700-00007E000000}">
      <text>
        <r>
          <rPr>
            <sz val="11"/>
            <rFont val="Calibri"/>
          </rPr>
          <t>Ensure deployment configuration manifests are verified</t>
        </r>
      </text>
    </comment>
    <comment ref="T142" authorId="0" shapeId="0" xr:uid="{00000000-0006-0000-0700-00007F000000}">
      <text>
        <r>
          <rPr>
            <sz val="11"/>
            <rFont val="Calibri"/>
          </rPr>
          <t>Ensure deployment configuration manifests are pinned to a specific, verified version</t>
        </r>
      </text>
    </comment>
    <comment ref="U142" authorId="0" shapeId="0" xr:uid="{00000000-0006-0000-0700-000080000000}">
      <text>
        <r>
          <rPr>
            <sz val="11"/>
            <rFont val="Calibri"/>
          </rPr>
          <t>Ensure deployments are automated</t>
        </r>
      </text>
    </comment>
    <comment ref="V142" authorId="0" shapeId="0" xr:uid="{00000000-0006-0000-0700-000081000000}">
      <text>
        <r>
          <rPr>
            <sz val="11"/>
            <rFont val="Calibri"/>
          </rPr>
          <t>Ensure the deployment environment is reproducible</t>
        </r>
      </text>
    </comment>
    <comment ref="H143" authorId="0" shapeId="0" xr:uid="{00000000-0006-0000-0700-000082000000}">
      <text>
        <r>
          <rPr>
            <sz val="11"/>
            <rFont val="Calibri"/>
          </rPr>
          <t>Ensure inactive branches are periodically reviewed and removed</t>
        </r>
      </text>
    </comment>
    <comment ref="I143" authorId="0" shapeId="0" xr:uid="{00000000-0006-0000-0700-000083000000}">
      <text>
        <r>
          <rPr>
            <sz val="11"/>
            <rFont val="Calibri"/>
          </rPr>
          <t>Ensure inactive repositories are reviewed and archived periodically</t>
        </r>
      </text>
    </comment>
    <comment ref="J143" authorId="0" shapeId="0" xr:uid="{00000000-0006-0000-0700-000084000000}">
      <text>
        <r>
          <rPr>
            <sz val="11"/>
            <rFont val="Calibri"/>
          </rPr>
          <t>Ensure stale applications are reviewed and inactive ones are removed</t>
        </r>
      </text>
    </comment>
    <comment ref="H145" authorId="0" shapeId="0" xr:uid="{00000000-0006-0000-0700-000085000000}">
      <text>
        <r>
          <rPr>
            <sz val="11"/>
            <rFont val="Calibri"/>
          </rPr>
          <t>Ensure linear history is required</t>
        </r>
      </text>
    </comment>
    <comment ref="I145" authorId="0" shapeId="0" xr:uid="{00000000-0006-0000-0700-000086000000}">
      <text>
        <r>
          <rPr>
            <sz val="11"/>
            <rFont val="Calibri"/>
          </rPr>
          <t>Ensure any changes to branch protection rules are audited</t>
        </r>
      </text>
    </comment>
    <comment ref="J145" authorId="0" shapeId="0" xr:uid="{00000000-0006-0000-0700-000087000000}">
      <text>
        <r>
          <rPr>
            <sz val="11"/>
            <rFont val="Calibri"/>
          </rPr>
          <t>Ensure all code projects are tracked for changes in visibility status</t>
        </r>
      </text>
    </comment>
    <comment ref="K145" authorId="0" shapeId="0" xr:uid="{00000000-0006-0000-0700-000088000000}">
      <text>
        <r>
          <rPr>
            <sz val="11"/>
            <rFont val="Calibri"/>
          </rPr>
          <t>Ensure the build environment is logged</t>
        </r>
      </text>
    </comment>
    <comment ref="L145" authorId="0" shapeId="0" xr:uid="{00000000-0006-0000-0700-000089000000}">
      <text>
        <r>
          <rPr>
            <sz val="11"/>
            <rFont val="Calibri"/>
          </rPr>
          <t>Ensure changes in package registry configuration are audited</t>
        </r>
      </text>
    </comment>
    <comment ref="M145" authorId="0" shapeId="0" xr:uid="{00000000-0006-0000-0700-00008A000000}">
      <text>
        <r>
          <rPr>
            <sz val="11"/>
            <rFont val="Calibri"/>
          </rPr>
          <t>Ensure changes in deployment configuration are audited</t>
        </r>
      </text>
    </comment>
    <comment ref="H146" authorId="0" shapeId="0" xr:uid="{00000000-0006-0000-0700-00008B000000}">
      <text>
        <r>
          <rPr>
            <sz val="11"/>
            <rFont val="Calibri"/>
          </rPr>
          <t>Ensure administrator approval is required for every installed application</t>
        </r>
      </text>
    </comment>
    <comment ref="I146" authorId="0" shapeId="0" xr:uid="{00000000-0006-0000-0700-00008C000000}">
      <text>
        <r>
          <rPr>
            <sz val="11"/>
            <rFont val="Calibri"/>
          </rPr>
          <t>Ensure trusted package managers and repositories are defined and prioritized</t>
        </r>
      </text>
    </comment>
    <comment ref="H147" authorId="0" shapeId="0" xr:uid="{00000000-0006-0000-0700-00008D000000}">
      <text>
        <r>
          <rPr>
            <sz val="11"/>
            <rFont val="Calibri"/>
          </rPr>
          <t>Ensure any changes to code are tracked in a version control platform</t>
        </r>
      </text>
    </comment>
    <comment ref="I147" authorId="0" shapeId="0" xr:uid="{00000000-0006-0000-0700-00008E000000}">
      <text>
        <r>
          <rPr>
            <sz val="11"/>
            <rFont val="Calibri"/>
          </rPr>
          <t>Ensure any change to code can be traced back to its associated task</t>
        </r>
      </text>
    </comment>
    <comment ref="J147" authorId="0" shapeId="0" xr:uid="{00000000-0006-0000-0700-00008F000000}">
      <text>
        <r>
          <rPr>
            <sz val="11"/>
            <rFont val="Calibri"/>
          </rPr>
          <t>Ensure previous approvals are dismissed when updates are introduced to a code change proposal</t>
        </r>
      </text>
    </comment>
    <comment ref="K147" authorId="0" shapeId="0" xr:uid="{00000000-0006-0000-0700-000090000000}">
      <text>
        <r>
          <rPr>
            <sz val="11"/>
            <rFont val="Calibri"/>
          </rPr>
          <t>Ensure code owner</t>
        </r>
        <r>
          <rPr>
            <sz val="11"/>
            <color rgb="FF000000"/>
            <rFont val="Calibri"/>
          </rPr>
          <t>'</t>
        </r>
        <r>
          <rPr>
            <sz val="11"/>
            <color rgb="FF000000"/>
            <rFont val="Calibri"/>
          </rPr>
          <t>s review is required when a change affects owned code</t>
        </r>
      </text>
    </comment>
    <comment ref="L147" authorId="0" shapeId="0" xr:uid="{00000000-0006-0000-0700-000091000000}">
      <text>
        <r>
          <rPr>
            <sz val="11"/>
            <rFont val="Calibri"/>
          </rPr>
          <t>Ensure all checks have passed before merging new code</t>
        </r>
      </text>
    </comment>
    <comment ref="M147" authorId="0" shapeId="0" xr:uid="{00000000-0006-0000-0700-000092000000}">
      <text>
        <r>
          <rPr>
            <sz val="11"/>
            <rFont val="Calibri"/>
          </rPr>
          <t>Ensure open Git branches are up to date before they can be merged into code base</t>
        </r>
      </text>
    </comment>
    <comment ref="N147" authorId="0" shapeId="0" xr:uid="{00000000-0006-0000-0700-000093000000}">
      <text>
        <r>
          <rPr>
            <sz val="11"/>
            <rFont val="Calibri"/>
          </rPr>
          <t>Ensure all open comments are resolved before allowing code change merging</t>
        </r>
      </text>
    </comment>
    <comment ref="O147" authorId="0" shapeId="0" xr:uid="{00000000-0006-0000-0700-000094000000}">
      <text>
        <r>
          <rPr>
            <sz val="11"/>
            <rFont val="Calibri"/>
          </rPr>
          <t>Ensure force push code to branches is denied</t>
        </r>
      </text>
    </comment>
    <comment ref="P147" authorId="0" shapeId="0" xr:uid="{00000000-0006-0000-0700-000095000000}">
      <text>
        <r>
          <rPr>
            <sz val="11"/>
            <rFont val="Calibri"/>
          </rPr>
          <t>Ensure any merging of code is automatically scanned for risks</t>
        </r>
      </text>
    </comment>
    <comment ref="Q147" authorId="0" shapeId="0" xr:uid="{00000000-0006-0000-0700-000096000000}">
      <text>
        <r>
          <rPr>
            <sz val="11"/>
            <rFont val="Calibri"/>
          </rPr>
          <t>Ensure branch protection is enforced on the default branch</t>
        </r>
      </text>
    </comment>
    <comment ref="R147" authorId="0" shapeId="0" xr:uid="{00000000-0006-0000-0700-000097000000}">
      <text>
        <r>
          <rPr>
            <sz val="11"/>
            <rFont val="Calibri"/>
          </rPr>
          <t>Ensure scanners are in place for code vulnerabilities</t>
        </r>
      </text>
    </comment>
    <comment ref="S147" authorId="0" shapeId="0" xr:uid="{00000000-0006-0000-0700-000098000000}">
      <text>
        <r>
          <rPr>
            <sz val="11"/>
            <rFont val="Calibri"/>
          </rPr>
          <t>Ensure each pipeline has a single responsibility</t>
        </r>
      </text>
    </comment>
    <comment ref="T147" authorId="0" shapeId="0" xr:uid="{00000000-0006-0000-0700-000099000000}">
      <text>
        <r>
          <rPr>
            <sz val="11"/>
            <rFont val="Calibri"/>
          </rPr>
          <t>Ensure all aspects of the pipeline infrastructure and configuration are immutable</t>
        </r>
      </text>
    </comment>
    <comment ref="U147" authorId="0" shapeId="0" xr:uid="{00000000-0006-0000-0700-00009A000000}">
      <text>
        <r>
          <rPr>
            <sz val="11"/>
            <rFont val="Calibri"/>
          </rPr>
          <t>Ensure the creation of the build environment is automated</t>
        </r>
      </text>
    </comment>
    <comment ref="V147" authorId="0" shapeId="0" xr:uid="{00000000-0006-0000-0700-00009B000000}">
      <text>
        <r>
          <rPr>
            <sz val="11"/>
            <rFont val="Calibri"/>
          </rPr>
          <t>Ensure build worker environments and commands are passed and not pulled</t>
        </r>
      </text>
    </comment>
    <comment ref="W147" authorId="0" shapeId="0" xr:uid="{00000000-0006-0000-0700-00009C000000}">
      <text>
        <r>
          <rPr>
            <sz val="11"/>
            <rFont val="Calibri"/>
          </rPr>
          <t>Ensure the duties of each build worker are segregated</t>
        </r>
      </text>
    </comment>
    <comment ref="X147" authorId="0" shapeId="0" xr:uid="{00000000-0006-0000-0700-00009D000000}">
      <text>
        <r>
          <rPr>
            <sz val="11"/>
            <rFont val="Calibri"/>
          </rPr>
          <t>Ensure all build steps are defined as code</t>
        </r>
      </text>
    </comment>
    <comment ref="Y147" authorId="0" shapeId="0" xr:uid="{00000000-0006-0000-0700-00009E000000}">
      <text>
        <r>
          <rPr>
            <sz val="11"/>
            <rFont val="Calibri"/>
          </rPr>
          <t>Ensure steps have clearly defined build stage input and output</t>
        </r>
      </text>
    </comment>
    <comment ref="Z147" authorId="0" shapeId="0" xr:uid="{00000000-0006-0000-0700-00009F000000}">
      <text>
        <r>
          <rPr>
            <sz val="11"/>
            <rFont val="Calibri"/>
          </rPr>
          <t>Ensure changes to pipeline files are tracked and reviewed</t>
        </r>
      </text>
    </comment>
    <comment ref="AA147" authorId="0" shapeId="0" xr:uid="{00000000-0006-0000-0700-0000A0000000}">
      <text>
        <r>
          <rPr>
            <sz val="11"/>
            <rFont val="Calibri"/>
          </rPr>
          <t>Ensure pipelines are automatically scanned for vulnerabilities</t>
        </r>
      </text>
    </comment>
    <comment ref="AB147" authorId="0" shapeId="0" xr:uid="{00000000-0006-0000-0700-0000A1000000}">
      <text>
        <r>
          <rPr>
            <sz val="11"/>
            <rFont val="Calibri"/>
          </rPr>
          <t>Ensure the build pipeline creates reproducible artifacts</t>
        </r>
      </text>
    </comment>
    <comment ref="AC147" authorId="0" shapeId="0" xr:uid="{00000000-0006-0000-0700-0000A2000000}">
      <text>
        <r>
          <rPr>
            <sz val="11"/>
            <rFont val="Calibri"/>
          </rPr>
          <t>Ensure deployments are automated</t>
        </r>
      </text>
    </comment>
    <comment ref="H156" authorId="0" shapeId="0" xr:uid="{00000000-0006-0000-0700-0000A3000000}">
      <text>
        <r>
          <rPr>
            <sz val="11"/>
            <rFont val="Calibri"/>
          </rPr>
          <t>Ensure resource consumption of build workers is monitored</t>
        </r>
      </text>
    </comment>
    <comment ref="H157" authorId="0" shapeId="0" xr:uid="{00000000-0006-0000-0700-0000A4000000}">
      <text>
        <r>
          <rPr>
            <sz val="11"/>
            <rFont val="Calibri"/>
          </rPr>
          <t>Ensure anomalous code behavior is tracked</t>
        </r>
      </text>
    </comment>
    <comment ref="H167" authorId="0" shapeId="0" xr:uid="{00000000-0006-0000-0700-0000A5000000}">
      <text>
        <r>
          <rPr>
            <sz val="11"/>
            <rFont val="Calibri"/>
          </rPr>
          <t>Ensure any change to code can be traced back to its associated task</t>
        </r>
      </text>
    </comment>
    <comment ref="I167" authorId="0" shapeId="0" xr:uid="{00000000-0006-0000-0700-0000A6000000}">
      <text>
        <r>
          <rPr>
            <sz val="11"/>
            <rFont val="Calibri"/>
          </rPr>
          <t>Ensure linear history is required</t>
        </r>
      </text>
    </comment>
    <comment ref="J167" authorId="0" shapeId="0" xr:uid="{00000000-0006-0000-0700-0000A7000000}">
      <text>
        <r>
          <rPr>
            <sz val="11"/>
            <rFont val="Calibri"/>
          </rPr>
          <t>Ensure any changes to branch protection rules are audited</t>
        </r>
      </text>
    </comment>
    <comment ref="K167" authorId="0" shapeId="0" xr:uid="{00000000-0006-0000-0700-0000A8000000}">
      <text>
        <r>
          <rPr>
            <sz val="11"/>
            <rFont val="Calibri"/>
          </rPr>
          <t>Ensure all copies (forks) of code are tracked and accounted for</t>
        </r>
      </text>
    </comment>
    <comment ref="L167" authorId="0" shapeId="0" xr:uid="{00000000-0006-0000-0700-0000A9000000}">
      <text>
        <r>
          <rPr>
            <sz val="11"/>
            <rFont val="Calibri"/>
          </rPr>
          <t>Ensure all code projects are tracked for changes in visibility status</t>
        </r>
      </text>
    </comment>
    <comment ref="M167" authorId="0" shapeId="0" xr:uid="{00000000-0006-0000-0700-0000AA000000}">
      <text>
        <r>
          <rPr>
            <sz val="11"/>
            <rFont val="Calibri"/>
          </rPr>
          <t>Ensure anomalous code behavior is tracked</t>
        </r>
      </text>
    </comment>
    <comment ref="N167" authorId="0" shapeId="0" xr:uid="{00000000-0006-0000-0700-0000AB000000}">
      <text>
        <r>
          <rPr>
            <sz val="11"/>
            <rFont val="Calibri"/>
          </rPr>
          <t>Ensure changes to pipeline files are tracked and reviewed</t>
        </r>
      </text>
    </comment>
    <comment ref="O167" authorId="0" shapeId="0" xr:uid="{00000000-0006-0000-0700-0000AC000000}">
      <text>
        <r>
          <rPr>
            <sz val="11"/>
            <rFont val="Calibri"/>
          </rPr>
          <t>Ensure changes in package registry configuration are audited</t>
        </r>
      </text>
    </comment>
    <comment ref="P167" authorId="0" shapeId="0" xr:uid="{00000000-0006-0000-0700-0000AD000000}">
      <text>
        <r>
          <rPr>
            <sz val="11"/>
            <rFont val="Calibri"/>
          </rPr>
          <t>Ensure changes in deployment configuration are audited</t>
        </r>
      </text>
    </comment>
    <comment ref="H168" authorId="0" shapeId="0" xr:uid="{00000000-0006-0000-0700-0000AE000000}">
      <text>
        <r>
          <rPr>
            <sz val="11"/>
            <rFont val="Calibri"/>
          </rPr>
          <t>Ensure run-time security is enforced for build workers</t>
        </r>
      </text>
    </comment>
    <comment ref="H170" authorId="0" shapeId="0" xr:uid="{00000000-0006-0000-0700-0000AF000000}">
      <text>
        <r>
          <rPr>
            <sz val="11"/>
            <rFont val="Calibri"/>
          </rPr>
          <t>Ensure packages are automatically scanned for ownership change</t>
        </r>
      </text>
    </comment>
    <comment ref="H172" authorId="0" shapeId="0" xr:uid="{00000000-0006-0000-0700-0000B0000000}">
      <text>
        <r>
          <rPr>
            <sz val="11"/>
            <rFont val="Calibri"/>
          </rPr>
          <t>Ensure any merging of code is automatically scanned for risks</t>
        </r>
      </text>
    </comment>
    <comment ref="I172" authorId="0" shapeId="0" xr:uid="{00000000-0006-0000-0700-0000B1000000}">
      <text>
        <r>
          <rPr>
            <sz val="11"/>
            <rFont val="Calibri"/>
          </rPr>
          <t>Ensure scanners are in place to secure Continuous Integration (CI) pipeline instructions</t>
        </r>
      </text>
    </comment>
    <comment ref="J172" authorId="0" shapeId="0" xr:uid="{00000000-0006-0000-0700-0000B2000000}">
      <text>
        <r>
          <rPr>
            <sz val="11"/>
            <rFont val="Calibri"/>
          </rPr>
          <t>Ensure scanners are in place to secure Infrastructure as Code (IaC) instructions</t>
        </r>
      </text>
    </comment>
    <comment ref="K172" authorId="0" shapeId="0" xr:uid="{00000000-0006-0000-0700-0000B3000000}">
      <text>
        <r>
          <rPr>
            <sz val="11"/>
            <rFont val="Calibri"/>
          </rPr>
          <t>Ensure scanners are in place for code vulnerabilities</t>
        </r>
      </text>
    </comment>
    <comment ref="L172" authorId="0" shapeId="0" xr:uid="{00000000-0006-0000-0700-0000B4000000}">
      <text>
        <r>
          <rPr>
            <sz val="11"/>
            <rFont val="Calibri"/>
          </rPr>
          <t>Ensure scanners are in place for open-source vulnerabilities in used packages</t>
        </r>
      </text>
    </comment>
    <comment ref="M172" authorId="0" shapeId="0" xr:uid="{00000000-0006-0000-0700-0000B5000000}">
      <text>
        <r>
          <rPr>
            <sz val="11"/>
            <rFont val="Calibri"/>
          </rPr>
          <t>Ensure the build infrastructure is automatically scanned for vulnerabilities</t>
        </r>
      </text>
    </comment>
    <comment ref="N172" authorId="0" shapeId="0" xr:uid="{00000000-0006-0000-0700-0000B6000000}">
      <text>
        <r>
          <rPr>
            <sz val="11"/>
            <rFont val="Calibri"/>
          </rPr>
          <t>Ensure build workers are automatically scanned for vulnerabilities</t>
        </r>
      </text>
    </comment>
    <comment ref="O172" authorId="0" shapeId="0" xr:uid="{00000000-0006-0000-0700-0000B7000000}">
      <text>
        <r>
          <rPr>
            <sz val="11"/>
            <rFont val="Calibri"/>
          </rPr>
          <t>Ensure pipelines are automatically scanned for misconfigurations</t>
        </r>
      </text>
    </comment>
    <comment ref="P172" authorId="0" shapeId="0" xr:uid="{00000000-0006-0000-0700-0000B8000000}">
      <text>
        <r>
          <rPr>
            <sz val="11"/>
            <rFont val="Calibri"/>
          </rPr>
          <t>Ensure pipelines are automatically scanned for vulnerabilities</t>
        </r>
      </text>
    </comment>
    <comment ref="Q172" authorId="0" shapeId="0" xr:uid="{00000000-0006-0000-0700-0000B9000000}">
      <text>
        <r>
          <rPr>
            <sz val="11"/>
            <rFont val="Calibri"/>
          </rPr>
          <t>Ensure dependencies are monitored between open-source components</t>
        </r>
      </text>
    </comment>
    <comment ref="R172" authorId="0" shapeId="0" xr:uid="{00000000-0006-0000-0700-0000BA000000}">
      <text>
        <r>
          <rPr>
            <sz val="11"/>
            <rFont val="Calibri"/>
          </rPr>
          <t>Ensure packages are automatically scanned for known vulnerabilities</t>
        </r>
      </text>
    </comment>
    <comment ref="S172" authorId="0" shapeId="0" xr:uid="{00000000-0006-0000-0700-0000BB000000}">
      <text>
        <r>
          <rPr>
            <sz val="11"/>
            <rFont val="Calibri"/>
          </rPr>
          <t>Scan Infrastructure as Code (IaC)</t>
        </r>
      </text>
    </comment>
    <comment ref="H173" authorId="0" shapeId="0" xr:uid="{00000000-0006-0000-0700-0000BC000000}">
      <text>
        <r>
          <rPr>
            <sz val="11"/>
            <rFont val="Calibri"/>
          </rPr>
          <t>Ensure the build environment is logged</t>
        </r>
      </text>
    </comment>
    <comment ref="I173" authorId="0" shapeId="0" xr:uid="{00000000-0006-0000-0700-0000BD000000}">
      <text>
        <r>
          <rPr>
            <sz val="11"/>
            <rFont val="Calibri"/>
          </rPr>
          <t>Ensure run-time security is enforced for build workers</t>
        </r>
      </text>
    </comment>
    <comment ref="J173" authorId="0" shapeId="0" xr:uid="{00000000-0006-0000-0700-0000BE000000}">
      <text>
        <r>
          <rPr>
            <sz val="11"/>
            <rFont val="Calibri"/>
          </rPr>
          <t>Ensure resource consumption of build workers is monitored</t>
        </r>
      </text>
    </comment>
    <comment ref="K173" authorId="0" shapeId="0" xr:uid="{00000000-0006-0000-0700-0000BF000000}">
      <text>
        <r>
          <rPr>
            <sz val="11"/>
            <rFont val="Calibri"/>
          </rPr>
          <t>Ensure scanners are in place to identify and prevent sensitive data in pipeline files</t>
        </r>
      </text>
    </comment>
    <comment ref="L173" authorId="0" shapeId="0" xr:uid="{00000000-0006-0000-0700-0000C0000000}">
      <text>
        <r>
          <rPr>
            <sz val="11"/>
            <rFont val="Calibri"/>
          </rPr>
          <t>Ensure scanners are in place to identify and prevent sensitive data in deployment configuration</t>
        </r>
      </text>
    </comment>
    <comment ref="H192" authorId="0" shapeId="0" xr:uid="{00000000-0006-0000-0700-0000C1000000}">
      <text>
        <r>
          <rPr>
            <sz val="11"/>
            <rFont val="Calibri"/>
          </rPr>
          <t>Ensure all public repositories contain a SECURITY.md file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6" authorId="0" shapeId="0" xr:uid="{00000000-0006-0000-0800-000001000000}">
      <text>
        <r>
          <rPr>
            <sz val="11"/>
            <rFont val="Calibri"/>
          </rPr>
          <t>Ensure Git access is limited based on IP addresses</t>
        </r>
      </text>
    </comment>
    <comment ref="H46" authorId="0" shapeId="0" xr:uid="{00000000-0006-0000-0800-000002000000}">
      <text>
        <r>
          <rPr>
            <sz val="11"/>
            <rFont val="Calibri"/>
          </rPr>
          <t>Ensure build workers have minimal network connectivity</t>
        </r>
      </text>
    </comment>
    <comment ref="G52" authorId="0" shapeId="0" xr:uid="{00000000-0006-0000-0800-000003000000}">
      <text>
        <r>
          <rPr>
            <sz val="11"/>
            <rFont val="Calibri"/>
          </rPr>
          <t>Ensure administrator approval is required for every installed application</t>
        </r>
      </text>
    </comment>
    <comment ref="H52" authorId="0" shapeId="0" xr:uid="{00000000-0006-0000-0800-000004000000}">
      <text>
        <r>
          <rPr>
            <sz val="11"/>
            <rFont val="Calibri"/>
          </rPr>
          <t>Ensure stale applications are reviewed and inactive ones are removed</t>
        </r>
      </text>
    </comment>
    <comment ref="G53" authorId="0" shapeId="0" xr:uid="{00000000-0006-0000-0800-000005000000}">
      <text>
        <r>
          <rPr>
            <sz val="11"/>
            <rFont val="Calibri"/>
          </rPr>
          <t>Ensure administrator approval is required for every installed application</t>
        </r>
      </text>
    </comment>
    <comment ref="G54" authorId="0" shapeId="0" xr:uid="{00000000-0006-0000-0800-000006000000}">
      <text>
        <r>
          <rPr>
            <sz val="11"/>
            <rFont val="Calibri"/>
          </rPr>
          <t>Ensure default passwords are not used</t>
        </r>
      </text>
    </comment>
    <comment ref="H54" authorId="0" shapeId="0" xr:uid="{00000000-0006-0000-0800-000007000000}">
      <text>
        <r>
          <rPr>
            <sz val="11"/>
            <rFont val="Calibri"/>
          </rPr>
          <t>Ensure default passwords are not used</t>
        </r>
      </text>
    </comment>
    <comment ref="G56" authorId="0" shapeId="0" xr:uid="{00000000-0006-0000-0800-000008000000}">
      <text>
        <r>
          <rPr>
            <sz val="11"/>
            <rFont val="Calibri"/>
          </rPr>
          <t>Ensure any change to code receives approval of two strongly authenticated users</t>
        </r>
      </text>
    </comment>
    <comment ref="H56" authorId="0" shapeId="0" xr:uid="{00000000-0006-0000-0800-00000A000000}">
      <text>
        <r>
          <rPr>
            <sz val="11"/>
            <rFont val="Calibri"/>
          </rPr>
          <t>Ensure Multi-Factor Authentication (MFA) is required for contributors of new code</t>
        </r>
      </text>
    </comment>
    <comment ref="I56" authorId="0" shapeId="0" xr:uid="{00000000-0006-0000-0800-000009000000}">
      <text>
        <r>
          <rPr>
            <sz val="11"/>
            <rFont val="Calibri"/>
          </rPr>
          <t>Ensure an organization provides SSH certificates</t>
        </r>
      </text>
    </comment>
    <comment ref="G71" authorId="0" shapeId="0" xr:uid="{00000000-0006-0000-0800-00000B000000}">
      <text>
        <r>
          <rPr>
            <sz val="11"/>
            <rFont val="Calibri"/>
          </rPr>
          <t>Ensure the build infrastructure is automatically scanned for vulnerabilities</t>
        </r>
      </text>
    </comment>
    <comment ref="H71" authorId="0" shapeId="0" xr:uid="{00000000-0006-0000-0800-00000C000000}">
      <text>
        <r>
          <rPr>
            <sz val="11"/>
            <rFont val="Calibri"/>
          </rPr>
          <t>Ensure build workers are automatically scanned for vulnerabilities</t>
        </r>
      </text>
    </comment>
    <comment ref="G77" authorId="0" shapeId="0" xr:uid="{00000000-0006-0000-0800-00000D000000}">
      <text>
        <r>
          <rPr>
            <sz val="11"/>
            <rFont val="Calibri"/>
          </rPr>
          <t>Ensure stale applications are reviewed and inactive ones are removed</t>
        </r>
      </text>
    </comment>
    <comment ref="G80" authorId="0" shapeId="0" xr:uid="{00000000-0006-0000-0800-00000E000000}">
      <text>
        <r>
          <rPr>
            <sz val="11"/>
            <rFont val="Calibri"/>
          </rPr>
          <t>Ensure new members are required to be invited using company-approved email</t>
        </r>
      </text>
    </comment>
    <comment ref="H80" authorId="0" shapeId="0" xr:uid="{00000000-0006-0000-0800-00000F000000}">
      <text>
        <r>
          <rPr>
            <sz val="11"/>
            <rFont val="Calibri"/>
          </rPr>
          <t>Ensure user management of the package registry is not local</t>
        </r>
      </text>
    </comment>
    <comment ref="G81" authorId="0" shapeId="0" xr:uid="{00000000-0006-0000-0800-000010000000}">
      <text>
        <r>
          <rPr>
            <sz val="11"/>
            <rFont val="Calibri"/>
          </rPr>
          <t>Ensure new members are required to be invited using company-approved email</t>
        </r>
      </text>
    </comment>
    <comment ref="H81" authorId="0" shapeId="0" xr:uid="{00000000-0006-0000-0800-000011000000}">
      <text>
        <r>
          <rPr>
            <sz val="11"/>
            <rFont val="Calibri"/>
          </rPr>
          <t>Ensure users must authenticate to access the build environment</t>
        </r>
      </text>
    </comment>
    <comment ref="I81" authorId="0" shapeId="0" xr:uid="{00000000-0006-0000-0800-000012000000}">
      <text>
        <r>
          <rPr>
            <sz val="11"/>
            <rFont val="Calibri"/>
          </rPr>
          <t>Ensure anonymous access to artifacts is revoked</t>
        </r>
      </text>
    </comment>
    <comment ref="G82" authorId="0" shapeId="0" xr:uid="{00000000-0006-0000-0800-000013000000}">
      <text>
        <r>
          <rPr>
            <sz val="11"/>
            <rFont val="Calibri"/>
          </rPr>
          <t>Ensure inactive users are reviewed and removed periodically</t>
        </r>
      </text>
    </comment>
    <comment ref="G83" authorId="0" shapeId="0" xr:uid="{00000000-0006-0000-0800-000014000000}">
      <text>
        <r>
          <rPr>
            <sz val="11"/>
            <rFont val="Calibri"/>
          </rPr>
          <t>Ensure there are restrictions on who can dismiss code change reviews</t>
        </r>
      </text>
    </comment>
    <comment ref="H83" authorId="0" shapeId="0" xr:uid="{00000000-0006-0000-0800-000020000000}">
      <text>
        <r>
          <rPr>
            <sz val="11"/>
            <rFont val="Calibri"/>
          </rPr>
          <t>Ensure code owners are set for extra sensitive code or configuration</t>
        </r>
      </text>
    </comment>
    <comment ref="I83" authorId="0" shapeId="0" xr:uid="{00000000-0006-0000-0800-000021000000}">
      <text>
        <r>
          <rPr>
            <sz val="11"/>
            <rFont val="Calibri"/>
          </rPr>
          <t>Ensure pushing or merging of new code is restricted to specific individuals or teams</t>
        </r>
      </text>
    </comment>
    <comment ref="J83" authorId="0" shapeId="0" xr:uid="{00000000-0006-0000-0800-000015000000}">
      <text>
        <r>
          <rPr>
            <sz val="11"/>
            <rFont val="Calibri"/>
          </rPr>
          <t>Ensure repository creation is limited to specific members</t>
        </r>
      </text>
    </comment>
    <comment ref="K83" authorId="0" shapeId="0" xr:uid="{00000000-0006-0000-0800-000016000000}">
      <text>
        <r>
          <rPr>
            <sz val="11"/>
            <rFont val="Calibri"/>
          </rPr>
          <t>Ensure repository deletion is limited to specific users</t>
        </r>
      </text>
    </comment>
    <comment ref="L83" authorId="0" shapeId="0" xr:uid="{00000000-0006-0000-0800-000017000000}">
      <text>
        <r>
          <rPr>
            <sz val="11"/>
            <rFont val="Calibri"/>
          </rPr>
          <t>Ensure issue deletion is limited to specific users</t>
        </r>
      </text>
    </comment>
    <comment ref="M83" authorId="0" shapeId="0" xr:uid="{00000000-0006-0000-0800-000018000000}">
      <text>
        <r>
          <rPr>
            <sz val="11"/>
            <rFont val="Calibri"/>
          </rPr>
          <t>Ensure strict base permissions are set for repositories</t>
        </r>
      </text>
    </comment>
    <comment ref="N83" authorId="0" shapeId="0" xr:uid="{00000000-0006-0000-0800-000019000000}">
      <text>
        <r>
          <rPr>
            <sz val="11"/>
            <rFont val="Calibri"/>
          </rPr>
          <t>Ensure the access granted to each installed application is limited to the least privilege needed</t>
        </r>
      </text>
    </comment>
    <comment ref="O83" authorId="0" shapeId="0" xr:uid="{00000000-0006-0000-0800-00001A000000}">
      <text>
        <r>
          <rPr>
            <sz val="11"/>
            <rFont val="Calibri"/>
          </rPr>
          <t>Ensure access to build environments is limited</t>
        </r>
      </text>
    </comment>
    <comment ref="P83" authorId="0" shapeId="0" xr:uid="{00000000-0006-0000-0800-00001B000000}">
      <text>
        <r>
          <rPr>
            <sz val="11"/>
            <rFont val="Calibri"/>
          </rPr>
          <t>Ensure build secrets are limited to the minimal necessary scope</t>
        </r>
      </text>
    </comment>
    <comment ref="Q83" authorId="0" shapeId="0" xr:uid="{00000000-0006-0000-0800-00001C000000}">
      <text>
        <r>
          <rPr>
            <sz val="11"/>
            <rFont val="Calibri"/>
          </rPr>
          <t>Ensure access to build process triggering is minimized</t>
        </r>
      </text>
    </comment>
    <comment ref="R83" authorId="0" shapeId="0" xr:uid="{00000000-0006-0000-0800-00001D000000}">
      <text>
        <r>
          <rPr>
            <sz val="11"/>
            <rFont val="Calibri"/>
          </rPr>
          <t>Ensure number of permitted users who may upload new artifacts is minimized</t>
        </r>
      </text>
    </comment>
    <comment ref="S83" authorId="0" shapeId="0" xr:uid="{00000000-0006-0000-0800-00001E000000}">
      <text>
        <r>
          <rPr>
            <sz val="11"/>
            <rFont val="Calibri"/>
          </rPr>
          <t>Limit access to deployment configurations</t>
        </r>
      </text>
    </comment>
    <comment ref="T83" authorId="0" shapeId="0" xr:uid="{00000000-0006-0000-0800-00001F000000}">
      <text>
        <r>
          <rPr>
            <sz val="11"/>
            <rFont val="Calibri"/>
          </rPr>
          <t>Ensure access to production environment is limited</t>
        </r>
      </text>
    </comment>
    <comment ref="G85" authorId="0" shapeId="0" xr:uid="{00000000-0006-0000-0800-000022000000}">
      <text>
        <r>
          <rPr>
            <sz val="11"/>
            <rFont val="Calibri"/>
          </rPr>
          <t>Ensure any change to code receives approval of two strongly authenticated users</t>
        </r>
      </text>
    </comment>
    <comment ref="H85" authorId="0" shapeId="0" xr:uid="{00000000-0006-0000-0800-000023000000}">
      <text>
        <r>
          <rPr>
            <sz val="11"/>
            <rFont val="Calibri"/>
          </rPr>
          <t>Ensure there are restrictions on who can dismiss code change reviews</t>
        </r>
      </text>
    </comment>
    <comment ref="I85" authorId="0" shapeId="0" xr:uid="{00000000-0006-0000-0800-000024000000}">
      <text>
        <r>
          <rPr>
            <sz val="11"/>
            <rFont val="Calibri"/>
          </rPr>
          <t>Ensure branch protection rules are enforced for administrators</t>
        </r>
      </text>
    </comment>
    <comment ref="J85" authorId="0" shapeId="0" xr:uid="{00000000-0006-0000-0800-000025000000}">
      <text>
        <r>
          <rPr>
            <sz val="11"/>
            <rFont val="Calibri"/>
          </rPr>
          <t>Ensure repository creation is limited to specific members</t>
        </r>
      </text>
    </comment>
    <comment ref="K85" authorId="0" shapeId="0" xr:uid="{00000000-0006-0000-0800-000026000000}">
      <text>
        <r>
          <rPr>
            <sz val="11"/>
            <rFont val="Calibri"/>
          </rPr>
          <t>Ensure repository deletion is limited to specific users</t>
        </r>
      </text>
    </comment>
    <comment ref="L85" authorId="0" shapeId="0" xr:uid="{00000000-0006-0000-0800-000027000000}">
      <text>
        <r>
          <rPr>
            <sz val="11"/>
            <rFont val="Calibri"/>
          </rPr>
          <t>Ensure team creation is limited to specific members</t>
        </r>
      </text>
    </comment>
    <comment ref="M85" authorId="0" shapeId="0" xr:uid="{00000000-0006-0000-0800-000028000000}">
      <text>
        <r>
          <rPr>
            <sz val="11"/>
            <rFont val="Calibri"/>
          </rPr>
          <t>Ensure the authority to certify artifacts is limited</t>
        </r>
      </text>
    </comment>
    <comment ref="N85" authorId="0" shapeId="0" xr:uid="{00000000-0006-0000-0800-000029000000}">
      <text>
        <r>
          <rPr>
            <sz val="11"/>
            <rFont val="Calibri"/>
          </rPr>
          <t>Ensure access to production environment is limited</t>
        </r>
      </text>
    </comment>
    <comment ref="G88" authorId="0" shapeId="0" xr:uid="{00000000-0006-0000-0800-00002A000000}">
      <text>
        <r>
          <rPr>
            <sz val="11"/>
            <rFont val="Calibri"/>
          </rPr>
          <t>Ensure minimum number of administrators are set for the organization</t>
        </r>
      </text>
    </comment>
    <comment ref="H88" authorId="0" shapeId="0" xr:uid="{00000000-0006-0000-0800-00002B000000}">
      <text>
        <r>
          <rPr>
            <sz val="11"/>
            <rFont val="Calibri"/>
          </rPr>
          <t>Ensure two administrators are set for each repository</t>
        </r>
      </text>
    </comment>
    <comment ref="I88" authorId="0" shapeId="0" xr:uid="{00000000-0006-0000-0800-00002C000000}">
      <text>
        <r>
          <rPr>
            <sz val="11"/>
            <rFont val="Calibri"/>
          </rPr>
          <t>Ensure minimum number of administrators are set for the build environment</t>
        </r>
      </text>
    </comment>
    <comment ref="J88" authorId="0" shapeId="0" xr:uid="{00000000-0006-0000-0800-00002D000000}">
      <text>
        <r>
          <rPr>
            <sz val="11"/>
            <rFont val="Calibri"/>
          </rPr>
          <t>Ensure minimum number of administrators are set for the package registry</t>
        </r>
      </text>
    </comment>
    <comment ref="G89" authorId="0" shapeId="0" xr:uid="{00000000-0006-0000-0800-00002E000000}">
      <text>
        <r>
          <rPr>
            <sz val="11"/>
            <rFont val="Calibri"/>
          </rPr>
          <t>Ensure branch protection rules are enforced for administrators</t>
        </r>
      </text>
    </comment>
    <comment ref="H89" authorId="0" shapeId="0" xr:uid="{00000000-0006-0000-0800-00002F000000}">
      <text>
        <r>
          <rPr>
            <sz val="11"/>
            <rFont val="Calibri"/>
          </rPr>
          <t>Ensure minimum number of administrators are set for the organization</t>
        </r>
      </text>
    </comment>
    <comment ref="I89" authorId="0" shapeId="0" xr:uid="{00000000-0006-0000-0800-000030000000}">
      <text>
        <r>
          <rPr>
            <sz val="11"/>
            <rFont val="Calibri"/>
          </rPr>
          <t>Ensure two administrators are set for each repository</t>
        </r>
      </text>
    </comment>
    <comment ref="J89" authorId="0" shapeId="0" xr:uid="{00000000-0006-0000-0800-000031000000}">
      <text>
        <r>
          <rPr>
            <sz val="11"/>
            <rFont val="Calibri"/>
          </rPr>
          <t>Ensure minimum number of administrators are set for the build environment</t>
        </r>
      </text>
    </comment>
    <comment ref="K89" authorId="0" shapeId="0" xr:uid="{00000000-0006-0000-0800-000032000000}">
      <text>
        <r>
          <rPr>
            <sz val="11"/>
            <rFont val="Calibri"/>
          </rPr>
          <t>Ensure minimum number of administrators are set for the package registry</t>
        </r>
      </text>
    </comment>
    <comment ref="G91" authorId="0" shapeId="0" xr:uid="{00000000-0006-0000-0800-000033000000}">
      <text>
        <r>
          <rPr>
            <sz val="11"/>
            <rFont val="Calibri"/>
          </rPr>
          <t>Ensure an organization provides SSH certificates</t>
        </r>
      </text>
    </comment>
    <comment ref="G95" authorId="0" shapeId="0" xr:uid="{00000000-0006-0000-0800-000034000000}">
      <text>
        <r>
          <rPr>
            <sz val="11"/>
            <rFont val="Calibri"/>
          </rPr>
          <t>Ensure Multi-Factor Authentication (MFA) is required for contributors of new code</t>
        </r>
      </text>
    </comment>
    <comment ref="H95" authorId="0" shapeId="0" xr:uid="{00000000-0006-0000-0800-000035000000}">
      <text>
        <r>
          <rPr>
            <sz val="11"/>
            <rFont val="Calibri"/>
          </rPr>
          <t>Ensure the organization is requiring members to use Multi-Factor Authentication (MFA)</t>
        </r>
      </text>
    </comment>
    <comment ref="I95" authorId="0" shapeId="0" xr:uid="{00000000-0006-0000-0800-000036000000}">
      <text>
        <r>
          <rPr>
            <sz val="11"/>
            <rFont val="Calibri"/>
          </rPr>
          <t>Ensure users must authenticate to access the build environment</t>
        </r>
      </text>
    </comment>
    <comment ref="J95" authorId="0" shapeId="0" xr:uid="{00000000-0006-0000-0800-000037000000}">
      <text>
        <r>
          <rPr>
            <sz val="11"/>
            <rFont val="Calibri"/>
          </rPr>
          <t>Ensure user access to the package registry utilizes Multi-Factor Authentication (MFA)</t>
        </r>
      </text>
    </comment>
    <comment ref="G97" authorId="0" shapeId="0" xr:uid="{00000000-0006-0000-0800-000038000000}">
      <text>
        <r>
          <rPr>
            <sz val="11"/>
            <rFont val="Calibri"/>
          </rPr>
          <t>Ensure user access to the package registry utilizes Multi-Factor Authentication (MFA)</t>
        </r>
      </text>
    </comment>
    <comment ref="G98" authorId="0" shapeId="0" xr:uid="{00000000-0006-0000-0800-000039000000}">
      <text>
        <r>
          <rPr>
            <sz val="11"/>
            <rFont val="Calibri"/>
          </rPr>
          <t>Ensure the organization is requiring members to use Multi-Factor Authentication (MFA)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1" authorId="0" shapeId="0" xr:uid="{00000000-0006-0000-0A00-000001000000}">
      <text>
        <r>
          <rPr>
            <sz val="11"/>
            <rFont val="Calibri"/>
          </rPr>
          <t>Ensure any changes to code are tracked in a version control platform</t>
        </r>
      </text>
    </comment>
    <comment ref="L113" authorId="0" shapeId="0" xr:uid="{00000000-0006-0000-0A00-000002000000}">
      <text>
        <r>
          <rPr>
            <sz val="11"/>
            <rFont val="Calibri"/>
          </rPr>
          <t>Ensure previous approvals are dismissed when updates are introduced to a code change proposal</t>
        </r>
      </text>
    </comment>
    <comment ref="M113" authorId="0" shapeId="0" xr:uid="{00000000-0006-0000-0A00-000004000000}">
      <text>
        <r>
          <rPr>
            <sz val="11"/>
            <rFont val="Calibri"/>
          </rPr>
          <t>Ensure all checks have passed before merging new code</t>
        </r>
      </text>
    </comment>
    <comment ref="N113" authorId="0" shapeId="0" xr:uid="{00000000-0006-0000-0A00-000003000000}">
      <text>
        <r>
          <rPr>
            <sz val="11"/>
            <rFont val="Calibri"/>
          </rPr>
          <t>Ensure any merging of code is automatically scanned for risks</t>
        </r>
      </text>
    </comment>
    <comment ref="L114" authorId="0" shapeId="0" xr:uid="{00000000-0006-0000-0A00-000005000000}">
      <text>
        <r>
          <rPr>
            <sz val="11"/>
            <rFont val="Calibri"/>
          </rPr>
          <t>Ensure any change to code receives approval of two strongly authenticated users</t>
        </r>
      </text>
    </comment>
    <comment ref="M114" authorId="0" shapeId="0" xr:uid="{00000000-0006-0000-0A00-000006000000}">
      <text>
        <r>
          <rPr>
            <sz val="11"/>
            <rFont val="Calibri"/>
          </rPr>
          <t>Ensure code owner</t>
        </r>
        <r>
          <rPr>
            <sz val="11"/>
            <color rgb="FF000000"/>
            <rFont val="Calibri"/>
          </rPr>
          <t>'</t>
        </r>
        <r>
          <rPr>
            <sz val="11"/>
            <color rgb="FF000000"/>
            <rFont val="Calibri"/>
          </rPr>
          <t>s review is required when a change affects owned code</t>
        </r>
      </text>
    </comment>
    <comment ref="N114" authorId="0" shapeId="0" xr:uid="{00000000-0006-0000-0A00-000007000000}">
      <text>
        <r>
          <rPr>
            <sz val="11"/>
            <rFont val="Calibri"/>
          </rPr>
          <t>Ensure all open comments are resolved before allowing code change merging</t>
        </r>
      </text>
    </comment>
    <comment ref="L117" authorId="0" shapeId="0" xr:uid="{00000000-0006-0000-0A00-000008000000}">
      <text>
        <r>
          <rPr>
            <sz val="11"/>
            <rFont val="Calibri"/>
          </rPr>
          <t>Ensure any merging of code is automatically scanned for risks</t>
        </r>
      </text>
    </comment>
    <comment ref="M117" authorId="0" shapeId="0" xr:uid="{00000000-0006-0000-0A00-000012000000}">
      <text>
        <r>
          <rPr>
            <sz val="11"/>
            <rFont val="Calibri"/>
          </rPr>
          <t>Ensure scanners are in place to secure Continuous Integration (CI) pipeline instructions</t>
        </r>
      </text>
    </comment>
    <comment ref="N117" authorId="0" shapeId="0" xr:uid="{00000000-0006-0000-0A00-000013000000}">
      <text>
        <r>
          <rPr>
            <sz val="11"/>
            <rFont val="Calibri"/>
          </rPr>
          <t>Ensure scanners are in place to secure Infrastructure as Code (IaC) instructions</t>
        </r>
      </text>
    </comment>
    <comment ref="O117" authorId="0" shapeId="0" xr:uid="{00000000-0006-0000-0A00-000009000000}">
      <text>
        <r>
          <rPr>
            <sz val="11"/>
            <rFont val="Calibri"/>
          </rPr>
          <t>Ensure scanners are in place for code vulnerabilities</t>
        </r>
      </text>
    </comment>
    <comment ref="P117" authorId="0" shapeId="0" xr:uid="{00000000-0006-0000-0A00-00000A000000}">
      <text>
        <r>
          <rPr>
            <sz val="11"/>
            <rFont val="Calibri"/>
          </rPr>
          <t>Ensure scanners are in place for open-source vulnerabilities in used packages</t>
        </r>
      </text>
    </comment>
    <comment ref="Q117" authorId="0" shapeId="0" xr:uid="{00000000-0006-0000-0A00-00000B000000}">
      <text>
        <r>
          <rPr>
            <sz val="11"/>
            <rFont val="Calibri"/>
          </rPr>
          <t>Ensure the build infrastructure is automatically scanned for vulnerabilities</t>
        </r>
      </text>
    </comment>
    <comment ref="R117" authorId="0" shapeId="0" xr:uid="{00000000-0006-0000-0A00-00000C000000}">
      <text>
        <r>
          <rPr>
            <sz val="11"/>
            <rFont val="Calibri"/>
          </rPr>
          <t>Ensure build workers are automatically scanned for vulnerabilities</t>
        </r>
      </text>
    </comment>
    <comment ref="S117" authorId="0" shapeId="0" xr:uid="{00000000-0006-0000-0A00-00000D000000}">
      <text>
        <r>
          <rPr>
            <sz val="11"/>
            <rFont val="Calibri"/>
          </rPr>
          <t>Ensure pipelines are automatically scanned for misconfigurations</t>
        </r>
      </text>
    </comment>
    <comment ref="T117" authorId="0" shapeId="0" xr:uid="{00000000-0006-0000-0A00-00000E000000}">
      <text>
        <r>
          <rPr>
            <sz val="11"/>
            <rFont val="Calibri"/>
          </rPr>
          <t>Ensure pipelines are automatically scanned for vulnerabilities</t>
        </r>
      </text>
    </comment>
    <comment ref="U117" authorId="0" shapeId="0" xr:uid="{00000000-0006-0000-0A00-00000F000000}">
      <text>
        <r>
          <rPr>
            <sz val="11"/>
            <rFont val="Calibri"/>
          </rPr>
          <t>Ensure dependencies are monitored between open-source components</t>
        </r>
      </text>
    </comment>
    <comment ref="V117" authorId="0" shapeId="0" xr:uid="{00000000-0006-0000-0A00-000010000000}">
      <text>
        <r>
          <rPr>
            <sz val="11"/>
            <rFont val="Calibri"/>
          </rPr>
          <t>Ensure packages are automatically scanned for known vulnerabilities</t>
        </r>
      </text>
    </comment>
    <comment ref="W117" authorId="0" shapeId="0" xr:uid="{00000000-0006-0000-0A00-000011000000}">
      <text>
        <r>
          <rPr>
            <sz val="11"/>
            <rFont val="Calibri"/>
          </rPr>
          <t>Scan Infrastructure as Code (IaC)</t>
        </r>
      </text>
    </comment>
    <comment ref="L118" authorId="0" shapeId="0" xr:uid="{00000000-0006-0000-0A00-000014000000}">
      <text>
        <r>
          <rPr>
            <sz val="11"/>
            <rFont val="Calibri"/>
          </rPr>
          <t>Ensure all copies (forks) of code are tracked and accounted for</t>
        </r>
      </text>
    </comment>
    <comment ref="M118" authorId="0" shapeId="0" xr:uid="{00000000-0006-0000-0A00-000015000000}">
      <text>
        <r>
          <rPr>
            <sz val="11"/>
            <rFont val="Calibri"/>
          </rPr>
          <t>Ensure scanners are in place for open-source vulnerabilities in used packages</t>
        </r>
      </text>
    </comment>
    <comment ref="N118" authorId="0" shapeId="0" xr:uid="{00000000-0006-0000-0A00-000016000000}">
      <text>
        <r>
          <rPr>
            <sz val="11"/>
            <rFont val="Calibri"/>
          </rPr>
          <t>Ensure all external dependencies used in the build process are locked</t>
        </r>
      </text>
    </comment>
    <comment ref="O118" authorId="0" shapeId="0" xr:uid="{00000000-0006-0000-0A00-000017000000}">
      <text>
        <r>
          <rPr>
            <sz val="11"/>
            <rFont val="Calibri"/>
          </rPr>
          <t>Ensure dependencies are validated before being used</t>
        </r>
      </text>
    </comment>
    <comment ref="P118" authorId="0" shapeId="0" xr:uid="{00000000-0006-0000-0A00-000018000000}">
      <text>
        <r>
          <rPr>
            <sz val="11"/>
            <rFont val="Calibri"/>
          </rPr>
          <t>Ensure pipeline steps produce a Software Bill of Materials (SBOM)</t>
        </r>
      </text>
    </comment>
    <comment ref="Q118" authorId="0" shapeId="0" xr:uid="{00000000-0006-0000-0A00-000019000000}">
      <text>
        <r>
          <rPr>
            <sz val="11"/>
            <rFont val="Calibri"/>
          </rPr>
          <t>Ensure third-party artifacts and open-source libraries are verified</t>
        </r>
      </text>
    </comment>
    <comment ref="R118" authorId="0" shapeId="0" xr:uid="{00000000-0006-0000-0A00-00001A000000}">
      <text>
        <r>
          <rPr>
            <sz val="11"/>
            <rFont val="Calibri"/>
          </rPr>
          <t>Ensure Software Bill of Materials (SBOM) is required from all third-party suppliers</t>
        </r>
      </text>
    </comment>
    <comment ref="S118" authorId="0" shapeId="0" xr:uid="{00000000-0006-0000-0A00-00001B000000}">
      <text>
        <r>
          <rPr>
            <sz val="11"/>
            <rFont val="Calibri"/>
          </rPr>
          <t>Ensure trusted package managers and repositories are defined and prioritized</t>
        </r>
      </text>
    </comment>
    <comment ref="T118" authorId="0" shapeId="0" xr:uid="{00000000-0006-0000-0A00-00001C000000}">
      <text>
        <r>
          <rPr>
            <sz val="11"/>
            <rFont val="Calibri"/>
          </rPr>
          <t>Ensure dependencies are pinned to a specific, verified version</t>
        </r>
      </text>
    </comment>
    <comment ref="U118" authorId="0" shapeId="0" xr:uid="{00000000-0006-0000-0A00-00001D000000}">
      <text>
        <r>
          <rPr>
            <sz val="11"/>
            <rFont val="Calibri"/>
          </rPr>
          <t>Ensure packages are automatically scanned for known vulnerabilities</t>
        </r>
      </text>
    </comment>
    <comment ref="V118" authorId="0" shapeId="0" xr:uid="{00000000-0006-0000-0A00-00001E000000}">
      <text>
        <r>
          <rPr>
            <sz val="11"/>
            <rFont val="Calibri"/>
          </rPr>
          <t>Ensure artifacts contain information about their origin</t>
        </r>
      </text>
    </comment>
    <comment ref="L125" authorId="0" shapeId="0" xr:uid="{00000000-0006-0000-0A00-00001F000000}">
      <text>
        <r>
          <rPr>
            <sz val="11"/>
            <rFont val="Calibri"/>
          </rPr>
          <t>Ensure any changes to code are tracked in a version control platform</t>
        </r>
      </text>
    </comment>
    <comment ref="M125" authorId="0" shapeId="0" xr:uid="{00000000-0006-0000-0A00-000020000000}">
      <text>
        <r>
          <rPr>
            <sz val="11"/>
            <rFont val="Calibri"/>
          </rPr>
          <t>Ensure any change to code can be traced back to its associated task</t>
        </r>
      </text>
    </comment>
    <comment ref="N125" authorId="0" shapeId="0" xr:uid="{00000000-0006-0000-0A00-000021000000}">
      <text>
        <r>
          <rPr>
            <sz val="11"/>
            <rFont val="Calibri"/>
          </rPr>
          <t>Ensure previous approvals are dismissed when updates are introduced to a code change proposal</t>
        </r>
      </text>
    </comment>
    <comment ref="O125" authorId="0" shapeId="0" xr:uid="{00000000-0006-0000-0A00-000022000000}">
      <text>
        <r>
          <rPr>
            <sz val="11"/>
            <rFont val="Calibri"/>
          </rPr>
          <t>Ensure open Git branches are up to date before they can be merged into code base</t>
        </r>
      </text>
    </comment>
    <comment ref="P125" authorId="0" shapeId="0" xr:uid="{00000000-0006-0000-0A00-000023000000}">
      <text>
        <r>
          <rPr>
            <sz val="11"/>
            <rFont val="Calibri"/>
          </rPr>
          <t>Ensure linear history is required</t>
        </r>
      </text>
    </comment>
    <comment ref="Q125" authorId="0" shapeId="0" xr:uid="{00000000-0006-0000-0A00-000024000000}">
      <text>
        <r>
          <rPr>
            <sz val="11"/>
            <rFont val="Calibri"/>
          </rPr>
          <t>Ensure force push code to branches is denied</t>
        </r>
      </text>
    </comment>
    <comment ref="R125" authorId="0" shapeId="0" xr:uid="{00000000-0006-0000-0A00-000025000000}">
      <text>
        <r>
          <rPr>
            <sz val="11"/>
            <rFont val="Calibri"/>
          </rPr>
          <t>Ensure branch protection is enforced on the default branch</t>
        </r>
      </text>
    </comment>
    <comment ref="S125" authorId="0" shapeId="0" xr:uid="{00000000-0006-0000-0A00-000026000000}">
      <text>
        <r>
          <rPr>
            <sz val="11"/>
            <rFont val="Calibri"/>
          </rPr>
          <t>Ensure all aspects of the pipeline infrastructure and configuration are immutable</t>
        </r>
      </text>
    </comment>
    <comment ref="T125" authorId="0" shapeId="0" xr:uid="{00000000-0006-0000-0A00-000027000000}">
      <text>
        <r>
          <rPr>
            <sz val="11"/>
            <rFont val="Calibri"/>
          </rPr>
          <t>Ensure all build steps are defined as code</t>
        </r>
      </text>
    </comment>
    <comment ref="U125" authorId="0" shapeId="0" xr:uid="{00000000-0006-0000-0A00-000028000000}">
      <text>
        <r>
          <rPr>
            <sz val="11"/>
            <rFont val="Calibri"/>
          </rPr>
          <t>Ensure changes to pipeline files are tracked and reviewed</t>
        </r>
      </text>
    </comment>
    <comment ref="V125" authorId="0" shapeId="0" xr:uid="{00000000-0006-0000-0A00-000029000000}">
      <text>
        <r>
          <rPr>
            <sz val="11"/>
            <rFont val="Calibri"/>
          </rPr>
          <t>Ensure changes in deployment configuration are audited</t>
        </r>
      </text>
    </comment>
    <comment ref="L127" authorId="0" shapeId="0" xr:uid="{00000000-0006-0000-0A00-00002A000000}">
      <text>
        <r>
          <rPr>
            <sz val="11"/>
            <rFont val="Calibri"/>
          </rPr>
          <t>Ensure build workers are single-used</t>
        </r>
      </text>
    </comment>
    <comment ref="M127" authorId="0" shapeId="0" xr:uid="{00000000-0006-0000-0A00-00002B000000}">
      <text>
        <r>
          <rPr>
            <sz val="11"/>
            <rFont val="Calibri"/>
          </rPr>
          <t>Ensure output is written to a separate, secured storage repository</t>
        </r>
      </text>
    </comment>
    <comment ref="N127" authorId="0" shapeId="0" xr:uid="{00000000-0006-0000-0A00-00002C000000}">
      <text>
        <r>
          <rPr>
            <sz val="11"/>
            <rFont val="Calibri"/>
          </rPr>
          <t>Ensure deployment configuration files are separated from source code</t>
        </r>
      </text>
    </comment>
    <comment ref="O127" authorId="0" shapeId="0" xr:uid="{00000000-0006-0000-0A00-00002D000000}">
      <text>
        <r>
          <rPr>
            <sz val="11"/>
            <rFont val="Calibri"/>
          </rPr>
          <t>Ensure access to production environment is limited</t>
        </r>
      </text>
    </comment>
    <comment ref="L128" authorId="0" shapeId="0" xr:uid="{00000000-0006-0000-0A00-00002E000000}">
      <text>
        <r>
          <rPr>
            <sz val="11"/>
            <rFont val="Calibri"/>
          </rPr>
          <t>Ensure each pipeline has a single responsibility</t>
        </r>
      </text>
    </comment>
    <comment ref="M128" authorId="0" shapeId="0" xr:uid="{00000000-0006-0000-0A00-00002F000000}">
      <text>
        <r>
          <rPr>
            <sz val="11"/>
            <rFont val="Calibri"/>
          </rPr>
          <t>Ensure the duties of each build worker are segregated</t>
        </r>
      </text>
    </comment>
    <comment ref="N128" authorId="0" shapeId="0" xr:uid="{00000000-0006-0000-0A00-000030000000}">
      <text>
        <r>
          <rPr>
            <sz val="11"/>
            <rFont val="Calibri"/>
          </rPr>
          <t>Ensure access to production environment is limited</t>
        </r>
      </text>
    </comment>
    <comment ref="L152" authorId="0" shapeId="0" xr:uid="{00000000-0006-0000-0A00-000031000000}">
      <text>
        <r>
          <rPr>
            <sz val="11"/>
            <rFont val="Calibri"/>
          </rPr>
          <t>Ensure new members are required to be invited using company-approved email</t>
        </r>
      </text>
    </comment>
    <comment ref="M152" authorId="0" shapeId="0" xr:uid="{00000000-0006-0000-0A00-000032000000}">
      <text>
        <r>
          <rPr>
            <sz val="11"/>
            <rFont val="Calibri"/>
          </rPr>
          <t>Ensure user management of the package registry is not local</t>
        </r>
      </text>
    </comment>
    <comment ref="N152" authorId="0" shapeId="0" xr:uid="{00000000-0006-0000-0A00-000033000000}">
      <text>
        <r>
          <rPr>
            <sz val="11"/>
            <rFont val="Calibri"/>
          </rPr>
          <t>Ensure anonymous access to artifacts is revoked</t>
        </r>
      </text>
    </comment>
    <comment ref="L155" authorId="0" shapeId="0" xr:uid="{00000000-0006-0000-0A00-000034000000}">
      <text>
        <r>
          <rPr>
            <sz val="11"/>
            <rFont val="Calibri"/>
          </rPr>
          <t>Ensure repository creation is limited to specific members</t>
        </r>
      </text>
    </comment>
    <comment ref="L156" authorId="0" shapeId="0" xr:uid="{00000000-0006-0000-0A00-000035000000}">
      <text>
        <r>
          <rPr>
            <sz val="11"/>
            <rFont val="Calibri"/>
          </rPr>
          <t>Ensure inactive users are reviewed and removed periodically</t>
        </r>
      </text>
    </comment>
    <comment ref="L157" authorId="0" shapeId="0" xr:uid="{00000000-0006-0000-0A00-000036000000}">
      <text>
        <r>
          <rPr>
            <sz val="11"/>
            <rFont val="Calibri"/>
          </rPr>
          <t>Ensure inactive users are reviewed and removed periodically</t>
        </r>
      </text>
    </comment>
    <comment ref="L161" authorId="0" shapeId="0" xr:uid="{00000000-0006-0000-0A00-000037000000}">
      <text>
        <r>
          <rPr>
            <sz val="11"/>
            <rFont val="Calibri"/>
          </rPr>
          <t>Ensure an organization provides SSH certificates</t>
        </r>
      </text>
    </comment>
    <comment ref="M161" authorId="0" shapeId="0" xr:uid="{00000000-0006-0000-0A00-000038000000}">
      <text>
        <r>
          <rPr>
            <sz val="11"/>
            <rFont val="Calibri"/>
          </rPr>
          <t>Ensure users must authenticate to access the build environment</t>
        </r>
      </text>
    </comment>
    <comment ref="L165" authorId="0" shapeId="0" xr:uid="{00000000-0006-0000-0A00-000039000000}">
      <text>
        <r>
          <rPr>
            <sz val="11"/>
            <rFont val="Calibri"/>
          </rPr>
          <t>Ensure default passwords are not used</t>
        </r>
      </text>
    </comment>
    <comment ref="M165" authorId="0" shapeId="0" xr:uid="{00000000-0006-0000-0A00-00003A000000}">
      <text>
        <r>
          <rPr>
            <sz val="11"/>
            <rFont val="Calibri"/>
          </rPr>
          <t>Ensure default passwords are not used</t>
        </r>
      </text>
    </comment>
    <comment ref="L175" authorId="0" shapeId="0" xr:uid="{00000000-0006-0000-0A00-00003B000000}">
      <text>
        <r>
          <rPr>
            <sz val="11"/>
            <rFont val="Calibri"/>
          </rPr>
          <t>Ensure any change to code receives approval of two strongly authenticated users</t>
        </r>
      </text>
    </comment>
    <comment ref="M175" authorId="0" shapeId="0" xr:uid="{00000000-0006-0000-0A00-00003C000000}">
      <text>
        <r>
          <rPr>
            <sz val="11"/>
            <rFont val="Calibri"/>
          </rPr>
          <t>Ensure Multi-Factor Authentication (MFA) is required for contributors of new code</t>
        </r>
      </text>
    </comment>
    <comment ref="N175" authorId="0" shapeId="0" xr:uid="{00000000-0006-0000-0A00-00003D000000}">
      <text>
        <r>
          <rPr>
            <sz val="11"/>
            <rFont val="Calibri"/>
          </rPr>
          <t>Ensure the organization is requiring members to use Multi-Factor Authentication (MFA)</t>
        </r>
      </text>
    </comment>
    <comment ref="O175" authorId="0" shapeId="0" xr:uid="{00000000-0006-0000-0A00-00003E000000}">
      <text>
        <r>
          <rPr>
            <sz val="11"/>
            <rFont val="Calibri"/>
          </rPr>
          <t>Ensure users must authenticate to access the build environment</t>
        </r>
      </text>
    </comment>
    <comment ref="P175" authorId="0" shapeId="0" xr:uid="{00000000-0006-0000-0A00-00003F000000}">
      <text>
        <r>
          <rPr>
            <sz val="11"/>
            <rFont val="Calibri"/>
          </rPr>
          <t>Ensure user access to the package registry utilizes Multi-Factor Authentication (MFA)</t>
        </r>
      </text>
    </comment>
    <comment ref="L178" authorId="0" shapeId="0" xr:uid="{00000000-0006-0000-0A00-000040000000}">
      <text>
        <r>
          <rPr>
            <sz val="11"/>
            <rFont val="Calibri"/>
          </rPr>
          <t>Ensure Multi-Factor Authentication (MFA) is required for contributors of new code</t>
        </r>
      </text>
    </comment>
    <comment ref="M178" authorId="0" shapeId="0" xr:uid="{00000000-0006-0000-0A00-000041000000}">
      <text>
        <r>
          <rPr>
            <sz val="11"/>
            <rFont val="Calibri"/>
          </rPr>
          <t>Ensure the organization is requiring members to use Multi-Factor Authentication (MFA)</t>
        </r>
      </text>
    </comment>
    <comment ref="N178" authorId="0" shapeId="0" xr:uid="{00000000-0006-0000-0A00-000042000000}">
      <text>
        <r>
          <rPr>
            <sz val="11"/>
            <rFont val="Calibri"/>
          </rPr>
          <t>Ensure user access to the package registry utilizes Multi-Factor Authentication (MFA)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all copies (forks) of code are tracked and accounted for</t>
        </r>
      </text>
    </comment>
    <comment ref="H92" authorId="0" shapeId="0" xr:uid="{00000000-0006-0000-0B00-000002000000}">
      <text>
        <r>
          <rPr>
            <sz val="11"/>
            <rFont val="Calibri"/>
          </rPr>
          <t>Ensure an organization-wide dependency usage policy is enforced</t>
        </r>
      </text>
    </comment>
    <comment ref="H94" authorId="0" shapeId="0" xr:uid="{00000000-0006-0000-0B00-000003000000}">
      <text>
        <r>
          <rPr>
            <sz val="11"/>
            <rFont val="Calibri"/>
          </rPr>
          <t>Ensure all external dependencies used in the build process are locked</t>
        </r>
      </text>
    </comment>
    <comment ref="I94" authorId="0" shapeId="0" xr:uid="{00000000-0006-0000-0B00-000005000000}">
      <text>
        <r>
          <rPr>
            <sz val="11"/>
            <rFont val="Calibri"/>
          </rPr>
          <t>Ensure dependencies are validated before being used</t>
        </r>
      </text>
    </comment>
    <comment ref="J94" authorId="0" shapeId="0" xr:uid="{00000000-0006-0000-0B00-000004000000}">
      <text>
        <r>
          <rPr>
            <sz val="11"/>
            <rFont val="Calibri"/>
          </rPr>
          <t>Ensure third-party artifacts and open-source libraries are verified</t>
        </r>
      </text>
    </comment>
    <comment ref="H95" authorId="0" shapeId="0" xr:uid="{00000000-0006-0000-0B00-000006000000}">
      <text>
        <r>
          <rPr>
            <sz val="11"/>
            <rFont val="Calibri"/>
          </rPr>
          <t>Ensure pipeline steps produce a Software Bill of Materials (SBOM)</t>
        </r>
      </text>
    </comment>
    <comment ref="I95" authorId="0" shapeId="0" xr:uid="{00000000-0006-0000-0B00-000007000000}">
      <text>
        <r>
          <rPr>
            <sz val="11"/>
            <rFont val="Calibri"/>
          </rPr>
          <t>Ensure Software Bill of Materials (SBOM) is required from all third-party suppliers</t>
        </r>
      </text>
    </comment>
    <comment ref="H96" authorId="0" shapeId="0" xr:uid="{00000000-0006-0000-0B00-000008000000}">
      <text>
        <r>
          <rPr>
            <sz val="11"/>
            <rFont val="Calibri"/>
          </rPr>
          <t>Ensure dependencies are monitored between open-source components</t>
        </r>
      </text>
    </comment>
    <comment ref="I96" authorId="0" shapeId="0" xr:uid="{00000000-0006-0000-0B00-00000A000000}">
      <text>
        <r>
          <rPr>
            <sz val="11"/>
            <rFont val="Calibri"/>
          </rPr>
          <t>Ensure all packages used are more than 60 days old</t>
        </r>
      </text>
    </comment>
    <comment ref="J96" authorId="0" shapeId="0" xr:uid="{00000000-0006-0000-0B00-00000B000000}">
      <text>
        <r>
          <rPr>
            <sz val="11"/>
            <rFont val="Calibri"/>
          </rPr>
          <t>Ensure packages are automatically scanned for license implications</t>
        </r>
      </text>
    </comment>
    <comment ref="K96" authorId="0" shapeId="0" xr:uid="{00000000-0006-0000-0B00-000009000000}">
      <text>
        <r>
          <rPr>
            <sz val="11"/>
            <rFont val="Calibri"/>
          </rPr>
          <t>Ensure packages are automatically scanned for ownership change</t>
        </r>
      </text>
    </comment>
    <comment ref="H124" authorId="0" shapeId="0" xr:uid="{00000000-0006-0000-0B00-00000C000000}">
      <text>
        <r>
          <rPr>
            <sz val="11"/>
            <rFont val="Calibri"/>
          </rPr>
          <t>Ensure all public repositories contain a SECURITY.md file</t>
        </r>
      </text>
    </comment>
    <comment ref="H202" authorId="0" shapeId="0" xr:uid="{00000000-0006-0000-0B00-00000D000000}">
      <text>
        <r>
          <rPr>
            <sz val="11"/>
            <rFont val="Calibri"/>
          </rPr>
          <t>Ensure run-time security is enforced for build workers</t>
        </r>
      </text>
    </comment>
    <comment ref="I202" authorId="0" shapeId="0" xr:uid="{00000000-0006-0000-0B00-00000E000000}">
      <text>
        <r>
          <rPr>
            <sz val="11"/>
            <rFont val="Calibri"/>
          </rPr>
          <t>Ensure resource consumption of build workers is monitored</t>
        </r>
      </text>
    </comment>
    <comment ref="H204" authorId="0" shapeId="0" xr:uid="{00000000-0006-0000-0B00-00000F000000}">
      <text>
        <r>
          <rPr>
            <sz val="11"/>
            <rFont val="Calibri"/>
          </rPr>
          <t>Ensure run-time security is enforced for build workers</t>
        </r>
      </text>
    </comment>
    <comment ref="H226" authorId="0" shapeId="0" xr:uid="{00000000-0006-0000-0B00-000010000000}">
      <text>
        <r>
          <rPr>
            <sz val="11"/>
            <rFont val="Calibri"/>
          </rPr>
          <t>Ensure stale applications are reviewed and inactive ones are removed</t>
        </r>
      </text>
    </comment>
    <comment ref="H230" authorId="0" shapeId="0" xr:uid="{00000000-0006-0000-0B00-000011000000}">
      <text>
        <r>
          <rPr>
            <sz val="11"/>
            <rFont val="Calibri"/>
          </rPr>
          <t>Ensure administrator approval is required for every installed application</t>
        </r>
      </text>
    </comment>
    <comment ref="I230" authorId="0" shapeId="0" xr:uid="{00000000-0006-0000-0B00-000012000000}">
      <text>
        <r>
          <rPr>
            <sz val="11"/>
            <rFont val="Calibri"/>
          </rPr>
          <t>Ensure trusted package managers and repositories are defined and prioritized</t>
        </r>
      </text>
    </comment>
    <comment ref="H231" authorId="0" shapeId="0" xr:uid="{00000000-0006-0000-0B00-000013000000}">
      <text>
        <r>
          <rPr>
            <sz val="11"/>
            <rFont val="Calibri"/>
          </rPr>
          <t>Ensure administrator approval is required for every installed application</t>
        </r>
      </text>
    </comment>
    <comment ref="H236" authorId="0" shapeId="0" xr:uid="{00000000-0006-0000-0B00-000014000000}">
      <text>
        <r>
          <rPr>
            <sz val="11"/>
            <rFont val="Calibri"/>
          </rPr>
          <t>Ensure stale applications are reviewed and inactive ones are removed</t>
        </r>
      </text>
    </comment>
    <comment ref="H249" authorId="0" shapeId="0" xr:uid="{00000000-0006-0000-0B00-000015000000}">
      <text>
        <r>
          <rPr>
            <sz val="11"/>
            <rFont val="Calibri"/>
          </rPr>
          <t>Ensure all aspects of the pipeline infrastructure and configuration are immutable</t>
        </r>
      </text>
    </comment>
    <comment ref="I249" authorId="0" shapeId="0" xr:uid="{00000000-0006-0000-0B00-00001A000000}">
      <text>
        <r>
          <rPr>
            <sz val="11"/>
            <rFont val="Calibri"/>
          </rPr>
          <t>Ensure the creation of the build environment is automated</t>
        </r>
      </text>
    </comment>
    <comment ref="J249" authorId="0" shapeId="0" xr:uid="{00000000-0006-0000-0B00-00001B000000}">
      <text>
        <r>
          <rPr>
            <sz val="11"/>
            <rFont val="Calibri"/>
          </rPr>
          <t>Ensure build worker environments and commands are passed and not pulled</t>
        </r>
      </text>
    </comment>
    <comment ref="K249" authorId="0" shapeId="0" xr:uid="{00000000-0006-0000-0B00-00001C000000}">
      <text>
        <r>
          <rPr>
            <sz val="11"/>
            <rFont val="Calibri"/>
          </rPr>
          <t>Ensure all build steps are defined as code</t>
        </r>
      </text>
    </comment>
    <comment ref="L249" authorId="0" shapeId="0" xr:uid="{00000000-0006-0000-0B00-000016000000}">
      <text>
        <r>
          <rPr>
            <sz val="11"/>
            <rFont val="Calibri"/>
          </rPr>
          <t>Ensure pipelines are automatically scanned for misconfigurations</t>
        </r>
      </text>
    </comment>
    <comment ref="M249" authorId="0" shapeId="0" xr:uid="{00000000-0006-0000-0B00-000017000000}">
      <text>
        <r>
          <rPr>
            <sz val="11"/>
            <rFont val="Calibri"/>
          </rPr>
          <t>Scan Infrastructure as Code (IaC)</t>
        </r>
      </text>
    </comment>
    <comment ref="N249" authorId="0" shapeId="0" xr:uid="{00000000-0006-0000-0B00-000018000000}">
      <text>
        <r>
          <rPr>
            <sz val="11"/>
            <rFont val="Calibri"/>
          </rPr>
          <t>Ensure deployments are automated</t>
        </r>
      </text>
    </comment>
    <comment ref="O249" authorId="0" shapeId="0" xr:uid="{00000000-0006-0000-0B00-000019000000}">
      <text>
        <r>
          <rPr>
            <sz val="11"/>
            <rFont val="Calibri"/>
          </rPr>
          <t>Ensure the deployment environment is reproducible</t>
        </r>
      </text>
    </comment>
    <comment ref="H254" authorId="0" shapeId="0" xr:uid="{00000000-0006-0000-0B00-00001D000000}">
      <text>
        <r>
          <rPr>
            <sz val="11"/>
            <rFont val="Calibri"/>
          </rPr>
          <t>Ensure the build infrastructure is automatically scanned for vulnerabilities</t>
        </r>
      </text>
    </comment>
    <comment ref="I254" authorId="0" shapeId="0" xr:uid="{00000000-0006-0000-0B00-00001E000000}">
      <text>
        <r>
          <rPr>
            <sz val="11"/>
            <rFont val="Calibri"/>
          </rPr>
          <t>Ensure build workers are automatically scanned for vulnerabilities</t>
        </r>
      </text>
    </comment>
    <comment ref="H255" authorId="0" shapeId="0" xr:uid="{00000000-0006-0000-0B00-00001F000000}">
      <text>
        <r>
          <rPr>
            <sz val="11"/>
            <rFont val="Calibri"/>
          </rPr>
          <t>Ensure any merging of code is automatically scanned for risks</t>
        </r>
      </text>
    </comment>
    <comment ref="I255" authorId="0" shapeId="0" xr:uid="{00000000-0006-0000-0B00-000020000000}">
      <text>
        <r>
          <rPr>
            <sz val="11"/>
            <rFont val="Calibri"/>
          </rPr>
          <t>Ensure the build infrastructure is automatically scanned for vulnerabilities</t>
        </r>
      </text>
    </comment>
    <comment ref="J255" authorId="0" shapeId="0" xr:uid="{00000000-0006-0000-0B00-000021000000}">
      <text>
        <r>
          <rPr>
            <sz val="11"/>
            <rFont val="Calibri"/>
          </rPr>
          <t>Ensure pipelines are automatically scanned for vulnerabilities</t>
        </r>
      </text>
    </comment>
    <comment ref="H256" authorId="0" shapeId="0" xr:uid="{00000000-0006-0000-0B00-000022000000}">
      <text>
        <r>
          <rPr>
            <sz val="11"/>
            <rFont val="Calibri"/>
          </rPr>
          <t>Ensure build workers are automatically scanned for vulnerabilities</t>
        </r>
      </text>
    </comment>
    <comment ref="H258" authorId="0" shapeId="0" xr:uid="{00000000-0006-0000-0B00-000023000000}">
      <text>
        <r>
          <rPr>
            <sz val="11"/>
            <rFont val="Calibri"/>
          </rPr>
          <t>Ensure scanners are in place to secure Continuous Integration (CI) pipeline instructions</t>
        </r>
      </text>
    </comment>
    <comment ref="I258" authorId="0" shapeId="0" xr:uid="{00000000-0006-0000-0B00-000024000000}">
      <text>
        <r>
          <rPr>
            <sz val="11"/>
            <rFont val="Calibri"/>
          </rPr>
          <t>Ensure scanners are in place to secure Infrastructure as Code (IaC) instructions</t>
        </r>
      </text>
    </comment>
    <comment ref="J258" authorId="0" shapeId="0" xr:uid="{00000000-0006-0000-0B00-000025000000}">
      <text>
        <r>
          <rPr>
            <sz val="11"/>
            <rFont val="Calibri"/>
          </rPr>
          <t>Ensure scanners are in place for open-source vulnerabilities in used packages</t>
        </r>
      </text>
    </comment>
    <comment ref="K258" authorId="0" shapeId="0" xr:uid="{00000000-0006-0000-0B00-000026000000}">
      <text>
        <r>
          <rPr>
            <sz val="11"/>
            <rFont val="Calibri"/>
          </rPr>
          <t>Ensure pipelines are automatically scanned for misconfigurations</t>
        </r>
      </text>
    </comment>
    <comment ref="L258" authorId="0" shapeId="0" xr:uid="{00000000-0006-0000-0B00-000027000000}">
      <text>
        <r>
          <rPr>
            <sz val="11"/>
            <rFont val="Calibri"/>
          </rPr>
          <t>Ensure packages are automatically scanned for known vulnerabilities</t>
        </r>
      </text>
    </comment>
    <comment ref="M258" authorId="0" shapeId="0" xr:uid="{00000000-0006-0000-0B00-000028000000}">
      <text>
        <r>
          <rPr>
            <sz val="11"/>
            <rFont val="Calibri"/>
          </rPr>
          <t>Scan Infrastructure as Code (IaC)</t>
        </r>
      </text>
    </comment>
    <comment ref="H276" authorId="0" shapeId="0" xr:uid="{00000000-0006-0000-0B00-000029000000}">
      <text>
        <r>
          <rPr>
            <sz val="11"/>
            <rFont val="Calibri"/>
          </rPr>
          <t>Ensure new members are required to be invited using company-approved email</t>
        </r>
      </text>
    </comment>
    <comment ref="H284" authorId="0" shapeId="0" xr:uid="{00000000-0006-0000-0B00-00002A000000}">
      <text>
        <r>
          <rPr>
            <sz val="11"/>
            <rFont val="Calibri"/>
          </rPr>
          <t>Ensure user management of the package registry is not local</t>
        </r>
      </text>
    </comment>
    <comment ref="H285" authorId="0" shapeId="0" xr:uid="{00000000-0006-0000-0B00-00002B000000}">
      <text>
        <r>
          <rPr>
            <sz val="11"/>
            <rFont val="Calibri"/>
          </rPr>
          <t>Ensure new members are required to be invited using company-approved email</t>
        </r>
      </text>
    </comment>
    <comment ref="H290" authorId="0" shapeId="0" xr:uid="{00000000-0006-0000-0B00-00002C000000}">
      <text>
        <r>
          <rPr>
            <sz val="11"/>
            <rFont val="Calibri"/>
          </rPr>
          <t>Ensure inactive users are reviewed and removed periodically</t>
        </r>
      </text>
    </comment>
    <comment ref="I290" authorId="0" shapeId="0" xr:uid="{00000000-0006-0000-0B00-00002D000000}">
      <text>
        <r>
          <rPr>
            <sz val="11"/>
            <rFont val="Calibri"/>
          </rPr>
          <t>Ensure team creation is limited to specific members</t>
        </r>
      </text>
    </comment>
    <comment ref="H291" authorId="0" shapeId="0" xr:uid="{00000000-0006-0000-0B00-00002E000000}">
      <text>
        <r>
          <rPr>
            <sz val="11"/>
            <rFont val="Calibri"/>
          </rPr>
          <t>Ensure user management of the package registry is not local</t>
        </r>
      </text>
    </comment>
    <comment ref="H292" authorId="0" shapeId="0" xr:uid="{00000000-0006-0000-0B00-00002F000000}">
      <text>
        <r>
          <rPr>
            <sz val="11"/>
            <rFont val="Calibri"/>
          </rPr>
          <t>Ensure inactive users are reviewed and removed periodically</t>
        </r>
      </text>
    </comment>
    <comment ref="H295" authorId="0" shapeId="0" xr:uid="{00000000-0006-0000-0B00-000030000000}">
      <text>
        <r>
          <rPr>
            <sz val="11"/>
            <rFont val="Calibri"/>
          </rPr>
          <t>Ensure any change to code receives approval of two strongly authenticated users</t>
        </r>
      </text>
    </comment>
    <comment ref="I295" authorId="0" shapeId="0" xr:uid="{00000000-0006-0000-0B00-000031000000}">
      <text>
        <r>
          <rPr>
            <sz val="11"/>
            <rFont val="Calibri"/>
          </rPr>
          <t>Ensure Multi-Factor Authentication (MFA) is required for contributors of new code</t>
        </r>
      </text>
    </comment>
    <comment ref="J295" authorId="0" shapeId="0" xr:uid="{00000000-0006-0000-0B00-000032000000}">
      <text>
        <r>
          <rPr>
            <sz val="11"/>
            <rFont val="Calibri"/>
          </rPr>
          <t>Ensure the organization is requiring members to use Multi-Factor Authentication (MFA)</t>
        </r>
      </text>
    </comment>
    <comment ref="K295" authorId="0" shapeId="0" xr:uid="{00000000-0006-0000-0B00-000033000000}">
      <text>
        <r>
          <rPr>
            <sz val="11"/>
            <rFont val="Calibri"/>
          </rPr>
          <t>Ensure an organization provides SSH certificates</t>
        </r>
      </text>
    </comment>
    <comment ref="L295" authorId="0" shapeId="0" xr:uid="{00000000-0006-0000-0B00-000034000000}">
      <text>
        <r>
          <rPr>
            <sz val="11"/>
            <rFont val="Calibri"/>
          </rPr>
          <t>Ensure users must authenticate to access the build environment</t>
        </r>
      </text>
    </comment>
    <comment ref="M295" authorId="0" shapeId="0" xr:uid="{00000000-0006-0000-0B00-000035000000}">
      <text>
        <r>
          <rPr>
            <sz val="11"/>
            <rFont val="Calibri"/>
          </rPr>
          <t>Ensure user access to the package registry utilizes Multi-Factor Authentication (MFA)</t>
        </r>
      </text>
    </comment>
    <comment ref="H297" authorId="0" shapeId="0" xr:uid="{00000000-0006-0000-0B00-000036000000}">
      <text>
        <r>
          <rPr>
            <sz val="11"/>
            <rFont val="Calibri"/>
          </rPr>
          <t>Ensure Multi-Factor Authentication (MFA) is required for contributors of new code</t>
        </r>
      </text>
    </comment>
    <comment ref="I297" authorId="0" shapeId="0" xr:uid="{00000000-0006-0000-0B00-000037000000}">
      <text>
        <r>
          <rPr>
            <sz val="11"/>
            <rFont val="Calibri"/>
          </rPr>
          <t>Ensure the organization is requiring members to use Multi-Factor Authentication (MFA)</t>
        </r>
      </text>
    </comment>
    <comment ref="J297" authorId="0" shapeId="0" xr:uid="{00000000-0006-0000-0B00-000038000000}">
      <text>
        <r>
          <rPr>
            <sz val="11"/>
            <rFont val="Calibri"/>
          </rPr>
          <t>Ensure user access to the package registry utilizes Multi-Factor Authentication (MFA)</t>
        </r>
      </text>
    </comment>
    <comment ref="H304" authorId="0" shapeId="0" xr:uid="{00000000-0006-0000-0B00-000039000000}">
      <text>
        <r>
          <rPr>
            <sz val="11"/>
            <rFont val="Calibri"/>
          </rPr>
          <t>Ensure minimum number of administrators are set for the organization</t>
        </r>
      </text>
    </comment>
    <comment ref="H309" authorId="0" shapeId="0" xr:uid="{00000000-0006-0000-0B00-00003A000000}">
      <text>
        <r>
          <rPr>
            <sz val="11"/>
            <rFont val="Calibri"/>
          </rPr>
          <t>Ensure there are restrictions on who can dismiss code change reviews</t>
        </r>
      </text>
    </comment>
    <comment ref="I309" authorId="0" shapeId="0" xr:uid="{00000000-0006-0000-0B00-00003B000000}">
      <text>
        <r>
          <rPr>
            <sz val="11"/>
            <rFont val="Calibri"/>
          </rPr>
          <t>Ensure branch protection rules are enforced for administrators</t>
        </r>
      </text>
    </comment>
    <comment ref="J309" authorId="0" shapeId="0" xr:uid="{00000000-0006-0000-0B00-00003C000000}">
      <text>
        <r>
          <rPr>
            <sz val="11"/>
            <rFont val="Calibri"/>
          </rPr>
          <t>Ensure repository deletion is limited to specific users</t>
        </r>
      </text>
    </comment>
    <comment ref="K309" authorId="0" shapeId="0" xr:uid="{00000000-0006-0000-0B00-00003D000000}">
      <text>
        <r>
          <rPr>
            <sz val="11"/>
            <rFont val="Calibri"/>
          </rPr>
          <t>Ensure two administrators are set for each repository</t>
        </r>
      </text>
    </comment>
    <comment ref="L309" authorId="0" shapeId="0" xr:uid="{00000000-0006-0000-0B00-00003E000000}">
      <text>
        <r>
          <rPr>
            <sz val="11"/>
            <rFont val="Calibri"/>
          </rPr>
          <t>Ensure access to build environments is limited</t>
        </r>
      </text>
    </comment>
    <comment ref="M309" authorId="0" shapeId="0" xr:uid="{00000000-0006-0000-0B00-00003F000000}">
      <text>
        <r>
          <rPr>
            <sz val="11"/>
            <rFont val="Calibri"/>
          </rPr>
          <t>Ensure minimum number of administrators are set for the build environment</t>
        </r>
      </text>
    </comment>
    <comment ref="N309" authorId="0" shapeId="0" xr:uid="{00000000-0006-0000-0B00-000040000000}">
      <text>
        <r>
          <rPr>
            <sz val="11"/>
            <rFont val="Calibri"/>
          </rPr>
          <t>Ensure the authority to certify artifacts is limited</t>
        </r>
      </text>
    </comment>
    <comment ref="O309" authorId="0" shapeId="0" xr:uid="{00000000-0006-0000-0B00-000041000000}">
      <text>
        <r>
          <rPr>
            <sz val="11"/>
            <rFont val="Calibri"/>
          </rPr>
          <t>Ensure minimum number of administrators are set for the package registry</t>
        </r>
      </text>
    </comment>
    <comment ref="H312" authorId="0" shapeId="0" xr:uid="{00000000-0006-0000-0B00-000042000000}">
      <text>
        <r>
          <rPr>
            <sz val="11"/>
            <rFont val="Calibri"/>
          </rPr>
          <t>Ensure default passwords are not used</t>
        </r>
      </text>
    </comment>
    <comment ref="I312" authorId="0" shapeId="0" xr:uid="{00000000-0006-0000-0B00-000043000000}">
      <text>
        <r>
          <rPr>
            <sz val="11"/>
            <rFont val="Calibri"/>
          </rPr>
          <t>Ensure default passwords are not used</t>
        </r>
      </text>
    </comment>
    <comment ref="H313" authorId="0" shapeId="0" xr:uid="{00000000-0006-0000-0B00-000044000000}">
      <text>
        <r>
          <rPr>
            <sz val="11"/>
            <rFont val="Calibri"/>
          </rPr>
          <t>Ensure minimum number of administrators are set for the organization</t>
        </r>
      </text>
    </comment>
    <comment ref="I313" authorId="0" shapeId="0" xr:uid="{00000000-0006-0000-0B00-000045000000}">
      <text>
        <r>
          <rPr>
            <sz val="11"/>
            <rFont val="Calibri"/>
          </rPr>
          <t>Ensure minimum number of administrators are set for the build environment</t>
        </r>
      </text>
    </comment>
    <comment ref="J313" authorId="0" shapeId="0" xr:uid="{00000000-0006-0000-0B00-000046000000}">
      <text>
        <r>
          <rPr>
            <sz val="11"/>
            <rFont val="Calibri"/>
          </rPr>
          <t>Ensure minimum number of administrators are set for the package registry</t>
        </r>
      </text>
    </comment>
    <comment ref="H314" authorId="0" shapeId="0" xr:uid="{00000000-0006-0000-0B00-000047000000}">
      <text>
        <r>
          <rPr>
            <sz val="11"/>
            <rFont val="Calibri"/>
          </rPr>
          <t>Ensure build secrets are limited to the minimal necessary scope</t>
        </r>
      </text>
    </comment>
    <comment ref="H341" authorId="0" shapeId="0" xr:uid="{00000000-0006-0000-0B00-000048000000}">
      <text>
        <r>
          <rPr>
            <sz val="11"/>
            <rFont val="Calibri"/>
          </rPr>
          <t>Ensure repository creation is limited to specific members</t>
        </r>
      </text>
    </comment>
    <comment ref="I341" authorId="0" shapeId="0" xr:uid="{00000000-0006-0000-0B00-000049000000}">
      <text>
        <r>
          <rPr>
            <sz val="11"/>
            <rFont val="Calibri"/>
          </rPr>
          <t>Ensure team creation is limited to specific members</t>
        </r>
      </text>
    </comment>
    <comment ref="H345" authorId="0" shapeId="0" xr:uid="{00000000-0006-0000-0B00-00004A000000}">
      <text>
        <r>
          <rPr>
            <sz val="11"/>
            <rFont val="Calibri"/>
          </rPr>
          <t>Ensure code owners are set for extra sensitive code or configuration</t>
        </r>
      </text>
    </comment>
    <comment ref="I345" authorId="0" shapeId="0" xr:uid="{00000000-0006-0000-0B00-00004B000000}">
      <text>
        <r>
          <rPr>
            <sz val="11"/>
            <rFont val="Calibri"/>
          </rPr>
          <t>Ensure strict base permissions are set for repositories</t>
        </r>
      </text>
    </comment>
    <comment ref="J345" authorId="0" shapeId="0" xr:uid="{00000000-0006-0000-0B00-00004C000000}">
      <text>
        <r>
          <rPr>
            <sz val="11"/>
            <rFont val="Calibri"/>
          </rPr>
          <t>Ensure anonymous access to artifacts is revoked</t>
        </r>
      </text>
    </comment>
    <comment ref="H346" authorId="0" shapeId="0" xr:uid="{00000000-0006-0000-0B00-00004D000000}">
      <text>
        <r>
          <rPr>
            <sz val="11"/>
            <rFont val="Calibri"/>
          </rPr>
          <t>Ensure any change to code receives approval of two strongly authenticated users</t>
        </r>
      </text>
    </comment>
    <comment ref="I346" authorId="0" shapeId="0" xr:uid="{00000000-0006-0000-0B00-000056000000}">
      <text>
        <r>
          <rPr>
            <sz val="11"/>
            <rFont val="Calibri"/>
          </rPr>
          <t>Ensure there are restrictions on who can dismiss code change reviews</t>
        </r>
      </text>
    </comment>
    <comment ref="J346" authorId="0" shapeId="0" xr:uid="{00000000-0006-0000-0B00-000057000000}">
      <text>
        <r>
          <rPr>
            <sz val="11"/>
            <rFont val="Calibri"/>
          </rPr>
          <t>Ensure branch protection rules are enforced for administrators</t>
        </r>
      </text>
    </comment>
    <comment ref="K346" authorId="0" shapeId="0" xr:uid="{00000000-0006-0000-0B00-000058000000}">
      <text>
        <r>
          <rPr>
            <sz val="11"/>
            <rFont val="Calibri"/>
          </rPr>
          <t>Ensure pushing or merging of new code is restricted to specific individuals or teams</t>
        </r>
      </text>
    </comment>
    <comment ref="L346" authorId="0" shapeId="0" xr:uid="{00000000-0006-0000-0B00-000059000000}">
      <text>
        <r>
          <rPr>
            <sz val="11"/>
            <rFont val="Calibri"/>
          </rPr>
          <t>Ensure repository creation is limited to specific members</t>
        </r>
      </text>
    </comment>
    <comment ref="M346" authorId="0" shapeId="0" xr:uid="{00000000-0006-0000-0B00-00005A000000}">
      <text>
        <r>
          <rPr>
            <sz val="11"/>
            <rFont val="Calibri"/>
          </rPr>
          <t>Ensure repository deletion is limited to specific users</t>
        </r>
      </text>
    </comment>
    <comment ref="N346" authorId="0" shapeId="0" xr:uid="{00000000-0006-0000-0B00-00005B000000}">
      <text>
        <r>
          <rPr>
            <sz val="11"/>
            <rFont val="Calibri"/>
          </rPr>
          <t>Ensure issue deletion is limited to specific users</t>
        </r>
      </text>
    </comment>
    <comment ref="O346" authorId="0" shapeId="0" xr:uid="{00000000-0006-0000-0B00-00005C000000}">
      <text>
        <r>
          <rPr>
            <sz val="11"/>
            <rFont val="Calibri"/>
          </rPr>
          <t>Ensure the access granted to each installed application is limited to the least privilege needed</t>
        </r>
      </text>
    </comment>
    <comment ref="P346" authorId="0" shapeId="0" xr:uid="{00000000-0006-0000-0B00-00004E000000}">
      <text>
        <r>
          <rPr>
            <sz val="11"/>
            <rFont val="Calibri"/>
          </rPr>
          <t>Ensure access to build environments is limited</t>
        </r>
      </text>
    </comment>
    <comment ref="Q346" authorId="0" shapeId="0" xr:uid="{00000000-0006-0000-0B00-00004F000000}">
      <text>
        <r>
          <rPr>
            <sz val="11"/>
            <rFont val="Calibri"/>
          </rPr>
          <t>Ensure build secrets are limited to the minimal necessary scope</t>
        </r>
      </text>
    </comment>
    <comment ref="R346" authorId="0" shapeId="0" xr:uid="{00000000-0006-0000-0B00-000050000000}">
      <text>
        <r>
          <rPr>
            <sz val="11"/>
            <rFont val="Calibri"/>
          </rPr>
          <t>Ensure access to build process triggering is minimized</t>
        </r>
      </text>
    </comment>
    <comment ref="S346" authorId="0" shapeId="0" xr:uid="{00000000-0006-0000-0B00-000051000000}">
      <text>
        <r>
          <rPr>
            <sz val="11"/>
            <rFont val="Calibri"/>
          </rPr>
          <t>Ensure only authorized platforms have decryption capabilities of artifacts</t>
        </r>
      </text>
    </comment>
    <comment ref="T346" authorId="0" shapeId="0" xr:uid="{00000000-0006-0000-0B00-000052000000}">
      <text>
        <r>
          <rPr>
            <sz val="11"/>
            <rFont val="Calibri"/>
          </rPr>
          <t>Ensure the authority to certify artifacts is limited</t>
        </r>
      </text>
    </comment>
    <comment ref="U346" authorId="0" shapeId="0" xr:uid="{00000000-0006-0000-0B00-000053000000}">
      <text>
        <r>
          <rPr>
            <sz val="11"/>
            <rFont val="Calibri"/>
          </rPr>
          <t>Ensure number of permitted users who may upload new artifacts is minimized</t>
        </r>
      </text>
    </comment>
    <comment ref="V346" authorId="0" shapeId="0" xr:uid="{00000000-0006-0000-0B00-000054000000}">
      <text>
        <r>
          <rPr>
            <sz val="11"/>
            <rFont val="Calibri"/>
          </rPr>
          <t>Limit access to deployment configurations</t>
        </r>
      </text>
    </comment>
    <comment ref="W346" authorId="0" shapeId="0" xr:uid="{00000000-0006-0000-0B00-000055000000}">
      <text>
        <r>
          <rPr>
            <sz val="11"/>
            <rFont val="Calibri"/>
          </rPr>
          <t>Ensure access to production environment is limited</t>
        </r>
      </text>
    </comment>
    <comment ref="H347" authorId="0" shapeId="0" xr:uid="{00000000-0006-0000-0B00-00005D000000}">
      <text>
        <r>
          <rPr>
            <sz val="11"/>
            <rFont val="Calibri"/>
          </rPr>
          <t>Ensure code owners are set for extra sensitive code or configuration</t>
        </r>
      </text>
    </comment>
    <comment ref="I347" authorId="0" shapeId="0" xr:uid="{00000000-0006-0000-0B00-00005E000000}">
      <text>
        <r>
          <rPr>
            <sz val="11"/>
            <rFont val="Calibri"/>
          </rPr>
          <t>Ensure code owner</t>
        </r>
        <r>
          <rPr>
            <sz val="11"/>
            <color rgb="FF000000"/>
            <rFont val="Calibri"/>
          </rPr>
          <t>'</t>
        </r>
        <r>
          <rPr>
            <sz val="11"/>
            <color rgb="FF000000"/>
            <rFont val="Calibri"/>
          </rPr>
          <t>s review is required when a change affects owned code</t>
        </r>
      </text>
    </comment>
    <comment ref="J347" authorId="0" shapeId="0" xr:uid="{00000000-0006-0000-0B00-00005F000000}">
      <text>
        <r>
          <rPr>
            <sz val="11"/>
            <rFont val="Calibri"/>
          </rPr>
          <t>Ensure pushing or merging of new code is restricted to specific individuals or teams</t>
        </r>
      </text>
    </comment>
    <comment ref="K347" authorId="0" shapeId="0" xr:uid="{00000000-0006-0000-0B00-000060000000}">
      <text>
        <r>
          <rPr>
            <sz val="11"/>
            <rFont val="Calibri"/>
          </rPr>
          <t>Ensure force push code to branches is denied</t>
        </r>
      </text>
    </comment>
    <comment ref="L347" authorId="0" shapeId="0" xr:uid="{00000000-0006-0000-0B00-000061000000}">
      <text>
        <r>
          <rPr>
            <sz val="11"/>
            <rFont val="Calibri"/>
          </rPr>
          <t>Ensure branch deletions are denied</t>
        </r>
      </text>
    </comment>
    <comment ref="M347" authorId="0" shapeId="0" xr:uid="{00000000-0006-0000-0B00-000062000000}">
      <text>
        <r>
          <rPr>
            <sz val="11"/>
            <rFont val="Calibri"/>
          </rPr>
          <t>Ensure branch protection is enforced on the default branch</t>
        </r>
      </text>
    </comment>
    <comment ref="N347" authorId="0" shapeId="0" xr:uid="{00000000-0006-0000-0B00-000063000000}">
      <text>
        <r>
          <rPr>
            <sz val="11"/>
            <rFont val="Calibri"/>
          </rPr>
          <t>Ensure strict base permissions are set for repositories</t>
        </r>
      </text>
    </comment>
    <comment ref="H353" authorId="0" shapeId="0" xr:uid="{00000000-0006-0000-0B00-000064000000}">
      <text>
        <r>
          <rPr>
            <sz val="11"/>
            <rFont val="Calibri"/>
          </rPr>
          <t>Ensure any changes to branch protection rules are audited</t>
        </r>
      </text>
    </comment>
    <comment ref="I353" authorId="0" shapeId="0" xr:uid="{00000000-0006-0000-0B00-000065000000}">
      <text>
        <r>
          <rPr>
            <sz val="11"/>
            <rFont val="Calibri"/>
          </rPr>
          <t>Ensure all code projects are tracked for changes in visibility status</t>
        </r>
      </text>
    </comment>
    <comment ref="J353" authorId="0" shapeId="0" xr:uid="{00000000-0006-0000-0B00-000066000000}">
      <text>
        <r>
          <rPr>
            <sz val="11"/>
            <rFont val="Calibri"/>
          </rPr>
          <t>Ensure changes in package registry configuration are audited</t>
        </r>
      </text>
    </comment>
    <comment ref="K353" authorId="0" shapeId="0" xr:uid="{00000000-0006-0000-0B00-000067000000}">
      <text>
        <r>
          <rPr>
            <sz val="11"/>
            <rFont val="Calibri"/>
          </rPr>
          <t>Ensure changes in deployment configuration are audited</t>
        </r>
      </text>
    </comment>
    <comment ref="H358" authorId="0" shapeId="0" xr:uid="{00000000-0006-0000-0B00-000068000000}">
      <text>
        <r>
          <rPr>
            <sz val="11"/>
            <rFont val="Calibri"/>
          </rPr>
          <t>Ensure any change to code can be traced back to its associated task</t>
        </r>
      </text>
    </comment>
    <comment ref="I358" authorId="0" shapeId="0" xr:uid="{00000000-0006-0000-0B00-000069000000}">
      <text>
        <r>
          <rPr>
            <sz val="11"/>
            <rFont val="Calibri"/>
          </rPr>
          <t>Ensure linear history is required</t>
        </r>
      </text>
    </comment>
    <comment ref="J358" authorId="0" shapeId="0" xr:uid="{00000000-0006-0000-0B00-00006A000000}">
      <text>
        <r>
          <rPr>
            <sz val="11"/>
            <rFont val="Calibri"/>
          </rPr>
          <t>Ensure the build environment is logged</t>
        </r>
      </text>
    </comment>
    <comment ref="K358" authorId="0" shapeId="0" xr:uid="{00000000-0006-0000-0B00-00006B000000}">
      <text>
        <r>
          <rPr>
            <sz val="11"/>
            <rFont val="Calibri"/>
          </rPr>
          <t>Ensure changes to pipeline files are tracked and reviewed</t>
        </r>
      </text>
    </comment>
    <comment ref="L358" authorId="0" shapeId="0" xr:uid="{00000000-0006-0000-0B00-00006C000000}">
      <text>
        <r>
          <rPr>
            <sz val="11"/>
            <rFont val="Calibri"/>
          </rPr>
          <t>Ensure changes in deployment configuration are audited</t>
        </r>
      </text>
    </comment>
    <comment ref="H360" authorId="0" shapeId="0" xr:uid="{00000000-0006-0000-0B00-00006D000000}">
      <text>
        <r>
          <rPr>
            <sz val="11"/>
            <rFont val="Calibri"/>
          </rPr>
          <t>Ensure resource consumption of build workers is monitored</t>
        </r>
      </text>
    </comment>
    <comment ref="H362" authorId="0" shapeId="0" xr:uid="{00000000-0006-0000-0B00-00006E000000}">
      <text>
        <r>
          <rPr>
            <sz val="11"/>
            <rFont val="Calibri"/>
          </rPr>
          <t>Ensure any changes to branch protection rules are audited</t>
        </r>
      </text>
    </comment>
    <comment ref="I362" authorId="0" shapeId="0" xr:uid="{00000000-0006-0000-0B00-00006F000000}">
      <text>
        <r>
          <rPr>
            <sz val="11"/>
            <rFont val="Calibri"/>
          </rPr>
          <t>Ensure all code projects are tracked for changes in visibility status</t>
        </r>
      </text>
    </comment>
    <comment ref="J362" authorId="0" shapeId="0" xr:uid="{00000000-0006-0000-0B00-000070000000}">
      <text>
        <r>
          <rPr>
            <sz val="11"/>
            <rFont val="Calibri"/>
          </rPr>
          <t>Ensure changes in package registry configuration are audited</t>
        </r>
      </text>
    </comment>
    <comment ref="H367" authorId="0" shapeId="0" xr:uid="{00000000-0006-0000-0B00-000071000000}">
      <text>
        <r>
          <rPr>
            <sz val="11"/>
            <rFont val="Calibri"/>
          </rPr>
          <t>Ensure anomalous code behavior is tracked</t>
        </r>
      </text>
    </comment>
    <comment ref="H369" authorId="0" shapeId="0" xr:uid="{00000000-0006-0000-0B00-000072000000}">
      <text>
        <r>
          <rPr>
            <sz val="11"/>
            <rFont val="Calibri"/>
          </rPr>
          <t>Ensure anomalous code behavior is tracked</t>
        </r>
      </text>
    </comment>
    <comment ref="H389" authorId="0" shapeId="0" xr:uid="{00000000-0006-0000-0B00-000073000000}">
      <text>
        <r>
          <rPr>
            <sz val="11"/>
            <rFont val="Calibri"/>
          </rPr>
          <t>Ensure Git access is limited based on IP addresses</t>
        </r>
      </text>
    </comment>
    <comment ref="I389" authorId="0" shapeId="0" xr:uid="{00000000-0006-0000-0B00-000074000000}">
      <text>
        <r>
          <rPr>
            <sz val="11"/>
            <rFont val="Calibri"/>
          </rPr>
          <t>Ensure build workers have minimal network connectivity</t>
        </r>
      </text>
    </comment>
    <comment ref="H411" authorId="0" shapeId="0" xr:uid="{00000000-0006-0000-0B00-000075000000}">
      <text>
        <r>
          <rPr>
            <sz val="11"/>
            <rFont val="Calibri"/>
          </rPr>
          <t>Ensure Git access is limited based on IP addresses</t>
        </r>
      </text>
    </comment>
    <comment ref="I411" authorId="0" shapeId="0" xr:uid="{00000000-0006-0000-0B00-000076000000}">
      <text>
        <r>
          <rPr>
            <sz val="11"/>
            <rFont val="Calibri"/>
          </rPr>
          <t>Ensure build workers have minimal network connectivity</t>
        </r>
      </text>
    </comment>
    <comment ref="H430" authorId="0" shapeId="0" xr:uid="{00000000-0006-0000-0B00-000077000000}">
      <text>
        <r>
          <rPr>
            <sz val="11"/>
            <rFont val="Calibri"/>
          </rPr>
          <t>Ensure Source Code Management (SCM) email notifications are restricted to verified domains</t>
        </r>
      </text>
    </comment>
    <comment ref="H447" authorId="0" shapeId="0" xr:uid="{00000000-0006-0000-0B00-000078000000}">
      <text>
        <r>
          <rPr>
            <sz val="11"/>
            <rFont val="Calibri"/>
          </rPr>
          <t>Ensure Source Code Management (SCM) email notifications are restricted to verified domains</t>
        </r>
      </text>
    </comment>
    <comment ref="I447" authorId="0" shapeId="0" xr:uid="{00000000-0006-0000-0B00-000079000000}">
      <text>
        <r>
          <rPr>
            <sz val="11"/>
            <rFont val="Calibri"/>
          </rPr>
          <t>Ensure scanners are in place to identify and prevent sensitive data in code</t>
        </r>
      </text>
    </comment>
    <comment ref="J447" authorId="0" shapeId="0" xr:uid="{00000000-0006-0000-0B00-00007A000000}">
      <text>
        <r>
          <rPr>
            <sz val="11"/>
            <rFont val="Calibri"/>
          </rPr>
          <t>Ensure scanners are in place to identify and prevent sensitive data in pipeline files</t>
        </r>
      </text>
    </comment>
    <comment ref="K447" authorId="0" shapeId="0" xr:uid="{00000000-0006-0000-0B00-00007B000000}">
      <text>
        <r>
          <rPr>
            <sz val="11"/>
            <rFont val="Calibri"/>
          </rPr>
          <t>Ensure scanners are in place to identify and prevent sensitive data in deployment configuration</t>
        </r>
      </text>
    </comment>
    <comment ref="H454" authorId="0" shapeId="0" xr:uid="{00000000-0006-0000-0B00-00007C000000}">
      <text>
        <r>
          <rPr>
            <sz val="11"/>
            <rFont val="Calibri"/>
          </rPr>
          <t>Ensure any changes to code are tracked in a version control platform</t>
        </r>
      </text>
    </comment>
    <comment ref="I454" authorId="0" shapeId="0" xr:uid="{00000000-0006-0000-0B00-00007D000000}">
      <text>
        <r>
          <rPr>
            <sz val="11"/>
            <rFont val="Calibri"/>
          </rPr>
          <t>Ensure any change to code can be traced back to its associated task</t>
        </r>
      </text>
    </comment>
    <comment ref="J454" authorId="0" shapeId="0" xr:uid="{00000000-0006-0000-0B00-00007E000000}">
      <text>
        <r>
          <rPr>
            <sz val="11"/>
            <rFont val="Calibri"/>
          </rPr>
          <t>Ensure inactive branches are periodically reviewed and removed</t>
        </r>
      </text>
    </comment>
    <comment ref="K454" authorId="0" shapeId="0" xr:uid="{00000000-0006-0000-0B00-00007F000000}">
      <text>
        <r>
          <rPr>
            <sz val="11"/>
            <rFont val="Calibri"/>
          </rPr>
          <t>Ensure linear history is required</t>
        </r>
      </text>
    </comment>
    <comment ref="L454" authorId="0" shapeId="0" xr:uid="{00000000-0006-0000-0B00-000080000000}">
      <text>
        <r>
          <rPr>
            <sz val="11"/>
            <rFont val="Calibri"/>
          </rPr>
          <t>Ensure branch protection is enforced on the default branch</t>
        </r>
      </text>
    </comment>
    <comment ref="M454" authorId="0" shapeId="0" xr:uid="{00000000-0006-0000-0B00-000081000000}">
      <text>
        <r>
          <rPr>
            <sz val="11"/>
            <rFont val="Calibri"/>
          </rPr>
          <t>Ensure all copies (forks) of code are tracked and accounted for</t>
        </r>
      </text>
    </comment>
    <comment ref="N454" authorId="0" shapeId="0" xr:uid="{00000000-0006-0000-0B00-000082000000}">
      <text>
        <r>
          <rPr>
            <sz val="11"/>
            <rFont val="Calibri"/>
          </rPr>
          <t>Ensure inactive repositories are reviewed and archived periodically</t>
        </r>
      </text>
    </comment>
    <comment ref="O454" authorId="0" shapeId="0" xr:uid="{00000000-0006-0000-0B00-000083000000}">
      <text>
        <r>
          <rPr>
            <sz val="11"/>
            <rFont val="Calibri"/>
          </rPr>
          <t>Ensure the creation of the build environment is automated</t>
        </r>
      </text>
    </comment>
    <comment ref="P454" authorId="0" shapeId="0" xr:uid="{00000000-0006-0000-0B00-000084000000}">
      <text>
        <r>
          <rPr>
            <sz val="11"/>
            <rFont val="Calibri"/>
          </rPr>
          <t>Ensure build workers</t>
        </r>
        <r>
          <rPr>
            <sz val="11"/>
            <color rgb="FF000000"/>
            <rFont val="Calibri"/>
          </rPr>
          <t>'</t>
        </r>
        <r>
          <rPr>
            <sz val="11"/>
            <color rgb="FF000000"/>
            <rFont val="Calibri"/>
          </rPr>
          <t xml:space="preserve"> deployment configuration is stored in a version control platform</t>
        </r>
      </text>
    </comment>
    <comment ref="Q454" authorId="0" shapeId="0" xr:uid="{00000000-0006-0000-0B00-000085000000}">
      <text>
        <r>
          <rPr>
            <sz val="11"/>
            <rFont val="Calibri"/>
          </rPr>
          <t>Ensure all build steps are defined as code</t>
        </r>
      </text>
    </comment>
    <comment ref="R454" authorId="0" shapeId="0" xr:uid="{00000000-0006-0000-0B00-000086000000}">
      <text>
        <r>
          <rPr>
            <sz val="11"/>
            <rFont val="Calibri"/>
          </rPr>
          <t>Ensure steps have clearly defined build stage input and output</t>
        </r>
      </text>
    </comment>
    <comment ref="S454" authorId="0" shapeId="0" xr:uid="{00000000-0006-0000-0B00-000087000000}">
      <text>
        <r>
          <rPr>
            <sz val="11"/>
            <rFont val="Calibri"/>
          </rPr>
          <t>Ensure changes to pipeline files are tracked and reviewed</t>
        </r>
      </text>
    </comment>
    <comment ref="T454" authorId="0" shapeId="0" xr:uid="{00000000-0006-0000-0B00-000088000000}">
      <text>
        <r>
          <rPr>
            <sz val="11"/>
            <rFont val="Calibri"/>
          </rPr>
          <t>Ensure the build pipeline creates reproducible artifacts</t>
        </r>
      </text>
    </comment>
    <comment ref="U454" authorId="0" shapeId="0" xr:uid="{00000000-0006-0000-0B00-000089000000}">
      <text>
        <r>
          <rPr>
            <sz val="11"/>
            <rFont val="Calibri"/>
          </rPr>
          <t>Ensure deployments are automated</t>
        </r>
      </text>
    </comment>
    <comment ref="H455" authorId="0" shapeId="0" xr:uid="{00000000-0006-0000-0B00-00008A000000}">
      <text>
        <r>
          <rPr>
            <sz val="11"/>
            <rFont val="Calibri"/>
          </rPr>
          <t>Ensure any changes to code are tracked in a version control platform</t>
        </r>
      </text>
    </comment>
    <comment ref="H458" authorId="0" shapeId="0" xr:uid="{00000000-0006-0000-0B00-00008B000000}">
      <text>
        <r>
          <rPr>
            <sz val="11"/>
            <rFont val="Calibri"/>
          </rPr>
          <t>Ensure scanners are in place to identify and prevent sensitive data in code</t>
        </r>
      </text>
    </comment>
    <comment ref="H463" authorId="0" shapeId="0" xr:uid="{00000000-0006-0000-0B00-00008C000000}">
      <text>
        <r>
          <rPr>
            <sz val="11"/>
            <rFont val="Calibri"/>
          </rPr>
          <t>Ensure each pipeline has a single responsibility</t>
        </r>
      </text>
    </comment>
    <comment ref="I463" authorId="0" shapeId="0" xr:uid="{00000000-0006-0000-0B00-00008D000000}">
      <text>
        <r>
          <rPr>
            <sz val="11"/>
            <rFont val="Calibri"/>
          </rPr>
          <t>Ensure build workers are single-used</t>
        </r>
      </text>
    </comment>
    <comment ref="J463" authorId="0" shapeId="0" xr:uid="{00000000-0006-0000-0B00-00008E000000}">
      <text>
        <r>
          <rPr>
            <sz val="11"/>
            <rFont val="Calibri"/>
          </rPr>
          <t>Ensure the duties of each build worker are segregated</t>
        </r>
      </text>
    </comment>
    <comment ref="K463" authorId="0" shapeId="0" xr:uid="{00000000-0006-0000-0B00-00008F000000}">
      <text>
        <r>
          <rPr>
            <sz val="11"/>
            <rFont val="Calibri"/>
          </rPr>
          <t>Ensure output is written to a separate, secured storage repository</t>
        </r>
      </text>
    </comment>
    <comment ref="L463" authorId="0" shapeId="0" xr:uid="{00000000-0006-0000-0B00-000090000000}">
      <text>
        <r>
          <rPr>
            <sz val="11"/>
            <rFont val="Calibri"/>
          </rPr>
          <t>Ensure deployment configuration files are separated from source code</t>
        </r>
      </text>
    </comment>
    <comment ref="M463" authorId="0" shapeId="0" xr:uid="{00000000-0006-0000-0B00-000091000000}">
      <text>
        <r>
          <rPr>
            <sz val="11"/>
            <rFont val="Calibri"/>
          </rPr>
          <t>Ensure access to production environment is limited</t>
        </r>
      </text>
    </comment>
    <comment ref="H464" authorId="0" shapeId="0" xr:uid="{00000000-0006-0000-0B00-000092000000}">
      <text>
        <r>
          <rPr>
            <sz val="11"/>
            <rFont val="Calibri"/>
          </rPr>
          <t>Ensure build workers are single-used</t>
        </r>
      </text>
    </comment>
    <comment ref="I464" authorId="0" shapeId="0" xr:uid="{00000000-0006-0000-0B00-000093000000}">
      <text>
        <r>
          <rPr>
            <sz val="11"/>
            <rFont val="Calibri"/>
          </rPr>
          <t>Ensure output is written to a separate, secured storage repository</t>
        </r>
      </text>
    </comment>
    <comment ref="J464" authorId="0" shapeId="0" xr:uid="{00000000-0006-0000-0B00-000094000000}">
      <text>
        <r>
          <rPr>
            <sz val="11"/>
            <rFont val="Calibri"/>
          </rPr>
          <t>Ensure deployment configuration files are separated from source code</t>
        </r>
      </text>
    </comment>
    <comment ref="H465" authorId="0" shapeId="0" xr:uid="{00000000-0006-0000-0B00-000095000000}">
      <text>
        <r>
          <rPr>
            <sz val="11"/>
            <rFont val="Calibri"/>
          </rPr>
          <t>Ensure any change to code receives approval of two strongly authenticated users</t>
        </r>
      </text>
    </comment>
    <comment ref="I465" authorId="0" shapeId="0" xr:uid="{00000000-0006-0000-0B00-000096000000}">
      <text>
        <r>
          <rPr>
            <sz val="11"/>
            <rFont val="Calibri"/>
          </rPr>
          <t>Ensure previous approvals are dismissed when updates are introduced to a code change proposal</t>
        </r>
      </text>
    </comment>
    <comment ref="J465" authorId="0" shapeId="0" xr:uid="{00000000-0006-0000-0B00-000097000000}">
      <text>
        <r>
          <rPr>
            <sz val="11"/>
            <rFont val="Calibri"/>
          </rPr>
          <t>Ensure code owner</t>
        </r>
        <r>
          <rPr>
            <sz val="11"/>
            <color rgb="FF000000"/>
            <rFont val="Calibri"/>
          </rPr>
          <t>'</t>
        </r>
        <r>
          <rPr>
            <sz val="11"/>
            <color rgb="FF000000"/>
            <rFont val="Calibri"/>
          </rPr>
          <t>s review is required when a change affects owned code</t>
        </r>
      </text>
    </comment>
    <comment ref="K465" authorId="0" shapeId="0" xr:uid="{00000000-0006-0000-0B00-000098000000}">
      <text>
        <r>
          <rPr>
            <sz val="11"/>
            <rFont val="Calibri"/>
          </rPr>
          <t>Ensure all checks have passed before merging new code</t>
        </r>
      </text>
    </comment>
    <comment ref="L465" authorId="0" shapeId="0" xr:uid="{00000000-0006-0000-0B00-000099000000}">
      <text>
        <r>
          <rPr>
            <sz val="11"/>
            <rFont val="Calibri"/>
          </rPr>
          <t>Ensure open Git branches are up to date before they can be merged into code base</t>
        </r>
      </text>
    </comment>
    <comment ref="M465" authorId="0" shapeId="0" xr:uid="{00000000-0006-0000-0B00-00009A000000}">
      <text>
        <r>
          <rPr>
            <sz val="11"/>
            <rFont val="Calibri"/>
          </rPr>
          <t>Ensure all open comments are resolved before allowing code change merging</t>
        </r>
      </text>
    </comment>
    <comment ref="H470" authorId="0" shapeId="0" xr:uid="{00000000-0006-0000-0B00-00009B000000}">
      <text>
        <r>
          <rPr>
            <sz val="11"/>
            <rFont val="Calibri"/>
          </rPr>
          <t>Ensure any merging of code is automatically scanned for risks</t>
        </r>
      </text>
    </comment>
    <comment ref="I470" authorId="0" shapeId="0" xr:uid="{00000000-0006-0000-0B00-00009C000000}">
      <text>
        <r>
          <rPr>
            <sz val="11"/>
            <rFont val="Calibri"/>
          </rPr>
          <t>Ensure scanners are in place for code vulnerabilities</t>
        </r>
      </text>
    </comment>
    <comment ref="J470" authorId="0" shapeId="0" xr:uid="{00000000-0006-0000-0B00-00009D000000}">
      <text>
        <r>
          <rPr>
            <sz val="11"/>
            <rFont val="Calibri"/>
          </rPr>
          <t>Ensure pipelines are automatically scanned for vulnerabilities</t>
        </r>
      </text>
    </comment>
    <comment ref="H471" authorId="0" shapeId="0" xr:uid="{00000000-0006-0000-0B00-00009E000000}">
      <text>
        <r>
          <rPr>
            <sz val="11"/>
            <rFont val="Calibri"/>
          </rPr>
          <t>Ensure all checks have passed before merging new code</t>
        </r>
      </text>
    </comment>
    <comment ref="H473" authorId="0" shapeId="0" xr:uid="{00000000-0006-0000-0B00-00009F000000}">
      <text>
        <r>
          <rPr>
            <sz val="11"/>
            <rFont val="Calibri"/>
          </rPr>
          <t>Ensure scanners are in place for open-source license issues in used packages</t>
        </r>
      </text>
    </comment>
    <comment ref="I473" authorId="0" shapeId="0" xr:uid="{00000000-0006-0000-0B00-0000A0000000}">
      <text>
        <r>
          <rPr>
            <sz val="11"/>
            <rFont val="Calibri"/>
          </rPr>
          <t>Ensure all external dependencies used in the build process are locked</t>
        </r>
      </text>
    </comment>
    <comment ref="J473" authorId="0" shapeId="0" xr:uid="{00000000-0006-0000-0B00-0000A1000000}">
      <text>
        <r>
          <rPr>
            <sz val="11"/>
            <rFont val="Calibri"/>
          </rPr>
          <t>Ensure pipeline steps produce a Software Bill of Materials (SBOM)</t>
        </r>
      </text>
    </comment>
    <comment ref="K473" authorId="0" shapeId="0" xr:uid="{00000000-0006-0000-0B00-0000A2000000}">
      <text>
        <r>
          <rPr>
            <sz val="11"/>
            <rFont val="Calibri"/>
          </rPr>
          <t>Ensure third-party artifacts and open-source libraries are verified</t>
        </r>
      </text>
    </comment>
    <comment ref="L473" authorId="0" shapeId="0" xr:uid="{00000000-0006-0000-0B00-0000A3000000}">
      <text>
        <r>
          <rPr>
            <sz val="11"/>
            <rFont val="Calibri"/>
          </rPr>
          <t>Ensure Software Bill of Materials (SBOM) is required from all third-party suppliers</t>
        </r>
      </text>
    </comment>
    <comment ref="M473" authorId="0" shapeId="0" xr:uid="{00000000-0006-0000-0B00-0000A4000000}">
      <text>
        <r>
          <rPr>
            <sz val="11"/>
            <rFont val="Calibri"/>
          </rPr>
          <t>Ensure trusted package managers and repositories are defined and prioritized</t>
        </r>
      </text>
    </comment>
    <comment ref="N473" authorId="0" shapeId="0" xr:uid="{00000000-0006-0000-0B00-0000A5000000}">
      <text>
        <r>
          <rPr>
            <sz val="11"/>
            <rFont val="Calibri"/>
          </rPr>
          <t>Ensure dependencies are pinned to a specific, verified version</t>
        </r>
      </text>
    </comment>
    <comment ref="O473" authorId="0" shapeId="0" xr:uid="{00000000-0006-0000-0B00-0000A6000000}">
      <text>
        <r>
          <rPr>
            <sz val="11"/>
            <rFont val="Calibri"/>
          </rPr>
          <t>Ensure an organization-wide dependency usage policy is enforced</t>
        </r>
      </text>
    </comment>
    <comment ref="P473" authorId="0" shapeId="0" xr:uid="{00000000-0006-0000-0B00-0000A7000000}">
      <text>
        <r>
          <rPr>
            <sz val="11"/>
            <rFont val="Calibri"/>
          </rPr>
          <t>Ensure packages are automatically scanned for license implications</t>
        </r>
      </text>
    </comment>
    <comment ref="Q473" authorId="0" shapeId="0" xr:uid="{00000000-0006-0000-0B00-0000A8000000}">
      <text>
        <r>
          <rPr>
            <sz val="11"/>
            <rFont val="Calibri"/>
          </rPr>
          <t>Ensure packages are automatically scanned for ownership change</t>
        </r>
      </text>
    </comment>
    <comment ref="R473" authorId="0" shapeId="0" xr:uid="{00000000-0006-0000-0B00-0000A9000000}">
      <text>
        <r>
          <rPr>
            <sz val="11"/>
            <rFont val="Calibri"/>
          </rPr>
          <t>Ensure deployment configuration manifests are pinned to a specific, verified version</t>
        </r>
      </text>
    </comment>
    <comment ref="H474" authorId="0" shapeId="0" xr:uid="{00000000-0006-0000-0B00-0000AA000000}">
      <text>
        <r>
          <rPr>
            <sz val="11"/>
            <rFont val="Calibri"/>
          </rPr>
          <t>Ensure dependencies are validated before being used</t>
        </r>
      </text>
    </comment>
    <comment ref="I474" authorId="0" shapeId="0" xr:uid="{00000000-0006-0000-0B00-0000AB000000}">
      <text>
        <r>
          <rPr>
            <sz val="11"/>
            <rFont val="Calibri"/>
          </rPr>
          <t>Ensure third-party artifacts and open-source libraries are verified</t>
        </r>
      </text>
    </comment>
    <comment ref="J474" authorId="0" shapeId="0" xr:uid="{00000000-0006-0000-0B00-0000AC000000}">
      <text>
        <r>
          <rPr>
            <sz val="11"/>
            <rFont val="Calibri"/>
          </rPr>
          <t>Ensure dependencies are pinned to a specific, verified version</t>
        </r>
      </text>
    </comment>
    <comment ref="H475" authorId="0" shapeId="0" xr:uid="{00000000-0006-0000-0B00-0000AD000000}">
      <text>
        <r>
          <rPr>
            <sz val="11"/>
            <rFont val="Calibri"/>
          </rPr>
          <t>Ensure scanners are in place for open-source vulnerabilities in used packages</t>
        </r>
      </text>
    </comment>
    <comment ref="I475" authorId="0" shapeId="0" xr:uid="{00000000-0006-0000-0B00-0000AE000000}">
      <text>
        <r>
          <rPr>
            <sz val="11"/>
            <rFont val="Calibri"/>
          </rPr>
          <t>Ensure dependencies are monitored between open-source components</t>
        </r>
      </text>
    </comment>
    <comment ref="J475" authorId="0" shapeId="0" xr:uid="{00000000-0006-0000-0B00-0000AF000000}">
      <text>
        <r>
          <rPr>
            <sz val="11"/>
            <rFont val="Calibri"/>
          </rPr>
          <t>Ensure packages are automatically scanned for known vulnerabilities</t>
        </r>
      </text>
    </comment>
  </commentList>
</comments>
</file>

<file path=xl/sharedStrings.xml><?xml version="1.0" encoding="utf-8"?>
<sst xmlns="http://schemas.openxmlformats.org/spreadsheetml/2006/main" count="13319" uniqueCount="6364">
  <si>
    <t>Section</t>
  </si>
  <si>
    <t>Id</t>
  </si>
  <si>
    <t>Title</t>
  </si>
  <si>
    <t>Assessment</t>
  </si>
  <si>
    <t>Profile</t>
  </si>
  <si>
    <t>MoSCoW</t>
  </si>
  <si>
    <t>OpsImpact</t>
  </si>
  <si>
    <t>Phase</t>
  </si>
  <si>
    <t>ImplStatus</t>
  </si>
  <si>
    <t>Notes</t>
  </si>
  <si>
    <t>Remediation</t>
  </si>
  <si>
    <t>Description</t>
  </si>
  <si>
    <t>Impact</t>
  </si>
  <si>
    <t>Audit</t>
  </si>
  <si>
    <t>Default</t>
  </si>
  <si>
    <t>Status</t>
  </si>
  <si>
    <t>LogID</t>
  </si>
  <si>
    <t>Code Changes</t>
  </si>
  <si>
    <t>1.1.1</t>
  </si>
  <si>
    <r>
      <rPr>
        <sz val="11"/>
        <rFont val="Calibri"/>
      </rPr>
      <t>Ensure any changes to code are tracked in a version control platform</t>
    </r>
  </si>
  <si>
    <t>Manual</t>
  </si>
  <si>
    <t>Level 1</t>
  </si>
  <si>
    <t>Unassigned</t>
  </si>
  <si>
    <t>Unassessed</t>
  </si>
  <si>
    <t>Pending</t>
  </si>
  <si>
    <t/>
  </si>
  <si>
    <r>
      <rPr>
        <sz val="11"/>
        <color rgb="FF000000"/>
        <rFont val="Calibri"/>
      </rPr>
      <t>Upload existing code projects to a dedicated Github organization and repositories and create an identity for each active team member who might contribute or need access to it.</t>
    </r>
  </si>
  <si>
    <r>
      <rPr>
        <sz val="11"/>
        <color rgb="FF000000"/>
        <rFont val="Calibri"/>
      </rPr>
      <t>Manage all code projects in a version control platform.</t>
    </r>
  </si>
  <si>
    <r>
      <rPr>
        <sz val="11"/>
        <color rgb="FF000000"/>
        <rFont val="Calibri"/>
      </rPr>
      <t>Ensure that all code activity is managed through Github repository for every micro-service or application developed by an organization.</t>
    </r>
  </si>
  <si>
    <t>1.1.2</t>
  </si>
  <si>
    <r>
      <rPr>
        <sz val="11"/>
        <rFont val="Calibri"/>
      </rPr>
      <t>Ensure any change to code can be traced back to its associated task</t>
    </r>
  </si>
  <si>
    <r>
      <rPr>
        <sz val="11"/>
        <color rgb="FF000000"/>
        <rFont val="Calibri"/>
      </rPr>
      <t>Use a task management system to manage tasks as the starting point for each code change. Whether it is a new feature, bug fix, or security fix - all should originate from a dedicated task (ticket) in your organization's task management system. These tasks should also be linked to the code changes themselves in a way that is easy to follow: from code to task, and from task back to code.</t>
    </r>
  </si>
  <si>
    <r>
      <rPr>
        <sz val="11"/>
        <color rgb="FF000000"/>
        <rFont val="Calibri"/>
      </rPr>
      <t>Use a task management system to trace any code back to its associated task.</t>
    </r>
  </si>
  <si>
    <r>
      <rPr>
        <sz val="11"/>
        <color rgb="FF000000"/>
        <rFont val="Calibri"/>
      </rPr>
      <t>Ensure every code change can be traced back to its origin task in a task management system.</t>
    </r>
  </si>
  <si>
    <t>1.1.3</t>
  </si>
  <si>
    <r>
      <rPr>
        <sz val="11"/>
        <rFont val="Calibri"/>
      </rPr>
      <t>Ensure any change to code receives approval of two strongly authenticated users</t>
    </r>
  </si>
  <si>
    <t>Automated</t>
  </si>
  <si>
    <r>
      <rPr>
        <sz val="11"/>
        <color rgb="FF000000"/>
        <rFont val="Calibri"/>
      </rPr>
      <t>For every code repository in use, perform the next steps to require two approvals from the specific code repository team in order to push new code to the code base:</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added the rule, under "Branch name pattern", type the branch name or pattern you want to protect.</t>
    </r>
    <r>
      <rPr>
        <sz val="11"/>
        <color rgb="FF000000"/>
        <rFont val="Calibri"/>
      </rPr>
      <t xml:space="preserve">
</t>
    </r>
    <r>
      <rPr>
        <sz val="11"/>
        <color rgb="FF000000"/>
        <rFont val="Calibri"/>
      </rPr>
      <t xml:space="preserve">- Check </t>
    </r>
    <r>
      <rPr>
        <b/>
        <sz val="11"/>
        <color rgb="FF000000"/>
        <rFont val="Calibri"/>
      </rPr>
      <t>Require a pull request before merging</t>
    </r>
    <r>
      <rPr>
        <sz val="11"/>
        <color rgb="FF000000"/>
        <rFont val="Calibri"/>
      </rPr>
      <t xml:space="preserve"> and </t>
    </r>
    <r>
      <rPr>
        <b/>
        <sz val="11"/>
        <color rgb="FF000000"/>
        <rFont val="Calibri"/>
      </rPr>
      <t>Require approvals</t>
    </r>
    <r>
      <rPr>
        <sz val="11"/>
        <color rgb="FF000000"/>
        <rFont val="Calibri"/>
      </rPr>
      <t xml:space="preserve">, and set </t>
    </r>
    <r>
      <rPr>
        <b/>
        <sz val="11"/>
        <color rgb="FF000000"/>
        <rFont val="Calibri"/>
      </rPr>
      <t>Required number of approvals before merging</t>
    </r>
    <r>
      <rPr>
        <sz val="11"/>
        <color rgb="FF000000"/>
        <rFont val="Calibri"/>
      </rPr>
      <t xml:space="preserve"> to 2.</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</si>
  <si>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that every code change is reviewed and approved by two authorized contributors who are both strongly authenticated - using Multi-Factor Authentication (MFA), from the team relevant to the code change.</t>
    </r>
  </si>
  <si>
    <r>
      <rPr>
        <sz val="11"/>
        <color rgb="FF000000"/>
        <rFont val="Calibri"/>
      </rPr>
      <t>To enforce a code review requirement, verification for a minimum of two reviewers must be put into place. This will ensure new code will not be able to be pushed to the code base before it has received two independent approvals.</t>
    </r>
  </si>
  <si>
    <r>
      <rPr>
        <sz val="11"/>
        <color rgb="FF000000"/>
        <rFont val="Calibri"/>
      </rPr>
      <t>For every code repository in use, perform the next steps to verify that two approvals from the specific code repository team are required to push new code to the code base:</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a pull request before merging</t>
    </r>
    <r>
      <rPr>
        <sz val="11"/>
        <color rgb="FF000000"/>
        <rFont val="Calibri"/>
      </rPr>
      <t xml:space="preserve"> and </t>
    </r>
    <r>
      <rPr>
        <b/>
        <sz val="11"/>
        <color rgb="FF000000"/>
        <rFont val="Calibri"/>
      </rPr>
      <t>Require approvals</t>
    </r>
    <r>
      <rPr>
        <sz val="11"/>
        <color rgb="FF000000"/>
        <rFont val="Calibri"/>
      </rPr>
      <t xml:space="preserve"> are checked, and verify that </t>
    </r>
    <r>
      <rPr>
        <b/>
        <sz val="11"/>
        <color rgb="FF000000"/>
        <rFont val="Calibri"/>
      </rPr>
      <t>Required number of approvals before merging</t>
    </r>
    <r>
      <rPr>
        <sz val="11"/>
        <color rgb="FF000000"/>
        <rFont val="Calibri"/>
      </rPr>
      <t xml:space="preserve"> is set to 2.</t>
    </r>
  </si>
  <si>
    <r>
      <rPr>
        <sz val="11"/>
        <color rgb="FF000000"/>
        <rFont val="Calibri"/>
      </rPr>
      <t>0</t>
    </r>
  </si>
  <si>
    <t>1.1.4</t>
  </si>
  <si>
    <r>
      <rPr>
        <sz val="11"/>
        <rFont val="Calibri"/>
      </rPr>
      <t>Ensure previous approvals are dismissed when updates are introduced to a code change proposal</t>
    </r>
  </si>
  <si>
    <r>
      <rPr>
        <sz val="11"/>
        <color rgb="FF000000"/>
        <rFont val="Calibri"/>
      </rPr>
      <t>For each code repository in use, perform the next steps to enforce dismissal of given approvals to code change suggestions if those suggestions were updated:</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added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pull request reviews before merging</t>
    </r>
    <r>
      <rPr>
        <sz val="11"/>
        <color rgb="FF000000"/>
        <rFont val="Calibri"/>
      </rPr>
      <t xml:space="preserve"> and then </t>
    </r>
    <r>
      <rPr>
        <b/>
        <sz val="11"/>
        <color rgb="FF000000"/>
        <rFont val="Calibri"/>
      </rPr>
      <t>Dismiss stale pull request approvals when new commits are pushed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</si>
  <si>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that when a proposed code change is updated, previous approvals are declined, and new approvals are required.</t>
    </r>
  </si>
  <si>
    <r>
      <rPr>
        <sz val="11"/>
        <color rgb="FF000000"/>
        <rFont val="Calibri"/>
      </rPr>
      <t>If new code changes are pushed to a specific proposal, all previously accepted code change proposals must be declined.</t>
    </r>
  </si>
  <si>
    <r>
      <rPr>
        <sz val="11"/>
        <color rgb="FF000000"/>
        <rFont val="Calibri"/>
      </rPr>
      <t>For each code repository in use, perform the next steps to verify that each updated code suggestion declines the previously received approvals:</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a pull request before merging</t>
    </r>
    <r>
      <rPr>
        <sz val="11"/>
        <color rgb="FF000000"/>
        <rFont val="Calibri"/>
      </rPr>
      <t xml:space="preserve"> is checked, and verify that </t>
    </r>
    <r>
      <rPr>
        <b/>
        <sz val="11"/>
        <color rgb="FF000000"/>
        <rFont val="Calibri"/>
      </rPr>
      <t>Dismiss stale pull request approvals when new commits are pushed</t>
    </r>
    <r>
      <rPr>
        <sz val="11"/>
        <color rgb="FF000000"/>
        <rFont val="Calibri"/>
      </rPr>
      <t xml:space="preserve"> is checked.</t>
    </r>
  </si>
  <si>
    <t>1.1.5</t>
  </si>
  <si>
    <r>
      <rPr>
        <sz val="11"/>
        <rFont val="Calibri"/>
      </rPr>
      <t>Ensure there are restrictions on who can dismiss code change reviews</t>
    </r>
  </si>
  <si>
    <r>
      <rPr>
        <sz val="11"/>
        <color rgb="FF000000"/>
        <rFont val="Calibri"/>
      </rPr>
      <t>For each code repository in use, perform the next steps to restrict dismissal of code changes reviews unless it is necessary:</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added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pull request reviews before merging</t>
    </r>
    <r>
      <rPr>
        <sz val="11"/>
        <color rgb="FF000000"/>
        <rFont val="Calibri"/>
      </rPr>
      <t xml:space="preserve"> and </t>
    </r>
    <r>
      <rPr>
        <b/>
        <sz val="11"/>
        <color rgb="FF000000"/>
        <rFont val="Calibri"/>
      </rPr>
      <t>Restrict who can dismiss pull request reviews</t>
    </r>
    <r>
      <rPr>
        <sz val="11"/>
        <color rgb="FF000000"/>
        <rFont val="Calibri"/>
      </rPr>
      <t>.</t>
    </r>
    <r>
      <rPr>
        <sz val="11"/>
        <color rgb="FF000000"/>
        <rFont val="Calibri"/>
      </rPr>
      <t xml:space="preserve">
</t>
    </r>
    <r>
      <rPr>
        <sz val="11"/>
        <color rgb="FF000000"/>
        <rFont val="Calibri"/>
      </rPr>
      <t>- Do not add any user or team unless it is obligatory. If it is obligatory, carefully select the users or teams whom you trust with the ability to dismiss code change reviews.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</si>
  <si>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Only trusted users should be allowed to dismiss code change reviews.</t>
    </r>
  </si>
  <si>
    <r>
      <rPr>
        <sz val="11"/>
        <color rgb="FF000000"/>
        <rFont val="Calibri"/>
      </rPr>
      <t>In cases where a code change proposal has been updated since it was last reviewed and the person who reviewed it isn't available for approval, a general collaborator would not be able to merge their code changes until a user with "dismiss review" abilities could dismiss the open review.</t>
    </r>
    <r>
      <rPr>
        <sz val="11"/>
        <color rgb="FF000000"/>
        <rFont val="Calibri"/>
      </rPr>
      <t xml:space="preserve">
</t>
    </r>
    <r>
      <rPr>
        <sz val="11"/>
        <color rgb="FF000000"/>
        <rFont val="Calibri"/>
      </rPr>
      <t>Users who are not allowed to dismiss code change reviews will not be permitted to do so, and thus are unable to waive the standard flow of approvals.</t>
    </r>
  </si>
  <si>
    <r>
      <rPr>
        <sz val="11"/>
        <color rgb="FF000000"/>
        <rFont val="Calibri"/>
      </rPr>
      <t>For each code repository in use, perform the next steps to verify that only trusted users are allowed to dismiss code change reviews:</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Verify that </t>
    </r>
    <r>
      <rPr>
        <b/>
        <sz val="11"/>
        <color rgb="FF000000"/>
        <rFont val="Calibri"/>
      </rPr>
      <t>Require a pull request before merging</t>
    </r>
    <r>
      <rPr>
        <sz val="11"/>
        <color rgb="FF000000"/>
        <rFont val="Calibri"/>
      </rPr>
      <t xml:space="preserve"> and </t>
    </r>
    <r>
      <rPr>
        <b/>
        <sz val="11"/>
        <color rgb="FF000000"/>
        <rFont val="Calibri"/>
      </rPr>
      <t>Restrict who can dismiss pull request reviews</t>
    </r>
    <r>
      <rPr>
        <sz val="11"/>
        <color rgb="FF000000"/>
        <rFont val="Calibri"/>
      </rPr>
      <t xml:space="preserve"> is checked.</t>
    </r>
    <r>
      <rPr>
        <sz val="11"/>
        <color rgb="FF000000"/>
        <rFont val="Calibri"/>
      </rPr>
      <t xml:space="preserve">
</t>
    </r>
    <r>
      <rPr>
        <sz val="11"/>
        <color rgb="FF000000"/>
        <rFont val="Calibri"/>
      </rPr>
      <t>- Verify that no users and teams are specified except for organization and repository admins. If it is obligatory, verify that the users or teams specified were carefully selected to be trusted with the ability to dismiss code change reviews.</t>
    </r>
  </si>
  <si>
    <r>
      <rPr>
        <sz val="11"/>
        <color rgb="FF000000"/>
        <rFont val="Calibri"/>
      </rPr>
      <t>By default, all users who have write access to the code repository are able to dismiss code change reviews.</t>
    </r>
  </si>
  <si>
    <t>1.1.6</t>
  </si>
  <si>
    <r>
      <rPr>
        <sz val="11"/>
        <rFont val="Calibri"/>
      </rPr>
      <t>Ensure code owners are set for extra sensitive code or configuration</t>
    </r>
  </si>
  <si>
    <r>
      <rPr>
        <sz val="11"/>
        <color rgb="FF000000"/>
        <rFont val="Calibri"/>
      </rPr>
      <t>In every code repository create a CODEOWNERS file in the root, docs/, or .github/ directory of the repository.In the file, specify codeowners for the .github/workflows/ directory atleast. Specify organization members you trust. For example:</t>
    </r>
    <r>
      <rPr>
        <sz val="11"/>
        <color rgb="FF000000"/>
        <rFont val="Calibri"/>
      </rPr>
      <t xml:space="preserve">
</t>
    </r>
    <r>
      <rPr>
        <sz val="11"/>
        <color rgb="FF006096"/>
        <rFont val="Roboto Condensed"/>
      </rPr>
      <t>.github/workflows/ @user1 @user2</t>
    </r>
    <r>
      <rPr>
        <sz val="11"/>
        <color rgb="FF006096"/>
        <rFont val="Roboto Condensed"/>
      </rPr>
      <t xml:space="preserve">
</t>
    </r>
  </si>
  <si>
    <r>
      <rPr>
        <sz val="11"/>
        <color rgb="FF000000"/>
        <rFont val="Calibri"/>
      </rPr>
      <t>Code owners are trusted users that are responsible for reviewing and managing an important piece of code or configuration. An organization is advised to set code owners for every extremely sensitive code or configuration.</t>
    </r>
  </si>
  <si>
    <r>
      <rPr>
        <sz val="11"/>
        <color rgb="FF000000"/>
        <rFont val="Calibri"/>
      </rPr>
      <t>Code owner users will receive notifications for every change that occurs to the code and subsequently added as reviewers of pull requests automatically.</t>
    </r>
  </si>
  <si>
    <r>
      <rPr>
        <sz val="11"/>
        <color rgb="FF000000"/>
        <rFont val="Calibri"/>
      </rPr>
      <t>In every code repository, verify that a file named CODEOWNERS exists in the root, docs/, or .github/ directory of the repository.In the CODEOWNERS file, verify that the users specified are users you trust.</t>
    </r>
  </si>
  <si>
    <r>
      <rPr>
        <sz val="11"/>
        <color rgb="FF000000"/>
        <rFont val="Calibri"/>
      </rPr>
      <t>None</t>
    </r>
  </si>
  <si>
    <t>1.1.7</t>
  </si>
  <si>
    <r>
      <rPr>
        <sz val="11"/>
        <rFont val="Calibri"/>
      </rPr>
      <t>Ensure code owner</t>
    </r>
    <r>
      <rPr>
        <sz val="11"/>
        <color rgb="FF000000"/>
        <rFont val="Calibri"/>
      </rPr>
      <t>'</t>
    </r>
    <r>
      <rPr>
        <sz val="11"/>
        <color rgb="FF000000"/>
        <rFont val="Calibri"/>
      </rPr>
      <t>s review is required when a change affects owned code</t>
    </r>
  </si>
  <si>
    <r>
      <rPr>
        <sz val="11"/>
        <color rgb="FF000000"/>
        <rFont val="Calibri"/>
      </rPr>
      <t>For every code repository in use, perform the following steps to require code owners' approvals for each change proposal related to code they own:</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pull request reviews before merging</t>
    </r>
    <r>
      <rPr>
        <sz val="11"/>
        <color rgb="FF000000"/>
        <rFont val="Calibri"/>
      </rPr>
      <t xml:space="preserve"> and </t>
    </r>
    <r>
      <rPr>
        <b/>
        <sz val="11"/>
        <color rgb="FF000000"/>
        <rFont val="Calibri"/>
      </rPr>
      <t>Require review from Code Owners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</si>
  <si>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trusted code owners are required to review and approve any code change proposal made to their respective owned areas in the code base.</t>
    </r>
  </si>
  <si>
    <r>
      <rPr>
        <sz val="11"/>
        <color rgb="FF000000"/>
        <rFont val="Calibri"/>
      </rPr>
      <t>If an organization enforces code owner-based reviews, some code change proposals would not be able to be merged to the codebase before specific, trusted individuals approve them.</t>
    </r>
  </si>
  <si>
    <r>
      <rPr>
        <sz val="11"/>
        <color rgb="FF000000"/>
        <rFont val="Calibri"/>
      </rPr>
      <t>For every code repository in use, perform the following steps to verify that code owners are required to review all code change proposals relevant to areas they own before code merge:</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a pull request before merging</t>
    </r>
    <r>
      <rPr>
        <sz val="11"/>
        <color rgb="FF000000"/>
        <rFont val="Calibri"/>
      </rPr>
      <t xml:space="preserve"> and </t>
    </r>
    <r>
      <rPr>
        <b/>
        <sz val="11"/>
        <color rgb="FF000000"/>
        <rFont val="Calibri"/>
      </rPr>
      <t>Require review from Code Owners</t>
    </r>
    <r>
      <rPr>
        <sz val="11"/>
        <color rgb="FF000000"/>
        <rFont val="Calibri"/>
      </rPr>
      <t xml:space="preserve"> are checked.</t>
    </r>
  </si>
  <si>
    <r>
      <rPr>
        <sz val="11"/>
        <color rgb="FF000000"/>
        <rFont val="Calibri"/>
      </rPr>
      <t>Code owners are not required to review changes by default.</t>
    </r>
  </si>
  <si>
    <t>1.1.8</t>
  </si>
  <si>
    <r>
      <rPr>
        <sz val="11"/>
        <rFont val="Calibri"/>
      </rPr>
      <t>Ensure inactive branches are periodically reviewed and removed</t>
    </r>
  </si>
  <si>
    <r>
      <rPr>
        <sz val="11"/>
        <color rgb="FF000000"/>
        <rFont val="Calibri"/>
      </rPr>
      <t>For each code repository in use, review existing Git branches and remove those which have not been active for a period of time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Above the list of files, click </t>
    </r>
    <r>
      <rPr>
        <b/>
        <sz val="11"/>
        <color rgb="FF000000"/>
        <rFont val="Calibri"/>
      </rPr>
      <t>Branches</t>
    </r>
    <r>
      <rPr>
        <sz val="11"/>
        <color rgb="FF000000"/>
        <rFont val="Calibri"/>
      </rPr>
      <t>.</t>
    </r>
    <r>
      <rPr>
        <sz val="11"/>
        <color rgb="FF000000"/>
        <rFont val="Calibri"/>
      </rPr>
      <t xml:space="preserve">
</t>
    </r>
    <r>
      <rPr>
        <sz val="11"/>
        <color rgb="FF000000"/>
        <rFont val="Calibri"/>
      </rPr>
      <t>- Use the navigation at the top of the page to view the Stale branches. The Stale view shows all branches that no one has committed to in the last three months, ordered by the branches with the oldest commits first.</t>
    </r>
    <r>
      <rPr>
        <sz val="11"/>
        <color rgb="FF000000"/>
        <rFont val="Calibri"/>
      </rPr>
      <t xml:space="preserve">
</t>
    </r>
    <r>
      <rPr>
        <sz val="11"/>
        <color rgb="FF000000"/>
        <rFont val="Calibri"/>
      </rPr>
      <t>- For each branch listed, either delete it by clicking the trash bin icon, or find the valid reason it still exists.</t>
    </r>
    <r>
      <rPr>
        <sz val="11"/>
        <color rgb="FF000000"/>
        <rFont val="Calibri"/>
      </rPr>
      <t xml:space="preserve">
</t>
    </r>
    <r>
      <rPr>
        <sz val="11"/>
        <color rgb="FF000000"/>
        <rFont val="Calibri"/>
      </rPr>
      <t>You can perform the next steps to prevent pull request branches from becoming stale branches:</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Under your repository name, click Settings.</t>
    </r>
    <r>
      <rPr>
        <sz val="11"/>
        <color rgb="FF000000"/>
        <rFont val="Calibri"/>
      </rPr>
      <t xml:space="preserve">
</t>
    </r>
    <r>
      <rPr>
        <sz val="11"/>
        <color rgb="FF000000"/>
        <rFont val="Calibri"/>
      </rPr>
      <t xml:space="preserve">- Under "Pull Requests", select </t>
    </r>
    <r>
      <rPr>
        <b/>
        <sz val="11"/>
        <color rgb="FF000000"/>
        <rFont val="Calibri"/>
      </rPr>
      <t>Automatically delete head branches</t>
    </r>
    <r>
      <rPr>
        <sz val="11"/>
        <color rgb="FF000000"/>
        <rFont val="Calibri"/>
      </rPr>
      <t>.</t>
    </r>
  </si>
  <si>
    <r>
      <rPr>
        <sz val="11"/>
        <color rgb="FF000000"/>
        <rFont val="Calibri"/>
      </rPr>
      <t>Keep track of code branches that are inactive for a lengthy period of time and periodically remove them.</t>
    </r>
  </si>
  <si>
    <r>
      <rPr>
        <sz val="11"/>
        <color rgb="FF000000"/>
        <rFont val="Calibri"/>
      </rPr>
      <t>Removing inactive Git branches means that any code changes they contain would be removed along with them, thus work done in the past might not be accessible after auditing for inactivity.</t>
    </r>
  </si>
  <si>
    <r>
      <rPr>
        <sz val="11"/>
        <color rgb="FF000000"/>
        <rFont val="Calibri"/>
      </rPr>
      <t>For each code repository in use, verify that all existing Git branches are active or have yet to be checked for inactivity by performing the next steps:</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Above the list of files, click </t>
    </r>
    <r>
      <rPr>
        <b/>
        <sz val="11"/>
        <color rgb="FF000000"/>
        <rFont val="Calibri"/>
      </rPr>
      <t>Branches</t>
    </r>
    <r>
      <rPr>
        <sz val="11"/>
        <color rgb="FF000000"/>
        <rFont val="Calibri"/>
      </rPr>
      <t>.</t>
    </r>
    <r>
      <rPr>
        <sz val="11"/>
        <color rgb="FF000000"/>
        <rFont val="Calibri"/>
      </rPr>
      <t xml:space="preserve">
</t>
    </r>
    <r>
      <rPr>
        <sz val="11"/>
        <color rgb="FF000000"/>
        <rFont val="Calibri"/>
      </rPr>
      <t>- Use the navigation at the top of the page to view the Stale branches. The Stale view shows all branches that no one has committed to in the last three months, ordered by the branches with the oldest commits first.</t>
    </r>
    <r>
      <rPr>
        <sz val="11"/>
        <color rgb="FF000000"/>
        <rFont val="Calibri"/>
      </rPr>
      <t xml:space="preserve">
</t>
    </r>
    <r>
      <rPr>
        <sz val="11"/>
        <color rgb="FF000000"/>
        <rFont val="Calibri"/>
      </rPr>
      <t>- If the list is empty, you are compliant. If the list is not empty, but there is a valid reason the branches listed are not deleted, you are compliant.</t>
    </r>
  </si>
  <si>
    <r>
      <rPr>
        <sz val="11"/>
        <color rgb="FF000000"/>
        <rFont val="Calibri"/>
      </rPr>
      <t>By default, newly opened Git branches would never be removed, regardless of activity or inactivity.</t>
    </r>
  </si>
  <si>
    <t>1.1.9</t>
  </si>
  <si>
    <r>
      <rPr>
        <sz val="11"/>
        <rFont val="Calibri"/>
      </rPr>
      <t>Ensure all checks have passed before merging new code</t>
    </r>
  </si>
  <si>
    <r>
      <rPr>
        <sz val="11"/>
        <color rgb="FF000000"/>
        <rFont val="Calibri"/>
      </rPr>
      <t>For each code repository in use, require all status checks to pass before permitting a merge of new code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check if there is a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status checks to pass before merging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</si>
  <si>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Before a code change request can be merged to the code base, all predefined checks must successfully pass.</t>
    </r>
  </si>
  <si>
    <r>
      <rPr>
        <sz val="11"/>
        <color rgb="FF000000"/>
        <rFont val="Calibri"/>
      </rPr>
      <t>Code changes in which all checks do not pass successfully would not be able to be pushed into the code base of the specific code repository.</t>
    </r>
  </si>
  <si>
    <r>
      <rPr>
        <sz val="11"/>
        <color rgb="FF000000"/>
        <rFont val="Calibri"/>
      </rPr>
      <t>For each code repository in use, verify that status checks are required to pass before allowing any code change proposal merge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status checks to pass before merging</t>
    </r>
    <r>
      <rPr>
        <sz val="11"/>
        <color rgb="FF000000"/>
        <rFont val="Calibri"/>
      </rPr>
      <t xml:space="preserve"> is checked.</t>
    </r>
  </si>
  <si>
    <r>
      <rPr>
        <sz val="11"/>
        <color rgb="FF000000"/>
        <rFont val="Calibri"/>
      </rPr>
      <t>By default, no checks are defined per project, and thus no enforcement of checks is made.</t>
    </r>
  </si>
  <si>
    <t>1.1.10</t>
  </si>
  <si>
    <r>
      <rPr>
        <sz val="11"/>
        <rFont val="Calibri"/>
      </rPr>
      <t>Ensure open Git branches are up to date before they can be merged into code base</t>
    </r>
  </si>
  <si>
    <r>
      <rPr>
        <sz val="11"/>
        <color rgb="FF000000"/>
        <rFont val="Calibri"/>
      </rPr>
      <t>For each code repository in use, enforce a policy to only allow merging open branches if they are current with the latest change from their original repository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status checks to pass before merging</t>
    </r>
    <r>
      <rPr>
        <sz val="11"/>
        <color rgb="FF000000"/>
        <rFont val="Calibri"/>
      </rPr>
      <t xml:space="preserve"> and </t>
    </r>
    <r>
      <rPr>
        <b/>
        <sz val="11"/>
        <color rgb="FF000000"/>
        <rFont val="Calibri"/>
      </rPr>
      <t>Require branches to be up to date before merging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</si>
  <si>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Organizations should make sure each suggested code change is in full sync with the existing state of its origin code repository before allowing merging.</t>
    </r>
  </si>
  <si>
    <r>
      <rPr>
        <sz val="11"/>
        <color rgb="FF000000"/>
        <rFont val="Calibri"/>
      </rPr>
      <t>If enforced, outdated branches would not be able to be merged into their origin repository without first being updated to contain any recent changes.</t>
    </r>
  </si>
  <si>
    <r>
      <rPr>
        <sz val="11"/>
        <color rgb="FF000000"/>
        <rFont val="Calibri"/>
      </rPr>
      <t>For each code repository in use, verify that open branches must be updated before merging is permitted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status checks to pass before merging</t>
    </r>
    <r>
      <rPr>
        <sz val="11"/>
        <color rgb="FF000000"/>
        <rFont val="Calibri"/>
      </rPr>
      <t xml:space="preserve"> and </t>
    </r>
    <r>
      <rPr>
        <b/>
        <sz val="11"/>
        <color rgb="FF000000"/>
        <rFont val="Calibri"/>
      </rPr>
      <t>Require branches to be up to date before merging</t>
    </r>
    <r>
      <rPr>
        <sz val="11"/>
        <color rgb="FF000000"/>
        <rFont val="Calibri"/>
      </rPr>
      <t xml:space="preserve"> are checked.</t>
    </r>
  </si>
  <si>
    <r>
      <rPr>
        <sz val="11"/>
        <color rgb="FF000000"/>
        <rFont val="Calibri"/>
      </rPr>
      <t>By default, there is no requirement to update a branch before merging it.</t>
    </r>
  </si>
  <si>
    <t>1.1.11</t>
  </si>
  <si>
    <r>
      <rPr>
        <sz val="11"/>
        <rFont val="Calibri"/>
      </rPr>
      <t>Ensure all open comments are resolved before allowing code change merging</t>
    </r>
  </si>
  <si>
    <t>Level 2</t>
  </si>
  <si>
    <r>
      <rPr>
        <sz val="11"/>
        <color rgb="FF000000"/>
        <rFont val="Calibri"/>
      </rPr>
      <t>For each code repository in use, require open comments to be resolved before the relevant code change can be merged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conversation resolution before merging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</si>
  <si>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Organizations should enforce a "no open comments" policy before allowing code change merging.</t>
    </r>
  </si>
  <si>
    <r>
      <rPr>
        <sz val="11"/>
        <color rgb="FF000000"/>
        <rFont val="Calibri"/>
      </rPr>
      <t>Code change proposals containing open comments would not be able to be merged into the code base.</t>
    </r>
  </si>
  <si>
    <r>
      <rPr>
        <sz val="11"/>
        <color rgb="FF000000"/>
        <rFont val="Calibri"/>
      </rPr>
      <t>For every code repository in use, verify that each merged code change does not contain open, unattended comments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conversation resolution before merging</t>
    </r>
    <r>
      <rPr>
        <sz val="11"/>
        <color rgb="FF000000"/>
        <rFont val="Calibri"/>
      </rPr>
      <t xml:space="preserve"> is checked.</t>
    </r>
  </si>
  <si>
    <r>
      <rPr>
        <sz val="11"/>
        <color rgb="FF000000"/>
        <rFont val="Calibri"/>
      </rPr>
      <t>By default, code changes with open comments on them are able to be merged into the codebase.</t>
    </r>
  </si>
  <si>
    <t>1.1.12</t>
  </si>
  <si>
    <r>
      <rPr>
        <sz val="11"/>
        <rFont val="Calibri"/>
      </rPr>
      <t>Ensure verification of signed commits for new changes before merging</t>
    </r>
  </si>
  <si>
    <r>
      <rPr>
        <sz val="11"/>
        <color rgb="FF000000"/>
        <rFont val="Calibri"/>
      </rPr>
      <t>For each repository in use, enforce the branch protection rule of requiring signed commits, and make sure only signed commits are capable of merging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signed commits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</si>
  <si>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every commit in a pull request is signed and verified before merging.</t>
    </r>
  </si>
  <si>
    <r>
      <rPr>
        <sz val="11"/>
        <color rgb="FF000000"/>
        <rFont val="Calibri"/>
      </rPr>
      <t>Pull requests with unsigned commits cannot be merged.</t>
    </r>
  </si>
  <si>
    <r>
      <rPr>
        <sz val="11"/>
        <color rgb="FF000000"/>
        <rFont val="Calibri"/>
      </rPr>
      <t>Ensure only signed commits can be merged for every branch, especially the main branch, via branch protection rules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signed commits</t>
    </r>
    <r>
      <rPr>
        <sz val="11"/>
        <color rgb="FF000000"/>
        <rFont val="Calibri"/>
      </rPr>
      <t xml:space="preserve"> is checked.</t>
    </r>
  </si>
  <si>
    <t>1.1.13</t>
  </si>
  <si>
    <r>
      <rPr>
        <sz val="11"/>
        <rFont val="Calibri"/>
      </rPr>
      <t>Ensure linear history is required</t>
    </r>
  </si>
  <si>
    <r>
      <rPr>
        <sz val="11"/>
        <color rgb="FF000000"/>
        <rFont val="Calibri"/>
      </rPr>
      <t>For every code repository in use, perform the following steps to require linear history and/or allow only rebase merge and squash merge:</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Require linear history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</si>
  <si>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Linear history is the name for Git history where all commits are listed in chronological order, one after another. Such history exists if a pull request is merged either by rebase merge (re-order the commits history) or squash merge (squashes all commits to one). Ensure that linear history is required by requiring the use of rebase or squash merge when merging a pull request.</t>
    </r>
  </si>
  <si>
    <r>
      <rPr>
        <sz val="11"/>
        <color rgb="FF000000"/>
        <rFont val="Calibri"/>
      </rPr>
      <t>Pull request cannot be merged except squash or rebase merge.</t>
    </r>
  </si>
  <si>
    <r>
      <rPr>
        <sz val="11"/>
        <color rgb="FF000000"/>
        <rFont val="Calibri"/>
      </rPr>
      <t>For every code repository in use, perform the following steps to verify that linear history is required and/or that only squash merge and rebase merge are allowed:</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Require linear history</t>
    </r>
    <r>
      <rPr>
        <sz val="11"/>
        <color rgb="FF000000"/>
        <rFont val="Calibri"/>
      </rPr>
      <t xml:space="preserve"> is checked.</t>
    </r>
  </si>
  <si>
    <t>1.1.14</t>
  </si>
  <si>
    <r>
      <rPr>
        <sz val="11"/>
        <rFont val="Calibri"/>
      </rPr>
      <t>Ensure branch protection rules are enforced for administrators</t>
    </r>
  </si>
  <si>
    <r>
      <rPr>
        <sz val="11"/>
        <color rgb="FF000000"/>
        <rFont val="Calibri"/>
      </rPr>
      <t>For every code repository in use, enforce branch protection rules on administrators as well,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Do not allow bypassing the above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</si>
  <si>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administrators are subject to branch protection rules.</t>
    </r>
  </si>
  <si>
    <r>
      <rPr>
        <sz val="11"/>
        <color rgb="FF000000"/>
        <rFont val="Calibri"/>
      </rPr>
      <t>Administrator users won't be able to push code directly to the protected branch without being compliant with listed branch protection rules.</t>
    </r>
  </si>
  <si>
    <r>
      <rPr>
        <sz val="11"/>
        <color rgb="FF000000"/>
        <rFont val="Calibri"/>
      </rPr>
      <t>For every code repository in use, validate branch protection rules also apply to administrator accounts by performing the next steps:</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Do not allow bypassing the above settings</t>
    </r>
    <r>
      <rPr>
        <sz val="11"/>
        <color rgb="FF000000"/>
        <rFont val="Calibri"/>
      </rPr>
      <t xml:space="preserve"> is checked.</t>
    </r>
  </si>
  <si>
    <r>
      <rPr>
        <sz val="11"/>
        <color rgb="FF000000"/>
        <rFont val="Calibri"/>
      </rPr>
      <t>Administrator accounts are not subject to branch protection rules by default.</t>
    </r>
  </si>
  <si>
    <t>1.1.15</t>
  </si>
  <si>
    <r>
      <rPr>
        <sz val="11"/>
        <rFont val="Calibri"/>
      </rPr>
      <t>Ensure pushing or merging of new code is restricted to specific individuals or teams</t>
    </r>
  </si>
  <si>
    <r>
      <rPr>
        <sz val="11"/>
        <color rgb="FF000000"/>
        <rFont val="Calibri"/>
      </rPr>
      <t>For every code repository in use, allow only trusted and responsible users to push or merge new code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 xml:space="preserve">.4.Next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Select </t>
    </r>
    <r>
      <rPr>
        <b/>
        <sz val="11"/>
        <color rgb="FF000000"/>
        <rFont val="Calibri"/>
      </rPr>
      <t>Restrict who can push to matching branches</t>
    </r>
    <r>
      <rPr>
        <sz val="11"/>
        <color rgb="FF000000"/>
        <rFont val="Calibri"/>
      </rPr>
      <t xml:space="preserve"> and choose trusted and responsible users and teams who will have the permission to do so.</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</si>
  <si>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that only trusted users can push or merge new code to protected branches.</t>
    </r>
  </si>
  <si>
    <r>
      <rPr>
        <sz val="11"/>
        <color rgb="FF000000"/>
        <rFont val="Calibri"/>
      </rPr>
      <t>Only administrators and trusted users can push or merge to the protected branch.</t>
    </r>
  </si>
  <si>
    <r>
      <rPr>
        <sz val="11"/>
        <color rgb="FF000000"/>
        <rFont val="Calibri"/>
      </rPr>
      <t>For every code repository in use, ensure only trusted and responsible users can push or merge new code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Restrict who can push to matching branches</t>
    </r>
    <r>
      <rPr>
        <sz val="11"/>
        <color rgb="FF000000"/>
        <rFont val="Calibri"/>
      </rPr>
      <t xml:space="preserve"> is checked and that only trusted and responsible users and teams are selected.</t>
    </r>
  </si>
  <si>
    <t>1.1.16</t>
  </si>
  <si>
    <r>
      <rPr>
        <sz val="11"/>
        <rFont val="Calibri"/>
      </rPr>
      <t>Ensure force push code to branches is denied</t>
    </r>
  </si>
  <si>
    <r>
      <rPr>
        <sz val="11"/>
        <color rgb="FF000000"/>
        <rFont val="Calibri"/>
      </rPr>
      <t>For each repository in use, block the option to "Force Push" code by performing the following:</t>
    </r>
    <r>
      <rPr>
        <sz val="11"/>
        <color rgb="FF000000"/>
        <rFont val="Calibri"/>
      </rPr>
      <t xml:space="preserve">
</t>
    </r>
    <r>
      <rPr>
        <sz val="11"/>
        <color rgb="FF000000"/>
        <rFont val="Calibri"/>
      </rPr>
      <t>Ensure that Trunk / Long-standing branches are protected by Policies and submitted to PR while applying the 4-eyes approach</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Uncheck </t>
    </r>
    <r>
      <rPr>
        <b/>
        <sz val="11"/>
        <color rgb="FF000000"/>
        <rFont val="Calibri"/>
      </rPr>
      <t>Allow force pushes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</si>
  <si>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The "Force Push" option allows users with "Push" permissions to force their changes directly to the branch without a pull request, and thus should be disabled.</t>
    </r>
  </si>
  <si>
    <r>
      <rPr>
        <sz val="11"/>
        <color rgb="FF000000"/>
        <rFont val="Calibri"/>
      </rPr>
      <t>Users cannot force push to protected branches.</t>
    </r>
  </si>
  <si>
    <r>
      <rPr>
        <sz val="11"/>
        <color rgb="FF000000"/>
        <rFont val="Calibri"/>
      </rPr>
      <t>For every code repository in use, validate that no one can force push code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Allow force pushes</t>
    </r>
    <r>
      <rPr>
        <sz val="11"/>
        <color rgb="FF000000"/>
        <rFont val="Calibri"/>
      </rPr>
      <t xml:space="preserve"> is not checked.</t>
    </r>
  </si>
  <si>
    <t>1.1.17</t>
  </si>
  <si>
    <r>
      <rPr>
        <sz val="11"/>
        <rFont val="Calibri"/>
      </rPr>
      <t>Ensure branch deletions are denied</t>
    </r>
  </si>
  <si>
    <r>
      <rPr>
        <sz val="11"/>
        <color rgb="FF000000"/>
        <rFont val="Calibri"/>
      </rPr>
      <t>For each repository that is being used, block the option to delete protected branches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click </t>
    </r>
    <r>
      <rPr>
        <b/>
        <sz val="11"/>
        <color rgb="FF000000"/>
        <rFont val="Calibri"/>
      </rPr>
      <t>Add rule</t>
    </r>
    <r>
      <rPr>
        <sz val="11"/>
        <color rgb="FF000000"/>
        <rFont val="Calibri"/>
      </rPr>
      <t>.</t>
    </r>
    <r>
      <rPr>
        <sz val="11"/>
        <color rgb="FF000000"/>
        <rFont val="Calibri"/>
      </rPr>
      <t xml:space="preserve">
</t>
    </r>
    <r>
      <rPr>
        <sz val="11"/>
        <color rgb="FF000000"/>
        <rFont val="Calibri"/>
      </rPr>
      <t>- If you add the rule, under "Branch name pattern", type the branch name or pattern you want to protect.</t>
    </r>
    <r>
      <rPr>
        <sz val="11"/>
        <color rgb="FF000000"/>
        <rFont val="Calibri"/>
      </rPr>
      <t xml:space="preserve">
</t>
    </r>
    <r>
      <rPr>
        <sz val="11"/>
        <color rgb="FF000000"/>
        <rFont val="Calibri"/>
      </rPr>
      <t xml:space="preserve">- Uncheck </t>
    </r>
    <r>
      <rPr>
        <b/>
        <sz val="11"/>
        <color rgb="FF000000"/>
        <rFont val="Calibri"/>
      </rPr>
      <t>Allow deletions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or </t>
    </r>
    <r>
      <rPr>
        <b/>
        <sz val="11"/>
        <color rgb="FF000000"/>
        <rFont val="Calibri"/>
      </rPr>
      <t>Save changes</t>
    </r>
    <r>
      <rPr>
        <sz val="11"/>
        <color rgb="FF000000"/>
        <rFont val="Calibri"/>
      </rPr>
      <t>.</t>
    </r>
  </si>
  <si>
    <r>
      <rPr>
        <sz val="11"/>
        <color rgb="FF000000"/>
        <rFont val="Calibri"/>
      </rPr>
      <t>Ensure that users with only push access are incapable of deleting a protected branch.</t>
    </r>
  </si>
  <si>
    <r>
      <rPr>
        <sz val="11"/>
        <color rgb="FF000000"/>
        <rFont val="Calibri"/>
      </rPr>
      <t>Protected branches cannot be deleted.</t>
    </r>
  </si>
  <si>
    <r>
      <rPr>
        <sz val="11"/>
        <color rgb="FF000000"/>
        <rFont val="Calibri"/>
      </rPr>
      <t>For each repository that is being used, verify that protected branches cannot be deleted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verify that there is at least one rule for your main branch. If there is, click </t>
    </r>
    <r>
      <rPr>
        <b/>
        <sz val="11"/>
        <color rgb="FF000000"/>
        <rFont val="Calibri"/>
      </rPr>
      <t>Edit</t>
    </r>
    <r>
      <rPr>
        <sz val="11"/>
        <color rgb="FF000000"/>
        <rFont val="Calibri"/>
      </rPr>
      <t xml:space="preserve"> to its right. If there isn't, you are not compliant.</t>
    </r>
    <r>
      <rPr>
        <sz val="11"/>
        <color rgb="FF000000"/>
        <rFont val="Calibri"/>
      </rPr>
      <t xml:space="preserve">
</t>
    </r>
    <r>
      <rPr>
        <sz val="11"/>
        <color rgb="FF000000"/>
        <rFont val="Calibri"/>
      </rPr>
      <t xml:space="preserve">- Ensure that </t>
    </r>
    <r>
      <rPr>
        <b/>
        <sz val="11"/>
        <color rgb="FF000000"/>
        <rFont val="Calibri"/>
      </rPr>
      <t>Allow deletions</t>
    </r>
    <r>
      <rPr>
        <sz val="11"/>
        <color rgb="FF000000"/>
        <rFont val="Calibri"/>
      </rPr>
      <t xml:space="preserve"> is not checked.</t>
    </r>
  </si>
  <si>
    <t>1.1.18</t>
  </si>
  <si>
    <r>
      <rPr>
        <sz val="11"/>
        <rFont val="Calibri"/>
      </rPr>
      <t>Ensure any merging of code is automatically scanned for risks</t>
    </r>
  </si>
  <si>
    <r>
      <rPr>
        <sz val="11"/>
        <color rgb="FF000000"/>
        <rFont val="Calibri"/>
      </rPr>
      <t>For every repository in use, enforce risk scanning on every pull request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 If the repository already has at least one workflow set up and running, click </t>
    </r>
    <r>
      <rPr>
        <b/>
        <sz val="11"/>
        <color rgb="FF000000"/>
        <rFont val="Calibri"/>
      </rPr>
      <t>New workflow</t>
    </r>
    <r>
      <rPr>
        <sz val="11"/>
        <color rgb="FF000000"/>
        <rFont val="Calibri"/>
      </rPr>
      <t xml:space="preserve"> and go to step 5. If there are currently no workflows configured for the repository, go to the next step.</t>
    </r>
    <r>
      <rPr>
        <sz val="11"/>
        <color rgb="FF000000"/>
        <rFont val="Calibri"/>
      </rPr>
      <t xml:space="preserve">
</t>
    </r>
    <r>
      <rPr>
        <sz val="11"/>
        <color rgb="FF000000"/>
        <rFont val="Calibri"/>
      </rPr>
      <t xml:space="preserve">- Scroll down to the "Security" category and click </t>
    </r>
    <r>
      <rPr>
        <b/>
        <sz val="11"/>
        <color rgb="FF000000"/>
        <rFont val="Calibri"/>
      </rPr>
      <t>Configure</t>
    </r>
    <r>
      <rPr>
        <sz val="11"/>
        <color rgb="FF000000"/>
        <rFont val="Calibri"/>
      </rPr>
      <t xml:space="preserve"> under the workflow you want to configure or click </t>
    </r>
    <r>
      <rPr>
        <b/>
        <sz val="11"/>
        <color rgb="FF000000"/>
        <rFont val="Calibri"/>
      </rPr>
      <t>View all</t>
    </r>
    <r>
      <rPr>
        <sz val="11"/>
        <color rgb="FF000000"/>
        <rFont val="Calibri"/>
      </rPr>
      <t xml:space="preserve"> to see all available security workflows.</t>
    </r>
    <r>
      <rPr>
        <sz val="11"/>
        <color rgb="FF000000"/>
        <rFont val="Calibri"/>
      </rPr>
      <t xml:space="preserve">
</t>
    </r>
    <r>
      <rPr>
        <sz val="11"/>
        <color rgb="FF000000"/>
        <rFont val="Calibri"/>
      </rPr>
      <t xml:space="preserve">- On the right pane of the workflow page, click </t>
    </r>
    <r>
      <rPr>
        <b/>
        <sz val="11"/>
        <color rgb="FF000000"/>
        <rFont val="Calibri"/>
      </rPr>
      <t>Documentation</t>
    </r>
    <r>
      <rPr>
        <sz val="11"/>
        <color rgb="FF000000"/>
        <rFont val="Calibri"/>
      </rPr>
      <t xml:space="preserve"> and follow the on-screen instructions to tailor the workflow to your needs.</t>
    </r>
  </si>
  <si>
    <r>
      <rPr>
        <sz val="11"/>
        <color rgb="FF000000"/>
        <rFont val="Calibri"/>
      </rPr>
      <t>Ensure that every pull request is required to be scanned for risks.</t>
    </r>
  </si>
  <si>
    <r>
      <rPr>
        <sz val="11"/>
        <color rgb="FF000000"/>
        <rFont val="Calibri"/>
      </rPr>
      <t>For each repository in use, ensure that every pull request must be scanned for risks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Actions</t>
    </r>
    <r>
      <rPr>
        <sz val="11"/>
        <color rgb="FF000000"/>
        <rFont val="Calibri"/>
      </rPr>
      <t>.</t>
    </r>
    <r>
      <rPr>
        <sz val="11"/>
        <color rgb="FF000000"/>
        <rFont val="Calibri"/>
      </rPr>
      <t xml:space="preserve">
</t>
    </r>
    <r>
      <rPr>
        <sz val="11"/>
        <color rgb="FF000000"/>
        <rFont val="Calibri"/>
      </rPr>
      <t>- Ensure that at least one workflow is configured to run like that:</t>
    </r>
    <r>
      <rPr>
        <sz val="11"/>
        <color rgb="FF000000"/>
        <rFont val="Calibri"/>
      </rPr>
      <t xml:space="preserve">
</t>
    </r>
    <r>
      <rPr>
        <sz val="11"/>
        <color rgb="FF006096"/>
        <rFont val="Roboto Condensed"/>
      </rPr>
      <t>on:</t>
    </r>
    <r>
      <rPr>
        <sz val="11"/>
        <color rgb="FF006096"/>
        <rFont val="Roboto Condensed"/>
      </rPr>
      <t xml:space="preserve">
</t>
    </r>
    <r>
      <rPr>
        <sz val="11"/>
        <color rgb="FF006096"/>
        <rFont val="Roboto Condensed"/>
      </rPr>
      <t xml:space="preserve">  push:</t>
    </r>
    <r>
      <rPr>
        <sz val="11"/>
        <color rgb="FF006096"/>
        <rFont val="Roboto Condensed"/>
      </rPr>
      <t xml:space="preserve">
</t>
    </r>
    <r>
      <rPr>
        <sz val="11"/>
        <color rgb="FF006096"/>
        <rFont val="Roboto Condensed"/>
      </rPr>
      <t xml:space="preserve">    branches: [ "main" ]</t>
    </r>
    <r>
      <rPr>
        <sz val="11"/>
        <color rgb="FF006096"/>
        <rFont val="Roboto Condensed"/>
      </rPr>
      <t xml:space="preserve">
</t>
    </r>
    <r>
      <rPr>
        <sz val="11"/>
        <color rgb="FF006096"/>
        <rFont val="Roboto Condensed"/>
      </rPr>
      <t xml:space="preserve">  pull_request:</t>
    </r>
    <r>
      <rPr>
        <sz val="11"/>
        <color rgb="FF006096"/>
        <rFont val="Roboto Condensed"/>
      </rPr>
      <t xml:space="preserve">
</t>
    </r>
    <r>
      <rPr>
        <sz val="11"/>
        <color rgb="FF006096"/>
        <rFont val="Roboto Condensed"/>
      </rPr>
      <t xml:space="preserve">    branches: [ "main" ]</t>
    </r>
    <r>
      <rPr>
        <sz val="11"/>
        <color rgb="FF006096"/>
        <rFont val="Roboto Condensed"/>
      </rPr>
      <t xml:space="preserve">
</t>
    </r>
    <r>
      <rPr>
        <sz val="11"/>
        <color rgb="FF000000"/>
        <rFont val="Calibri"/>
      </rPr>
      <t xml:space="preserve">
</t>
    </r>
    <r>
      <rPr>
        <sz val="11"/>
        <color rgb="FF000000"/>
        <rFont val="Calibri"/>
      </rPr>
      <t>and that it has a step that runs code scanning on the code.</t>
    </r>
  </si>
  <si>
    <t>1.1.19</t>
  </si>
  <si>
    <r>
      <rPr>
        <sz val="11"/>
        <rFont val="Calibri"/>
      </rPr>
      <t>Ensure any changes to branch protection rules are audited</t>
    </r>
  </si>
  <si>
    <r>
      <rPr>
        <sz val="11"/>
        <color rgb="FF000000"/>
        <rFont val="Calibri"/>
      </rPr>
      <t>Use the audit log to audit changes in branch protection rules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"Archives" section of the sidebar, click </t>
    </r>
    <r>
      <rPr>
        <b/>
        <sz val="11"/>
        <color rgb="FF000000"/>
        <rFont val="Calibri"/>
      </rPr>
      <t>Logs</t>
    </r>
    <r>
      <rPr>
        <sz val="11"/>
        <color rgb="FF000000"/>
        <rFont val="Calibri"/>
      </rPr>
      <t xml:space="preserve">, then click </t>
    </r>
    <r>
      <rPr>
        <b/>
        <sz val="11"/>
        <color rgb="FF000000"/>
        <rFont val="Calibri"/>
      </rPr>
      <t>Audit log</t>
    </r>
    <r>
      <rPr>
        <sz val="11"/>
        <color rgb="FF000000"/>
        <rFont val="Calibri"/>
      </rPr>
      <t>.</t>
    </r>
    <r>
      <rPr>
        <sz val="11"/>
        <color rgb="FF000000"/>
        <rFont val="Calibri"/>
      </rPr>
      <t xml:space="preserve">
</t>
    </r>
    <r>
      <rPr>
        <sz val="11"/>
        <color rgb="FF000000"/>
        <rFont val="Calibri"/>
      </rPr>
      <t xml:space="preserve">- Use the action qualifier in your query and look for </t>
    </r>
    <r>
      <rPr>
        <b/>
        <sz val="11"/>
        <color rgb="FF000000"/>
        <rFont val="Calibri"/>
      </rPr>
      <t>protected_branch</t>
    </r>
    <r>
      <rPr>
        <sz val="11"/>
        <color rgb="FF000000"/>
        <rFont val="Calibri"/>
      </rPr>
      <t xml:space="preserve"> category. Ensure every action is reasonable and secure and investigate if not.</t>
    </r>
  </si>
  <si>
    <r>
      <rPr>
        <sz val="11"/>
        <color rgb="FF000000"/>
        <rFont val="Calibri"/>
      </rPr>
      <t>Ensure that changes in the branch protection rules are audited.</t>
    </r>
  </si>
  <si>
    <r>
      <rPr>
        <sz val="11"/>
        <color rgb="FF000000"/>
        <rFont val="Calibri"/>
      </rPr>
      <t>Ensure changes in branch protection rules are audited by performing the following regularly:</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"Archives" section of the sidebar, click </t>
    </r>
    <r>
      <rPr>
        <b/>
        <sz val="11"/>
        <color rgb="FF000000"/>
        <rFont val="Calibri"/>
      </rPr>
      <t>Logs</t>
    </r>
    <r>
      <rPr>
        <sz val="11"/>
        <color rgb="FF000000"/>
        <rFont val="Calibri"/>
      </rPr>
      <t xml:space="preserve">, then click </t>
    </r>
    <r>
      <rPr>
        <b/>
        <sz val="11"/>
        <color rgb="FF000000"/>
        <rFont val="Calibri"/>
      </rPr>
      <t>Audit log</t>
    </r>
    <r>
      <rPr>
        <sz val="11"/>
        <color rgb="FF000000"/>
        <rFont val="Calibri"/>
      </rPr>
      <t>.</t>
    </r>
    <r>
      <rPr>
        <sz val="11"/>
        <color rgb="FF000000"/>
        <rFont val="Calibri"/>
      </rPr>
      <t xml:space="preserve">
</t>
    </r>
    <r>
      <rPr>
        <sz val="11"/>
        <color rgb="FF000000"/>
        <rFont val="Calibri"/>
      </rPr>
      <t xml:space="preserve">- Use the action qualifier in your query and look for </t>
    </r>
    <r>
      <rPr>
        <b/>
        <sz val="11"/>
        <color rgb="FF000000"/>
        <rFont val="Calibri"/>
      </rPr>
      <t>protected_branch</t>
    </r>
    <r>
      <rPr>
        <sz val="11"/>
        <color rgb="FF000000"/>
        <rFont val="Calibri"/>
      </rPr>
      <t xml:space="preserve"> category. Ensure every action is reasonable and secure and is investigated if not.</t>
    </r>
  </si>
  <si>
    <t>1.1.20</t>
  </si>
  <si>
    <r>
      <rPr>
        <sz val="11"/>
        <rFont val="Calibri"/>
      </rPr>
      <t>Ensure branch protection is enforced on the default branch</t>
    </r>
  </si>
  <si>
    <r>
      <rPr>
        <sz val="11"/>
        <color rgb="FF000000"/>
        <rFont val="Calibri"/>
      </rPr>
      <t>Perform the following to enforce branch protection on the main branch:</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Next to "Branch protection rules", click </t>
    </r>
    <r>
      <rPr>
        <b/>
        <sz val="11"/>
        <color rgb="FF000000"/>
        <rFont val="Calibri"/>
      </rPr>
      <t>Add rule</t>
    </r>
    <r>
      <rPr>
        <sz val="11"/>
        <color rgb="FF000000"/>
        <rFont val="Calibri"/>
      </rPr>
      <t>.</t>
    </r>
    <r>
      <rPr>
        <sz val="11"/>
        <color rgb="FF000000"/>
        <rFont val="Calibri"/>
      </rPr>
      <t xml:space="preserve">
</t>
    </r>
    <r>
      <rPr>
        <sz val="11"/>
        <color rgb="FF000000"/>
        <rFont val="Calibri"/>
      </rPr>
      <t>- Under "Branch name pattern", type the branch name or pattern you want to protect. Ensure it applies to the main branch name.</t>
    </r>
    <r>
      <rPr>
        <sz val="11"/>
        <color rgb="FF000000"/>
        <rFont val="Calibri"/>
      </rPr>
      <t xml:space="preserve">
</t>
    </r>
    <r>
      <rPr>
        <sz val="11"/>
        <color rgb="FF000000"/>
        <rFont val="Calibri"/>
      </rPr>
      <t>- Configure policies you want.</t>
    </r>
    <r>
      <rPr>
        <sz val="11"/>
        <color rgb="FF000000"/>
        <rFont val="Calibri"/>
      </rPr>
      <t xml:space="preserve">
</t>
    </r>
    <r>
      <rPr>
        <sz val="11"/>
        <color rgb="FF000000"/>
        <rFont val="Calibri"/>
      </rPr>
      <t>- Click Create.</t>
    </r>
  </si>
  <si>
    <r>
      <rPr>
        <sz val="11"/>
        <color rgb="FF000000"/>
        <rFont val="Calibri"/>
      </rPr>
      <t>Enforce branch protection on the default and main branch.</t>
    </r>
  </si>
  <si>
    <r>
      <rPr>
        <sz val="11"/>
        <color rgb="FF000000"/>
        <rFont val="Calibri"/>
      </rPr>
      <t>Perform the following to ensure branch protection is enforced on the main branch:</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"Code and automation" section of the sidebar, click </t>
    </r>
    <r>
      <rPr>
        <b/>
        <sz val="11"/>
        <color rgb="FF000000"/>
        <rFont val="Calibri"/>
      </rPr>
      <t>Branches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Branch protection rules</t>
    </r>
    <r>
      <rPr>
        <sz val="11"/>
        <color rgb="FF000000"/>
        <rFont val="Calibri"/>
      </rPr>
      <t>, verify that there is a rule applied to the "main" or default branch.</t>
    </r>
  </si>
  <si>
    <t>Repository Management</t>
  </si>
  <si>
    <t>1.2.1</t>
  </si>
  <si>
    <r>
      <rPr>
        <sz val="11"/>
        <rFont val="Calibri"/>
      </rPr>
      <t>Ensure all public repositories contain a SECURITY.md file</t>
    </r>
  </si>
  <si>
    <r>
      <rPr>
        <sz val="11"/>
        <color rgb="FF000000"/>
        <rFont val="Calibri"/>
      </rPr>
      <t>Enforce that each public repository has a SECURITY.md file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the repository name,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Security policy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Start setup</t>
    </r>
    <r>
      <rPr>
        <sz val="11"/>
        <color rgb="FF000000"/>
        <rFont val="Calibri"/>
      </rPr>
      <t>.</t>
    </r>
    <r>
      <rPr>
        <sz val="11"/>
        <color rgb="FF000000"/>
        <rFont val="Calibri"/>
      </rPr>
      <t xml:space="preserve">
</t>
    </r>
    <r>
      <rPr>
        <sz val="11"/>
        <color rgb="FF000000"/>
        <rFont val="Calibri"/>
      </rPr>
      <t>- In the new SECURITY.md file, add information about supported versions of your project and how to report a vulnerability.</t>
    </r>
    <r>
      <rPr>
        <sz val="11"/>
        <color rgb="FF000000"/>
        <rFont val="Calibri"/>
      </rPr>
      <t xml:space="preserve">
</t>
    </r>
    <r>
      <rPr>
        <sz val="11"/>
        <color rgb="FF000000"/>
        <rFont val="Calibri"/>
      </rPr>
      <t>- At the bottom of the page, type a commit message.</t>
    </r>
    <r>
      <rPr>
        <sz val="11"/>
        <color rgb="FF000000"/>
        <rFont val="Calibri"/>
      </rPr>
      <t xml:space="preserve">
</t>
    </r>
    <r>
      <rPr>
        <sz val="11"/>
        <color rgb="FF000000"/>
        <rFont val="Calibri"/>
      </rPr>
      <t>- Below the commit message fields, choose to create a new branch for your commit and then create a pull request.</t>
    </r>
    <r>
      <rPr>
        <sz val="11"/>
        <color rgb="FF000000"/>
        <rFont val="Calibri"/>
      </rPr>
      <t xml:space="preserve">
</t>
    </r>
    <r>
      <rPr>
        <sz val="11"/>
        <color rgb="FF000000"/>
        <rFont val="Calibri"/>
      </rPr>
      <t xml:space="preserve">- Click </t>
    </r>
    <r>
      <rPr>
        <b/>
        <sz val="11"/>
        <color rgb="FF000000"/>
        <rFont val="Calibri"/>
      </rPr>
      <t>Propose file change</t>
    </r>
    <r>
      <rPr>
        <sz val="11"/>
        <color rgb="FF000000"/>
        <rFont val="Calibri"/>
      </rPr>
      <t>.</t>
    </r>
  </si>
  <si>
    <r>
      <rPr>
        <sz val="11"/>
        <color rgb="FF000000"/>
        <rFont val="Calibri"/>
      </rPr>
      <t>A SECURITY.md file is a security policy file that offers instruction on reporting security vulnerabilities in a project. When someone creates an issue within a specific project, a link to the SECURITY.md file will subsequently be shown.</t>
    </r>
  </si>
  <si>
    <r>
      <rPr>
        <sz val="11"/>
        <color rgb="FF000000"/>
        <rFont val="Calibri"/>
      </rPr>
      <t>Verify that each public repository has a SECURITY.md file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the repository name,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Security policy</t>
    </r>
    <r>
      <rPr>
        <sz val="11"/>
        <color rgb="FF000000"/>
        <rFont val="Calibri"/>
      </rPr>
      <t xml:space="preserve"> is enabled.</t>
    </r>
  </si>
  <si>
    <t>1.2.2</t>
  </si>
  <si>
    <r>
      <rPr>
        <sz val="11"/>
        <rFont val="Calibri"/>
      </rPr>
      <t>Ensure repository creation is limited to specific members</t>
    </r>
  </si>
  <si>
    <r>
      <rPr>
        <sz val="11"/>
        <color rgb="FF000000"/>
        <rFont val="Calibri"/>
      </rPr>
      <t>Restrict repository creation to trusted users and teams only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xml:space="preserve">- Under "Repository creation", unselect both options - </t>
    </r>
    <r>
      <rPr>
        <b/>
        <sz val="11"/>
        <color rgb="FF000000"/>
        <rFont val="Calibri"/>
      </rPr>
      <t>Public</t>
    </r>
    <r>
      <rPr>
        <sz val="11"/>
        <color rgb="FF000000"/>
        <rFont val="Calibri"/>
      </rPr>
      <t xml:space="preserve"> and </t>
    </r>
    <r>
      <rPr>
        <b/>
        <sz val="11"/>
        <color rgb="FF000000"/>
        <rFont val="Calibri"/>
      </rPr>
      <t>Private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</si>
  <si>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Limit the ability to create repositories to trusted users and teams.</t>
    </r>
  </si>
  <si>
    <r>
      <rPr>
        <sz val="11"/>
        <color rgb="FF000000"/>
        <rFont val="Calibri"/>
      </rPr>
      <t>Specific users will not be permitted to create repositories.</t>
    </r>
  </si>
  <si>
    <r>
      <rPr>
        <sz val="11"/>
        <color rgb="FF000000"/>
        <rFont val="Calibri"/>
      </rPr>
      <t>Verify that only trusted users and teams can create repositories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xml:space="preserve">- Under "Repository creation", ensure that </t>
    </r>
    <r>
      <rPr>
        <b/>
        <sz val="11"/>
        <color rgb="FF000000"/>
        <rFont val="Calibri"/>
      </rPr>
      <t>Public</t>
    </r>
    <r>
      <rPr>
        <sz val="11"/>
        <color rgb="FF000000"/>
        <rFont val="Calibri"/>
      </rPr>
      <t xml:space="preserve"> and </t>
    </r>
    <r>
      <rPr>
        <b/>
        <sz val="11"/>
        <color rgb="FF000000"/>
        <rFont val="Calibri"/>
      </rPr>
      <t>Private</t>
    </r>
    <r>
      <rPr>
        <sz val="11"/>
        <color rgb="FF000000"/>
        <rFont val="Calibri"/>
      </rPr>
      <t xml:space="preserve"> are not checked. This means only owners are able to create repositories.</t>
    </r>
  </si>
  <si>
    <t>1.2.3</t>
  </si>
  <si>
    <r>
      <rPr>
        <sz val="11"/>
        <rFont val="Calibri"/>
      </rPr>
      <t>Ensure repository deletion is limited to specific users</t>
    </r>
  </si>
  <si>
    <r>
      <rPr>
        <sz val="11"/>
        <color rgb="FF000000"/>
        <rFont val="Calibri"/>
      </rPr>
      <t>Enforce repository deletion by a few trusted and responsible users only by performing either of the following steps:</t>
    </r>
    <r>
      <rPr>
        <sz val="11"/>
        <color rgb="FF000000"/>
        <rFont val="Calibri"/>
      </rPr>
      <t xml:space="preserve">
</t>
    </r>
    <r>
      <rPr>
        <sz val="11"/>
        <color rgb="FF000000"/>
        <rFont val="Calibri"/>
      </rPr>
      <t>If Your organizations &gt; Settings &gt; Access &gt; Member privileges &gt; Allow members to delete or transfer repositories for this organization is selected, allow only trusted members to have admin privileges:</t>
    </r>
    <r>
      <rPr>
        <sz val="11"/>
        <color rgb="FF000000"/>
        <rFont val="Calibri"/>
      </rPr>
      <t xml:space="preserve">
</t>
    </r>
    <r>
      <rPr>
        <sz val="11"/>
        <color rgb="FF000000"/>
        <rFont val="Calibri"/>
      </rPr>
      <t>- In every repository,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 xml:space="preserve"> and then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"Manage access" use the dropdown </t>
    </r>
    <r>
      <rPr>
        <b/>
        <sz val="11"/>
        <color rgb="FF000000"/>
        <rFont val="Calibri"/>
      </rPr>
      <t>Role</t>
    </r>
    <r>
      <rPr>
        <sz val="11"/>
        <color rgb="FF000000"/>
        <rFont val="Calibri"/>
      </rPr>
      <t xml:space="preserve"> menu to filter and search for admin members. Change their role by clicking the </t>
    </r>
    <r>
      <rPr>
        <b/>
        <sz val="11"/>
        <color rgb="FF000000"/>
        <rFont val="Calibri"/>
      </rPr>
      <t>Role</t>
    </r>
    <r>
      <rPr>
        <sz val="11"/>
        <color rgb="FF000000"/>
        <rFont val="Calibri"/>
      </rPr>
      <t xml:space="preserve"> dropdown next to the username until there are only two trusted and qualified users with admin privileges.</t>
    </r>
    <r>
      <rPr>
        <sz val="11"/>
        <color rgb="FF000000"/>
        <rFont val="Calibri"/>
      </rPr>
      <t xml:space="preserve">
</t>
    </r>
    <r>
      <rPr>
        <sz val="11"/>
        <color rgb="FF000000"/>
        <rFont val="Calibri"/>
      </rPr>
      <t>If it is not selected, allow only trusted users to become an organization owner:</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You will see a list of the people in your organization. Click Role and select Owners. Check every member you want to change permissions to. Above the list of members, use the drop-down menu and click Change role and choose Member &gt; change role. Do that until there are only a few trusted and qualified users with organization owner privileges.</t>
    </r>
    <r>
      <rPr>
        <sz val="11"/>
        <color rgb="FF000000"/>
        <rFont val="Calibri"/>
      </rPr>
      <t xml:space="preserve">
</t>
    </r>
    <r>
      <rPr>
        <sz val="11"/>
        <color rgb="FF000000"/>
        <rFont val="Calibri"/>
      </rPr>
      <t>In any case, only members with administrator or organization owner privileges can delete repositories, regardless of your setting.</t>
    </r>
  </si>
  <si>
    <r>
      <rPr>
        <sz val="11"/>
        <color rgb="FF000000"/>
        <rFont val="Calibri"/>
      </rPr>
      <t>Ensure only a limited number of trusted users can delete repositories.</t>
    </r>
  </si>
  <si>
    <r>
      <rPr>
        <sz val="11"/>
        <color rgb="FF000000"/>
        <rFont val="Calibri"/>
      </rPr>
      <t>Certain users will not be permitted to delete repositories.</t>
    </r>
  </si>
  <si>
    <r>
      <rPr>
        <sz val="11"/>
        <color rgb="FF000000"/>
        <rFont val="Calibri"/>
      </rPr>
      <t>Verify that only a limited number of trusted users can delete repositories by performing either of the following steps:</t>
    </r>
    <r>
      <rPr>
        <sz val="11"/>
        <color rgb="FF000000"/>
        <rFont val="Calibri"/>
      </rPr>
      <t xml:space="preserve">
</t>
    </r>
    <r>
      <rPr>
        <sz val="11"/>
        <color rgb="FF000000"/>
        <rFont val="Calibri"/>
      </rPr>
      <t>If Your organizations &gt; Settings &gt; Access &gt; Member privileges &gt; Allow members to delete or transfer repositories for this organization is selected, verify that every admin member is trusted by you:</t>
    </r>
    <r>
      <rPr>
        <sz val="11"/>
        <color rgb="FF000000"/>
        <rFont val="Calibri"/>
      </rPr>
      <t xml:space="preserve">
</t>
    </r>
    <r>
      <rPr>
        <sz val="11"/>
        <color rgb="FF000000"/>
        <rFont val="Calibri"/>
      </rPr>
      <t>- In every repository,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 xml:space="preserve"> and then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"Manage access" use the dropdown </t>
    </r>
    <r>
      <rPr>
        <b/>
        <sz val="11"/>
        <color rgb="FF000000"/>
        <rFont val="Calibri"/>
      </rPr>
      <t>Role</t>
    </r>
    <r>
      <rPr>
        <sz val="11"/>
        <color rgb="FF000000"/>
        <rFont val="Calibri"/>
      </rPr>
      <t xml:space="preserve"> menu to filter and search for admin members. Verify that there are only two of them and that they are trusted and qualified.</t>
    </r>
    <r>
      <rPr>
        <sz val="11"/>
        <color rgb="FF000000"/>
        <rFont val="Calibri"/>
      </rPr>
      <t xml:space="preserve">
</t>
    </r>
    <r>
      <rPr>
        <sz val="11"/>
        <color rgb="FF000000"/>
        <rFont val="Calibri"/>
      </rPr>
      <t>If it is not selected, verify that every organization owner is trusted by you:</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You will see a list of the people in your organization. Click Role and select Owners. Verify that there are only a few of them and that they are trusted and qualified.</t>
    </r>
    <r>
      <rPr>
        <sz val="11"/>
        <color rgb="FF000000"/>
        <rFont val="Calibri"/>
      </rPr>
      <t xml:space="preserve">
</t>
    </r>
    <r>
      <rPr>
        <sz val="11"/>
        <color rgb="FF000000"/>
        <rFont val="Calibri"/>
      </rPr>
      <t>In any case, only members with administrator or organization owner privileges can delete repositories, regardless of your setting.</t>
    </r>
  </si>
  <si>
    <r>
      <rPr>
        <sz val="11"/>
        <color rgb="FF000000"/>
        <rFont val="Calibri"/>
      </rPr>
      <t>Only organization owners or members with admin privileges can delete repositories.</t>
    </r>
  </si>
  <si>
    <t>1.2.4</t>
  </si>
  <si>
    <r>
      <rPr>
        <sz val="11"/>
        <rFont val="Calibri"/>
      </rPr>
      <t>Ensure issue deletion is limited to specific users</t>
    </r>
  </si>
  <si>
    <r>
      <rPr>
        <sz val="11"/>
        <color rgb="FF000000"/>
        <rFont val="Calibri"/>
      </rPr>
      <t>Restrict issue deletion to a few trusted and responsible users only by performing either of the following steps:</t>
    </r>
    <r>
      <rPr>
        <sz val="11"/>
        <color rgb="FF000000"/>
        <rFont val="Calibri"/>
      </rPr>
      <t xml:space="preserve">
</t>
    </r>
    <r>
      <rPr>
        <sz val="11"/>
        <color rgb="FF000000"/>
        <rFont val="Calibri"/>
      </rPr>
      <t>If Your organizations &gt; Settings &gt; Access &gt; Member privileges &gt; Allow members to delete issues for this organization is selected, allow only trusted members to have admin privileges:</t>
    </r>
    <r>
      <rPr>
        <sz val="11"/>
        <color rgb="FF000000"/>
        <rFont val="Calibri"/>
      </rPr>
      <t xml:space="preserve">
</t>
    </r>
    <r>
      <rPr>
        <sz val="11"/>
        <color rgb="FF000000"/>
        <rFont val="Calibri"/>
      </rPr>
      <t>- In every repository,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 xml:space="preserve"> and then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"Manage access" use the dropdown </t>
    </r>
    <r>
      <rPr>
        <b/>
        <sz val="11"/>
        <color rgb="FF000000"/>
        <rFont val="Calibri"/>
      </rPr>
      <t>Role</t>
    </r>
    <r>
      <rPr>
        <sz val="11"/>
        <color rgb="FF000000"/>
        <rFont val="Calibri"/>
      </rPr>
      <t xml:space="preserve"> menu to filter and search for admin members. Change their role by clicking the </t>
    </r>
    <r>
      <rPr>
        <b/>
        <sz val="11"/>
        <color rgb="FF000000"/>
        <rFont val="Calibri"/>
      </rPr>
      <t>Role</t>
    </r>
    <r>
      <rPr>
        <sz val="11"/>
        <color rgb="FF000000"/>
        <rFont val="Calibri"/>
      </rPr>
      <t xml:space="preserve"> dropdown next to the username until there are only two trusted and qualified users with admin privileges.</t>
    </r>
    <r>
      <rPr>
        <sz val="11"/>
        <color rgb="FF000000"/>
        <rFont val="Calibri"/>
      </rPr>
      <t xml:space="preserve">
</t>
    </r>
    <r>
      <rPr>
        <sz val="11"/>
        <color rgb="FF000000"/>
        <rFont val="Calibri"/>
      </rPr>
      <t>If it is not selected, allow only trusted users to become an organization owner:</t>
    </r>
    <r>
      <rPr>
        <sz val="11"/>
        <color rgb="FF000000"/>
        <rFont val="Calibri"/>
      </rPr>
      <t xml:space="preserve">
</t>
    </r>
    <r>
      <rPr>
        <sz val="11"/>
        <color rgb="FF000000"/>
        <rFont val="Calibri"/>
      </rPr>
      <t>- In the top right corner of GitHub.com, click your profile photo, then click Your organizations.</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You will see a list of the people in your organization. Click </t>
    </r>
    <r>
      <rPr>
        <b/>
        <sz val="11"/>
        <color rgb="FF000000"/>
        <rFont val="Calibri"/>
      </rPr>
      <t>Role</t>
    </r>
    <r>
      <rPr>
        <sz val="11"/>
        <color rgb="FF000000"/>
        <rFont val="Calibri"/>
      </rPr>
      <t xml:space="preserve"> and select </t>
    </r>
    <r>
      <rPr>
        <b/>
        <sz val="11"/>
        <color rgb="FF000000"/>
        <rFont val="Calibri"/>
      </rPr>
      <t>Owners</t>
    </r>
    <r>
      <rPr>
        <sz val="11"/>
        <color rgb="FF000000"/>
        <rFont val="Calibri"/>
      </rPr>
      <t xml:space="preserve">. Check every member you want to change permissions to. Above the list of members, use the drop-down menu and click </t>
    </r>
    <r>
      <rPr>
        <b/>
        <sz val="11"/>
        <color rgb="FF000000"/>
        <rFont val="Calibri"/>
      </rPr>
      <t>Change role</t>
    </r>
    <r>
      <rPr>
        <sz val="11"/>
        <color rgb="FF000000"/>
        <rFont val="Calibri"/>
      </rPr>
      <t xml:space="preserve"> and choose Member &gt; change role. Do that until there are only a few trusted and qualified users with organization owner privileges.</t>
    </r>
    <r>
      <rPr>
        <sz val="11"/>
        <color rgb="FF000000"/>
        <rFont val="Calibri"/>
      </rPr>
      <t xml:space="preserve">
</t>
    </r>
    <r>
      <rPr>
        <sz val="11"/>
        <color rgb="FF000000"/>
        <rFont val="Calibri"/>
      </rPr>
      <t>In any case, only members with administrator or organization owner privileges can delete issues, regardless of your setting.</t>
    </r>
  </si>
  <si>
    <r>
      <rPr>
        <sz val="11"/>
        <color rgb="FF000000"/>
        <rFont val="Calibri"/>
      </rPr>
      <t>Ensure only trusted and responsible users can delete issues.</t>
    </r>
  </si>
  <si>
    <r>
      <rPr>
        <sz val="11"/>
        <color rgb="FF000000"/>
        <rFont val="Calibri"/>
      </rPr>
      <t>Certain users will not be permitted to delete issues.</t>
    </r>
  </si>
  <si>
    <r>
      <rPr>
        <sz val="11"/>
        <color rgb="FF000000"/>
        <rFont val="Calibri"/>
      </rPr>
      <t>Verify that only a limited number of trusted users can delete issues by performing either of the following steps:</t>
    </r>
    <r>
      <rPr>
        <sz val="11"/>
        <color rgb="FF000000"/>
        <rFont val="Calibri"/>
      </rPr>
      <t xml:space="preserve">
</t>
    </r>
    <r>
      <rPr>
        <sz val="11"/>
        <color rgb="FF000000"/>
        <rFont val="Calibri"/>
      </rPr>
      <t>If Your organizations &gt; Settings &gt; Access &gt; Member privileges &gt; Allow members to delete issues for this organization is selected, verify that every admin member is trusted by you:</t>
    </r>
    <r>
      <rPr>
        <sz val="11"/>
        <color rgb="FF000000"/>
        <rFont val="Calibri"/>
      </rPr>
      <t xml:space="preserve">
</t>
    </r>
    <r>
      <rPr>
        <sz val="11"/>
        <color rgb="FF000000"/>
        <rFont val="Calibri"/>
      </rPr>
      <t>- In every repository,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 xml:space="preserve"> and then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"Manage access" use the dropdown </t>
    </r>
    <r>
      <rPr>
        <b/>
        <sz val="11"/>
        <color rgb="FF000000"/>
        <rFont val="Calibri"/>
      </rPr>
      <t>Role</t>
    </r>
    <r>
      <rPr>
        <sz val="11"/>
        <color rgb="FF000000"/>
        <rFont val="Calibri"/>
      </rPr>
      <t xml:space="preserve"> menu to filter and search for admin members. Verify that there are only two of them and that they are trusted and qualified.</t>
    </r>
    <r>
      <rPr>
        <sz val="11"/>
        <color rgb="FF000000"/>
        <rFont val="Calibri"/>
      </rPr>
      <t xml:space="preserve">
</t>
    </r>
    <r>
      <rPr>
        <sz val="11"/>
        <color rgb="FF000000"/>
        <rFont val="Calibri"/>
      </rPr>
      <t>If it is not selected, verify that every organization owner is trusted by you:</t>
    </r>
    <r>
      <rPr>
        <sz val="11"/>
        <color rgb="FF000000"/>
        <rFont val="Calibri"/>
      </rPr>
      <t xml:space="preserve">
</t>
    </r>
    <r>
      <rPr>
        <sz val="11"/>
        <color rgb="FF000000"/>
        <rFont val="Calibri"/>
      </rPr>
      <t>- In the top right corner of GitHub.com, click your profile photo, then click Your organizations.</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You will see a list of the people in your organization. Click </t>
    </r>
    <r>
      <rPr>
        <b/>
        <sz val="11"/>
        <color rgb="FF000000"/>
        <rFont val="Calibri"/>
      </rPr>
      <t>Role</t>
    </r>
    <r>
      <rPr>
        <sz val="11"/>
        <color rgb="FF000000"/>
        <rFont val="Calibri"/>
      </rPr>
      <t xml:space="preserve"> and select </t>
    </r>
    <r>
      <rPr>
        <b/>
        <sz val="11"/>
        <color rgb="FF000000"/>
        <rFont val="Calibri"/>
      </rPr>
      <t>Owners</t>
    </r>
    <r>
      <rPr>
        <sz val="11"/>
        <color rgb="FF000000"/>
        <rFont val="Calibri"/>
      </rPr>
      <t>. Verify that there are only a few of them and that they are trusted and qualified.</t>
    </r>
    <r>
      <rPr>
        <sz val="11"/>
        <color rgb="FF000000"/>
        <rFont val="Calibri"/>
      </rPr>
      <t xml:space="preserve">
</t>
    </r>
    <r>
      <rPr>
        <sz val="11"/>
        <color rgb="FF000000"/>
        <rFont val="Calibri"/>
      </rPr>
      <t>In any case, only members with administrator or organization owner privileges can delete issues, regardless of your setting.</t>
    </r>
  </si>
  <si>
    <r>
      <rPr>
        <sz val="11"/>
        <color rgb="FF000000"/>
        <rFont val="Calibri"/>
      </rPr>
      <t>Only organization owners or members with admin privileges can delete issues.</t>
    </r>
  </si>
  <si>
    <t>1.2.5</t>
  </si>
  <si>
    <r>
      <rPr>
        <sz val="11"/>
        <rFont val="Calibri"/>
      </rPr>
      <t>Ensure all copies (forks) of code are tracked and accounted for</t>
    </r>
  </si>
  <si>
    <r>
      <rPr>
        <sz val="11"/>
        <color rgb="FF000000"/>
        <rFont val="Calibri"/>
      </rPr>
      <t>Track forks and examine them by performing the following on a regular basis:</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Insights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Forks</t>
    </r>
    <r>
      <rPr>
        <sz val="11"/>
        <color rgb="FF000000"/>
        <rFont val="Calibri"/>
      </rPr>
      <t>.</t>
    </r>
    <r>
      <rPr>
        <sz val="11"/>
        <color rgb="FF000000"/>
        <rFont val="Calibri"/>
      </rPr>
      <t xml:space="preserve">
</t>
    </r>
    <r>
      <rPr>
        <sz val="11"/>
        <color rgb="FF000000"/>
        <rFont val="Calibri"/>
      </rPr>
      <t>- Examine the forks listed there.</t>
    </r>
  </si>
  <si>
    <r>
      <rPr>
        <sz val="11"/>
        <color rgb="FF000000"/>
        <rFont val="Calibri"/>
      </rPr>
      <t>Track every fork of code and ensure it is accounted for.</t>
    </r>
  </si>
  <si>
    <r>
      <rPr>
        <sz val="11"/>
        <color rgb="FF000000"/>
        <rFont val="Calibri"/>
      </rPr>
      <t>Disabling forks completely may slow down the development process as more actions will be necessary to take in order to fork a repository.</t>
    </r>
  </si>
  <si>
    <r>
      <rPr>
        <sz val="11"/>
        <color rgb="FF000000"/>
        <rFont val="Calibri"/>
      </rPr>
      <t>Verify that the following steps are done regularly to track and examine forks:</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Insights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Forks</t>
    </r>
    <r>
      <rPr>
        <sz val="11"/>
        <color rgb="FF000000"/>
        <rFont val="Calibri"/>
      </rPr>
      <t>.</t>
    </r>
    <r>
      <rPr>
        <sz val="11"/>
        <color rgb="FF000000"/>
        <rFont val="Calibri"/>
      </rPr>
      <t xml:space="preserve">
</t>
    </r>
    <r>
      <rPr>
        <sz val="11"/>
        <color rgb="FF000000"/>
        <rFont val="Calibri"/>
      </rPr>
      <t>- Examine the forks listed there.</t>
    </r>
  </si>
  <si>
    <t>1.2.6</t>
  </si>
  <si>
    <r>
      <rPr>
        <sz val="11"/>
        <rFont val="Calibri"/>
      </rPr>
      <t>Ensure all code projects are tracked for changes in visibility status</t>
    </r>
  </si>
  <si>
    <r>
      <rPr>
        <sz val="11"/>
        <color rgb="FF000000"/>
        <rFont val="Calibri"/>
      </rPr>
      <t>Track every change in project visibility and investigate if suspicious behavior occurs, by performing the following regularly:</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"Archives" section of the sidebar, click </t>
    </r>
    <r>
      <rPr>
        <b/>
        <sz val="11"/>
        <color rgb="FF000000"/>
        <rFont val="Calibri"/>
      </rPr>
      <t>Logs</t>
    </r>
    <r>
      <rPr>
        <sz val="11"/>
        <color rgb="FF000000"/>
        <rFont val="Calibri"/>
      </rPr>
      <t xml:space="preserve">, then click </t>
    </r>
    <r>
      <rPr>
        <b/>
        <sz val="11"/>
        <color rgb="FF000000"/>
        <rFont val="Calibri"/>
      </rPr>
      <t>Audit log</t>
    </r>
    <r>
      <rPr>
        <sz val="11"/>
        <color rgb="FF000000"/>
        <rFont val="Calibri"/>
      </rPr>
      <t>.</t>
    </r>
    <r>
      <rPr>
        <sz val="11"/>
        <color rgb="FF000000"/>
        <rFont val="Calibri"/>
      </rPr>
      <t xml:space="preserve">
</t>
    </r>
    <r>
      <rPr>
        <sz val="11"/>
        <color rgb="FF000000"/>
        <rFont val="Calibri"/>
      </rPr>
      <t xml:space="preserve">- Use the </t>
    </r>
    <r>
      <rPr>
        <b/>
        <sz val="11"/>
        <color rgb="FF000000"/>
        <rFont val="Calibri"/>
      </rPr>
      <t>repo</t>
    </r>
    <r>
      <rPr>
        <sz val="11"/>
        <color rgb="FF000000"/>
        <rFont val="Calibri"/>
      </rPr>
      <t xml:space="preserve"> qualifier in your query and look for </t>
    </r>
    <r>
      <rPr>
        <b/>
        <sz val="11"/>
        <color rgb="FF000000"/>
        <rFont val="Calibri"/>
      </rPr>
      <t>access</t>
    </r>
    <r>
      <rPr>
        <sz val="11"/>
        <color rgb="FF000000"/>
        <rFont val="Calibri"/>
      </rPr>
      <t xml:space="preserve"> category. Ensure every change is reasonable and secure and investigate if it is not.</t>
    </r>
  </si>
  <si>
    <r>
      <rPr>
        <sz val="11"/>
        <color rgb="FF000000"/>
        <rFont val="Calibri"/>
      </rPr>
      <t>Ensure every change in visibility of projects is tracked.</t>
    </r>
  </si>
  <si>
    <r>
      <rPr>
        <sz val="11"/>
        <color rgb="FF000000"/>
        <rFont val="Calibri"/>
      </rPr>
      <t>Ensure that every change in project visibility is tracked and investigated, by performing the following regularly:</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"Archives" section of the sidebar, click </t>
    </r>
    <r>
      <rPr>
        <b/>
        <sz val="11"/>
        <color rgb="FF000000"/>
        <rFont val="Calibri"/>
      </rPr>
      <t>Logs</t>
    </r>
    <r>
      <rPr>
        <sz val="11"/>
        <color rgb="FF000000"/>
        <rFont val="Calibri"/>
      </rPr>
      <t xml:space="preserve">, then click </t>
    </r>
    <r>
      <rPr>
        <b/>
        <sz val="11"/>
        <color rgb="FF000000"/>
        <rFont val="Calibri"/>
      </rPr>
      <t>Audit log</t>
    </r>
    <r>
      <rPr>
        <sz val="11"/>
        <color rgb="FF000000"/>
        <rFont val="Calibri"/>
      </rPr>
      <t>.</t>
    </r>
    <r>
      <rPr>
        <sz val="11"/>
        <color rgb="FF000000"/>
        <rFont val="Calibri"/>
      </rPr>
      <t xml:space="preserve">
</t>
    </r>
    <r>
      <rPr>
        <sz val="11"/>
        <color rgb="FF000000"/>
        <rFont val="Calibri"/>
      </rPr>
      <t xml:space="preserve">- Use the </t>
    </r>
    <r>
      <rPr>
        <b/>
        <sz val="11"/>
        <color rgb="FF000000"/>
        <rFont val="Calibri"/>
      </rPr>
      <t>repo</t>
    </r>
    <r>
      <rPr>
        <sz val="11"/>
        <color rgb="FF000000"/>
        <rFont val="Calibri"/>
      </rPr>
      <t xml:space="preserve"> qualifier in your query and look for </t>
    </r>
    <r>
      <rPr>
        <b/>
        <sz val="11"/>
        <color rgb="FF000000"/>
        <rFont val="Calibri"/>
      </rPr>
      <t>access</t>
    </r>
    <r>
      <rPr>
        <sz val="11"/>
        <color rgb="FF000000"/>
        <rFont val="Calibri"/>
      </rPr>
      <t xml:space="preserve"> category. Ensure every change is reasonable and secure and is investigated if it is not.</t>
    </r>
  </si>
  <si>
    <t>1.2.7</t>
  </si>
  <si>
    <r>
      <rPr>
        <sz val="11"/>
        <rFont val="Calibri"/>
      </rPr>
      <t>Ensure inactive repositories are reviewed and archived periodically</t>
    </r>
  </si>
  <si>
    <r>
      <rPr>
        <sz val="11"/>
        <color rgb="FF000000"/>
        <rFont val="Calibri"/>
      </rPr>
      <t>Perform the following to review all inactive repositories and archive them periodically:</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on your organization name and then on </t>
    </r>
    <r>
      <rPr>
        <b/>
        <sz val="11"/>
        <color rgb="FF000000"/>
        <rFont val="Calibri"/>
      </rPr>
      <t>repositories</t>
    </r>
    <r>
      <rPr>
        <sz val="11"/>
        <color rgb="FF000000"/>
        <rFont val="Calibri"/>
      </rPr>
      <t>.</t>
    </r>
    <r>
      <rPr>
        <sz val="11"/>
        <color rgb="FF000000"/>
        <rFont val="Calibri"/>
      </rPr>
      <t xml:space="preserve">
</t>
    </r>
    <r>
      <rPr>
        <sz val="11"/>
        <color rgb="FF000000"/>
        <rFont val="Calibri"/>
      </rPr>
      <t>- Ensure every repository listed has been active in the last 3 to 6 months. Every repository that isn't active you should either review or archive by performing the next steps:</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"Danger Zone", click </t>
    </r>
    <r>
      <rPr>
        <b/>
        <sz val="11"/>
        <color rgb="FF000000"/>
        <rFont val="Calibri"/>
      </rPr>
      <t>Archive this repository</t>
    </r>
    <r>
      <rPr>
        <sz val="11"/>
        <color rgb="FF000000"/>
        <rFont val="Calibri"/>
      </rPr>
      <t>.</t>
    </r>
    <r>
      <rPr>
        <sz val="11"/>
        <color rgb="FF000000"/>
        <rFont val="Calibri"/>
      </rPr>
      <t xml:space="preserve">
</t>
    </r>
    <r>
      <rPr>
        <sz val="11"/>
        <color rgb="FF000000"/>
        <rFont val="Calibri"/>
      </rPr>
      <t>- Read the warnings.</t>
    </r>
    <r>
      <rPr>
        <sz val="11"/>
        <color rgb="FF000000"/>
        <rFont val="Calibri"/>
      </rPr>
      <t xml:space="preserve">
</t>
    </r>
    <r>
      <rPr>
        <sz val="11"/>
        <color rgb="FF000000"/>
        <rFont val="Calibri"/>
      </rPr>
      <t>- Type the name of the repository you want to archive.</t>
    </r>
    <r>
      <rPr>
        <sz val="11"/>
        <color rgb="FF000000"/>
        <rFont val="Calibri"/>
      </rPr>
      <t xml:space="preserve">
</t>
    </r>
    <r>
      <rPr>
        <sz val="11"/>
        <color rgb="FF000000"/>
        <rFont val="Calibri"/>
      </rPr>
      <t xml:space="preserve">- Click </t>
    </r>
    <r>
      <rPr>
        <b/>
        <sz val="11"/>
        <color rgb="FF000000"/>
        <rFont val="Calibri"/>
      </rPr>
      <t>I understand the consequences, archive this repository</t>
    </r>
    <r>
      <rPr>
        <sz val="11"/>
        <color rgb="FF000000"/>
        <rFont val="Calibri"/>
      </rPr>
      <t>.</t>
    </r>
  </si>
  <si>
    <r>
      <rPr>
        <sz val="11"/>
        <color rgb="FF000000"/>
        <rFont val="Calibri"/>
      </rPr>
      <t>Track inactive repositories and remove them periodically.</t>
    </r>
  </si>
  <si>
    <r>
      <rPr>
        <sz val="11"/>
        <color rgb="FF000000"/>
        <rFont val="Calibri"/>
      </rPr>
      <t>Bug fixes and deployment of necessary changes could prove complicated for archived repositories.</t>
    </r>
  </si>
  <si>
    <r>
      <rPr>
        <sz val="11"/>
        <color rgb="FF000000"/>
        <rFont val="Calibri"/>
      </rPr>
      <t>Perform the following to ensure that all the repositories in the organization are active, and those that are not reviewed or archived:</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on your organization name and then on </t>
    </r>
    <r>
      <rPr>
        <b/>
        <sz val="11"/>
        <color rgb="FF000000"/>
        <rFont val="Calibri"/>
      </rPr>
      <t>repositories</t>
    </r>
    <r>
      <rPr>
        <sz val="11"/>
        <color rgb="FF000000"/>
        <rFont val="Calibri"/>
      </rPr>
      <t>.</t>
    </r>
    <r>
      <rPr>
        <sz val="11"/>
        <color rgb="FF000000"/>
        <rFont val="Calibri"/>
      </rPr>
      <t xml:space="preserve">
</t>
    </r>
    <r>
      <rPr>
        <sz val="11"/>
        <color rgb="FF000000"/>
        <rFont val="Calibri"/>
      </rPr>
      <t>- Ensure every repository listed has been active in the last 3 to 6 months. If it's not, then ensure it is archived or reviewed regularly.</t>
    </r>
  </si>
  <si>
    <t>Contribution Access</t>
  </si>
  <si>
    <t>1.3.1</t>
  </si>
  <si>
    <r>
      <rPr>
        <sz val="11"/>
        <rFont val="Calibri"/>
      </rPr>
      <t>Ensure inactive users are reviewed and removed periodically</t>
    </r>
  </si>
  <si>
    <r>
      <rPr>
        <sz val="11"/>
        <color rgb="FF000000"/>
        <rFont val="Calibri"/>
      </rPr>
      <t>If you have GitHub Enterprise Cloud, perform the following:</t>
    </r>
    <r>
      <rPr>
        <sz val="11"/>
        <color rgb="FF000000"/>
        <rFont val="Calibri"/>
      </rPr>
      <t xml:space="preserve">
</t>
    </r>
    <r>
      <rPr>
        <sz val="11"/>
        <color rgb="FF000000"/>
        <rFont val="Calibri"/>
      </rPr>
      <t xml:space="preserve">- In the top-right corner of GitHub.com, click your profile photo, then click </t>
    </r>
    <r>
      <rPr>
        <b/>
        <sz val="11"/>
        <color rgb="FF000000"/>
        <rFont val="Calibri"/>
      </rPr>
      <t>Your enterprises</t>
    </r>
    <r>
      <rPr>
        <sz val="11"/>
        <color rgb="FF000000"/>
        <rFont val="Calibri"/>
      </rPr>
      <t>.</t>
    </r>
    <r>
      <rPr>
        <sz val="11"/>
        <color rgb="FF000000"/>
        <rFont val="Calibri"/>
      </rPr>
      <t xml:space="preserve">
</t>
    </r>
    <r>
      <rPr>
        <sz val="11"/>
        <color rgb="FF000000"/>
        <rFont val="Calibri"/>
      </rPr>
      <t>- In the list of enterprises, click the enterprise you want to view.</t>
    </r>
    <r>
      <rPr>
        <sz val="11"/>
        <color rgb="FF000000"/>
        <rFont val="Calibri"/>
      </rPr>
      <t xml:space="preserve">
</t>
    </r>
    <r>
      <rPr>
        <sz val="11"/>
        <color rgb="FF000000"/>
        <rFont val="Calibri"/>
      </rPr>
      <t xml:space="preserve">- In the enterprise account sidebar, click </t>
    </r>
    <r>
      <rPr>
        <b/>
        <sz val="11"/>
        <color rgb="FF000000"/>
        <rFont val="Calibri"/>
      </rPr>
      <t>Compliance</t>
    </r>
    <r>
      <rPr>
        <sz val="11"/>
        <color rgb="FF000000"/>
        <rFont val="Calibri"/>
      </rPr>
      <t>.</t>
    </r>
    <r>
      <rPr>
        <sz val="11"/>
        <color rgb="FF000000"/>
        <rFont val="Calibri"/>
      </rPr>
      <t xml:space="preserve">
</t>
    </r>
    <r>
      <rPr>
        <sz val="11"/>
        <color rgb="FF000000"/>
        <rFont val="Calibri"/>
      </rPr>
      <t xml:space="preserve">- To download your Dormant Users (beta) report as a CSV file, under "Other", click </t>
    </r>
    <r>
      <rPr>
        <b/>
        <sz val="11"/>
        <color rgb="FF000000"/>
        <rFont val="Calibri"/>
      </rPr>
      <t>Download</t>
    </r>
    <r>
      <rPr>
        <sz val="11"/>
        <color rgb="FF000000"/>
        <rFont val="Calibri"/>
      </rPr>
      <t>.</t>
    </r>
    <r>
      <rPr>
        <sz val="11"/>
        <color rgb="FF000000"/>
        <rFont val="Calibri"/>
      </rPr>
      <t xml:space="preserve">
</t>
    </r>
    <r>
      <rPr>
        <sz val="11"/>
        <color rgb="FF000000"/>
        <rFont val="Calibri"/>
      </rPr>
      <t xml:space="preserve">- Find the users listed in the file under </t>
    </r>
    <r>
      <rPr>
        <b/>
        <sz val="11"/>
        <color rgb="FF000000"/>
        <rFont val="Calibri"/>
      </rPr>
      <t>Your organizations</t>
    </r>
    <r>
      <rPr>
        <sz val="11"/>
        <color rgb="FF000000"/>
        <rFont val="Calibri"/>
      </rPr>
      <t xml:space="preserve"> &gt; your organization &gt; </t>
    </r>
    <r>
      <rPr>
        <b/>
        <sz val="11"/>
        <color rgb="FF000000"/>
        <rFont val="Calibri"/>
      </rPr>
      <t>People</t>
    </r>
    <r>
      <rPr>
        <sz val="11"/>
        <color rgb="FF000000"/>
        <rFont val="Calibri"/>
      </rPr>
      <t xml:space="preserve"> and select them.</t>
    </r>
    <r>
      <rPr>
        <sz val="11"/>
        <color rgb="FF000000"/>
        <rFont val="Calibri"/>
      </rPr>
      <t xml:space="preserve">
</t>
    </r>
    <r>
      <rPr>
        <sz val="11"/>
        <color rgb="FF000000"/>
        <rFont val="Calibri"/>
      </rPr>
      <t xml:space="preserve">- Click </t>
    </r>
    <r>
      <rPr>
        <b/>
        <sz val="11"/>
        <color rgb="FF000000"/>
        <rFont val="Calibri"/>
      </rPr>
      <t>Remove from organization</t>
    </r>
    <r>
      <rPr>
        <sz val="11"/>
        <color rgb="FF000000"/>
        <rFont val="Calibri"/>
      </rPr>
      <t xml:space="preserve"> and </t>
    </r>
    <r>
      <rPr>
        <b/>
        <sz val="11"/>
        <color rgb="FF000000"/>
        <rFont val="Calibri"/>
      </rPr>
      <t>Remove members</t>
    </r>
    <r>
      <rPr>
        <sz val="11"/>
        <color rgb="FF000000"/>
        <rFont val="Calibri"/>
      </rPr>
      <t>.</t>
    </r>
  </si>
  <si>
    <r>
      <rPr>
        <sz val="11"/>
        <color rgb="FF000000"/>
        <rFont val="Calibri"/>
      </rPr>
      <t>Track inactive user accounts and periodically remove them.</t>
    </r>
  </si>
  <si>
    <r>
      <rPr>
        <sz val="11"/>
        <color rgb="FF000000"/>
        <rFont val="Calibri"/>
      </rPr>
      <t>If you have GitHub Enterprise Cloud, perform the following:</t>
    </r>
    <r>
      <rPr>
        <sz val="11"/>
        <color rgb="FF000000"/>
        <rFont val="Calibri"/>
      </rPr>
      <t xml:space="preserve">
</t>
    </r>
    <r>
      <rPr>
        <sz val="11"/>
        <color rgb="FF000000"/>
        <rFont val="Calibri"/>
      </rPr>
      <t xml:space="preserve">- In the top-right corner of GitHub.com, click your profile photo, then click </t>
    </r>
    <r>
      <rPr>
        <b/>
        <sz val="11"/>
        <color rgb="FF000000"/>
        <rFont val="Calibri"/>
      </rPr>
      <t>Your enterprises</t>
    </r>
    <r>
      <rPr>
        <sz val="11"/>
        <color rgb="FF000000"/>
        <rFont val="Calibri"/>
      </rPr>
      <t>.</t>
    </r>
    <r>
      <rPr>
        <sz val="11"/>
        <color rgb="FF000000"/>
        <rFont val="Calibri"/>
      </rPr>
      <t xml:space="preserve">
</t>
    </r>
    <r>
      <rPr>
        <sz val="11"/>
        <color rgb="FF000000"/>
        <rFont val="Calibri"/>
      </rPr>
      <t>- In the list of enterprises, click the enterprise you want to view.</t>
    </r>
    <r>
      <rPr>
        <sz val="11"/>
        <color rgb="FF000000"/>
        <rFont val="Calibri"/>
      </rPr>
      <t xml:space="preserve">
</t>
    </r>
    <r>
      <rPr>
        <sz val="11"/>
        <color rgb="FF000000"/>
        <rFont val="Calibri"/>
      </rPr>
      <t xml:space="preserve">- In the enterprise account sidebar, click </t>
    </r>
    <r>
      <rPr>
        <b/>
        <sz val="11"/>
        <color rgb="FF000000"/>
        <rFont val="Calibri"/>
      </rPr>
      <t>Compliance</t>
    </r>
    <r>
      <rPr>
        <sz val="11"/>
        <color rgb="FF000000"/>
        <rFont val="Calibri"/>
      </rPr>
      <t>.</t>
    </r>
    <r>
      <rPr>
        <sz val="11"/>
        <color rgb="FF000000"/>
        <rFont val="Calibri"/>
      </rPr>
      <t xml:space="preserve">
</t>
    </r>
    <r>
      <rPr>
        <sz val="11"/>
        <color rgb="FF000000"/>
        <rFont val="Calibri"/>
      </rPr>
      <t xml:space="preserve">- To download your Dormant Users (beta) report as a CSV file, under "Other", click </t>
    </r>
    <r>
      <rPr>
        <b/>
        <sz val="11"/>
        <color rgb="FF000000"/>
        <rFont val="Calibri"/>
      </rPr>
      <t>Download</t>
    </r>
    <r>
      <rPr>
        <sz val="11"/>
        <color rgb="FF000000"/>
        <rFont val="Calibri"/>
      </rPr>
      <t>.</t>
    </r>
    <r>
      <rPr>
        <sz val="11"/>
        <color rgb="FF000000"/>
        <rFont val="Calibri"/>
      </rPr>
      <t xml:space="preserve">
</t>
    </r>
    <r>
      <rPr>
        <sz val="11"/>
        <color rgb="FF000000"/>
        <rFont val="Calibri"/>
      </rPr>
      <t>- Verify that there are no users listed.</t>
    </r>
  </si>
  <si>
    <t>1.3.2</t>
  </si>
  <si>
    <r>
      <rPr>
        <sz val="11"/>
        <rFont val="Calibri"/>
      </rPr>
      <t>Ensure team creation is limited to specific members</t>
    </r>
  </si>
  <si>
    <r>
      <rPr>
        <sz val="11"/>
        <color rgb="FF000000"/>
        <rFont val="Calibri"/>
      </rPr>
      <t>For every organization, limit team creation to specific, trusted users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xml:space="preserve">- Under "Team creation rules", deselect </t>
    </r>
    <r>
      <rPr>
        <b/>
        <sz val="11"/>
        <color rgb="FF000000"/>
        <rFont val="Calibri"/>
      </rPr>
      <t>Allow members to create teams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</si>
  <si>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Limit ability to create teams to trusted and specific users.</t>
    </r>
  </si>
  <si>
    <r>
      <rPr>
        <sz val="11"/>
        <color rgb="FF000000"/>
        <rFont val="Calibri"/>
      </rPr>
      <t>Only specific users will be able to create new teams.</t>
    </r>
  </si>
  <si>
    <r>
      <rPr>
        <sz val="11"/>
        <color rgb="FF000000"/>
        <rFont val="Calibri"/>
      </rPr>
      <t>For every organization, ensure that team creation is limited to specific, trusted users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xml:space="preserve">- Under "Team creation rules", verify that </t>
    </r>
    <r>
      <rPr>
        <b/>
        <sz val="11"/>
        <color rgb="FF000000"/>
        <rFont val="Calibri"/>
      </rPr>
      <t>Allow members to create teams</t>
    </r>
    <r>
      <rPr>
        <sz val="11"/>
        <color rgb="FF000000"/>
        <rFont val="Calibri"/>
      </rPr>
      <t xml:space="preserve"> is not selected.</t>
    </r>
  </si>
  <si>
    <t>1.3.3</t>
  </si>
  <si>
    <r>
      <rPr>
        <sz val="11"/>
        <rFont val="Calibri"/>
      </rPr>
      <t>Ensure minimum number of administrators are set for the organization</t>
    </r>
  </si>
  <si>
    <r>
      <rPr>
        <sz val="11"/>
        <color rgb="FF000000"/>
        <rFont val="Calibri"/>
      </rPr>
      <t>Set the minimum number of administrators in your organization by performing the following:</t>
    </r>
    <r>
      <rPr>
        <sz val="11"/>
        <color rgb="FF000000"/>
        <rFont val="Calibri"/>
      </rPr>
      <t xml:space="preserve">
</t>
    </r>
    <r>
      <rPr>
        <sz val="11"/>
        <color rgb="FF000000"/>
        <rFont val="Calibri"/>
      </rPr>
      <t xml:space="preserve">- In the top right corner of GitHub, click your profile photo, then click </t>
    </r>
    <r>
      <rPr>
        <b/>
        <sz val="11"/>
        <color rgb="FF000000"/>
        <rFont val="Calibri"/>
      </rPr>
      <t>Your profile</t>
    </r>
    <r>
      <rPr>
        <sz val="11"/>
        <color rgb="FF000000"/>
        <rFont val="Calibri"/>
      </rPr>
      <t>.</t>
    </r>
    <r>
      <rPr>
        <sz val="11"/>
        <color rgb="FF000000"/>
        <rFont val="Calibri"/>
      </rPr>
      <t xml:space="preserve">
</t>
    </r>
    <r>
      <rPr>
        <sz val="11"/>
        <color rgb="FF000000"/>
        <rFont val="Calibri"/>
      </rPr>
      <t>- On the left side of your profile page, under "Organizations", click the icon for your organization.</t>
    </r>
    <r>
      <rPr>
        <sz val="11"/>
        <color rgb="FF000000"/>
        <rFont val="Calibri"/>
      </rPr>
      <t xml:space="preserve">
</t>
    </r>
    <r>
      <rPr>
        <sz val="11"/>
        <color rgb="FF000000"/>
        <rFont val="Calibri"/>
      </rPr>
      <t xml:space="preserve">-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In the Role drop-down, choose </t>
    </r>
    <r>
      <rPr>
        <b/>
        <sz val="11"/>
        <color rgb="FF000000"/>
        <rFont val="Calibri"/>
      </rPr>
      <t>Owners</t>
    </r>
    <r>
      <rPr>
        <sz val="11"/>
        <color rgb="FF000000"/>
        <rFont val="Calibri"/>
      </rPr>
      <t>.</t>
    </r>
    <r>
      <rPr>
        <sz val="11"/>
        <color rgb="FF000000"/>
        <rFont val="Calibri"/>
      </rPr>
      <t xml:space="preserve">
</t>
    </r>
    <r>
      <rPr>
        <sz val="11"/>
        <color rgb="FF000000"/>
        <rFont val="Calibri"/>
      </rPr>
      <t>- Select the person or people you'd like to remove from owner role.</t>
    </r>
    <r>
      <rPr>
        <sz val="11"/>
        <color rgb="FF000000"/>
        <rFont val="Calibri"/>
      </rPr>
      <t xml:space="preserve">
</t>
    </r>
    <r>
      <rPr>
        <sz val="11"/>
        <color rgb="FF000000"/>
        <rFont val="Calibri"/>
      </rPr>
      <t>- Above the list of members, use the drop-down menu and click Change role.</t>
    </r>
    <r>
      <rPr>
        <sz val="11"/>
        <color rgb="FF000000"/>
        <rFont val="Calibri"/>
      </rPr>
      <t xml:space="preserve">
</t>
    </r>
    <r>
      <rPr>
        <sz val="11"/>
        <color rgb="FF000000"/>
        <rFont val="Calibri"/>
      </rPr>
      <t xml:space="preserve">- Select </t>
    </r>
    <r>
      <rPr>
        <b/>
        <sz val="11"/>
        <color rgb="FF000000"/>
        <rFont val="Calibri"/>
      </rPr>
      <t>Member</t>
    </r>
    <r>
      <rPr>
        <sz val="11"/>
        <color rgb="FF000000"/>
        <rFont val="Calibri"/>
      </rPr>
      <t xml:space="preserve">, then click </t>
    </r>
    <r>
      <rPr>
        <b/>
        <sz val="11"/>
        <color rgb="FF000000"/>
        <rFont val="Calibri"/>
      </rPr>
      <t>Change role</t>
    </r>
    <r>
      <rPr>
        <sz val="11"/>
        <color rgb="FF000000"/>
        <rFont val="Calibri"/>
      </rPr>
      <t>.</t>
    </r>
  </si>
  <si>
    <r>
      <rPr>
        <sz val="11"/>
        <color rgb="FF000000"/>
        <rFont val="Calibri"/>
      </rPr>
      <t>Ensure the organization has a minimum number of administrators.</t>
    </r>
  </si>
  <si>
    <r>
      <rPr>
        <sz val="11"/>
        <color rgb="FF000000"/>
        <rFont val="Calibri"/>
      </rPr>
      <t>Verify the minimum number of administrators in your organization by performing the following:</t>
    </r>
    <r>
      <rPr>
        <sz val="11"/>
        <color rgb="FF000000"/>
        <rFont val="Calibri"/>
      </rPr>
      <t xml:space="preserve">
</t>
    </r>
    <r>
      <rPr>
        <sz val="11"/>
        <color rgb="FF000000"/>
        <rFont val="Calibri"/>
      </rPr>
      <t xml:space="preserve">- In the top right corner of GitHub, click your profile photo, then click </t>
    </r>
    <r>
      <rPr>
        <b/>
        <sz val="11"/>
        <color rgb="FF000000"/>
        <rFont val="Calibri"/>
      </rPr>
      <t>Your profile</t>
    </r>
    <r>
      <rPr>
        <sz val="11"/>
        <color rgb="FF000000"/>
        <rFont val="Calibri"/>
      </rPr>
      <t>.</t>
    </r>
    <r>
      <rPr>
        <sz val="11"/>
        <color rgb="FF000000"/>
        <rFont val="Calibri"/>
      </rPr>
      <t xml:space="preserve">
</t>
    </r>
    <r>
      <rPr>
        <sz val="11"/>
        <color rgb="FF000000"/>
        <rFont val="Calibri"/>
      </rPr>
      <t>- On the left side of your profile page, under "Organizations", click the icon for your organization.</t>
    </r>
    <r>
      <rPr>
        <sz val="11"/>
        <color rgb="FF000000"/>
        <rFont val="Calibri"/>
      </rPr>
      <t xml:space="preserve">
</t>
    </r>
    <r>
      <rPr>
        <sz val="11"/>
        <color rgb="FF000000"/>
        <rFont val="Calibri"/>
      </rPr>
      <t xml:space="preserve">-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In the Role drop-down, choose </t>
    </r>
    <r>
      <rPr>
        <b/>
        <sz val="11"/>
        <color rgb="FF000000"/>
        <rFont val="Calibri"/>
      </rPr>
      <t>Owners</t>
    </r>
    <r>
      <rPr>
        <sz val="11"/>
        <color rgb="FF000000"/>
        <rFont val="Calibri"/>
      </rPr>
      <t>.</t>
    </r>
    <r>
      <rPr>
        <sz val="11"/>
        <color rgb="FF000000"/>
        <rFont val="Calibri"/>
      </rPr>
      <t xml:space="preserve">
</t>
    </r>
    <r>
      <rPr>
        <sz val="11"/>
        <color rgb="FF000000"/>
        <rFont val="Calibri"/>
      </rPr>
      <t>- If there are minimum number of members in the list, you are compliant.</t>
    </r>
  </si>
  <si>
    <t>1.3.4</t>
  </si>
  <si>
    <r>
      <rPr>
        <sz val="11"/>
        <rFont val="Calibri"/>
      </rPr>
      <t>Ensure Multi-Factor Authentication (MFA) is required for contributors of new code</t>
    </r>
  </si>
  <si>
    <r>
      <rPr>
        <sz val="11"/>
        <color rgb="FF000000"/>
        <rFont val="Calibri"/>
      </rPr>
      <t>For each repository in use, enforce Multi-Factor Authentication is the only way to authenticate for contributors, by doing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Under "Authentication", select </t>
    </r>
    <r>
      <rPr>
        <b/>
        <sz val="11"/>
        <color rgb="FF000000"/>
        <rFont val="Calibri"/>
      </rPr>
      <t>Require two-factor authentication for everyone in your organization</t>
    </r>
    <r>
      <rPr>
        <sz val="11"/>
        <color rgb="FF000000"/>
        <rFont val="Calibri"/>
      </rPr>
      <t xml:space="preserve">, then click </t>
    </r>
    <r>
      <rPr>
        <b/>
        <sz val="11"/>
        <color rgb="FF000000"/>
        <rFont val="Calibri"/>
      </rPr>
      <t>Save</t>
    </r>
    <r>
      <rPr>
        <sz val="11"/>
        <color rgb="FF000000"/>
        <rFont val="Calibri"/>
      </rPr>
      <t>.</t>
    </r>
  </si>
  <si>
    <r>
      <rPr>
        <sz val="11"/>
        <color rgb="FF000000"/>
        <rFont val="Calibri"/>
      </rPr>
      <t>Require collaborators from outside the organization to use Multi-Factor Authentication (MFA) in addition to a standard user name and password when authenticating to the source code management platform.</t>
    </r>
  </si>
  <si>
    <r>
      <rPr>
        <sz val="11"/>
        <color rgb="FF000000"/>
        <rFont val="Calibri"/>
      </rPr>
      <t>A member without enabled Multi-Factor Authentication cannot contribute to the project. They must enable Multi-Factor Authentication a before they can contribute any code.</t>
    </r>
  </si>
  <si>
    <r>
      <rPr>
        <sz val="11"/>
        <color rgb="FF000000"/>
        <rFont val="Calibri"/>
      </rPr>
      <t>For each repository in use, verify that Multi-Factor Authentication is enforced for contributors and is the only way to authenticate, by doing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Under "Authentication", check if </t>
    </r>
    <r>
      <rPr>
        <b/>
        <sz val="11"/>
        <color rgb="FF000000"/>
        <rFont val="Calibri"/>
      </rPr>
      <t>Require two-factor authentication for everyone in your organization</t>
    </r>
    <r>
      <rPr>
        <sz val="11"/>
        <color rgb="FF000000"/>
        <rFont val="Calibri"/>
      </rPr>
      <t xml:space="preserve"> is checked. If so, you are compliant.</t>
    </r>
  </si>
  <si>
    <t>1.3.5</t>
  </si>
  <si>
    <r>
      <rPr>
        <sz val="11"/>
        <rFont val="Calibri"/>
      </rPr>
      <t>Ensure the organization is requiring members to use Multi-Factor Authentication (MFA)</t>
    </r>
  </si>
  <si>
    <r>
      <rPr>
        <sz val="11"/>
        <color rgb="FF000000"/>
        <rFont val="Calibri"/>
      </rPr>
      <t>For every organization that exists in your GitHub platform, enforce Multi-Factor Authentication and define it as the only way to authenticate, by doing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Under "Authentication", select </t>
    </r>
    <r>
      <rPr>
        <b/>
        <sz val="11"/>
        <color rgb="FF000000"/>
        <rFont val="Calibri"/>
      </rPr>
      <t>Require two-factor authentication for everyone in your organization</t>
    </r>
    <r>
      <rPr>
        <sz val="11"/>
        <color rgb="FF000000"/>
        <rFont val="Calibri"/>
      </rPr>
      <t xml:space="preserve">, then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If prompted, read the information about members and outside collaborators who will be removed from the organization. Type your organization's name to confirm the change, then click </t>
    </r>
    <r>
      <rPr>
        <b/>
        <sz val="11"/>
        <color rgb="FF000000"/>
        <rFont val="Calibri"/>
      </rPr>
      <t>Remove members &amp; require two-factor authentication</t>
    </r>
    <r>
      <rPr>
        <sz val="11"/>
        <color rgb="FF000000"/>
        <rFont val="Calibri"/>
      </rPr>
      <t>.</t>
    </r>
  </si>
  <si>
    <r>
      <rPr>
        <sz val="11"/>
        <color rgb="FF000000"/>
        <rFont val="Calibri"/>
      </rPr>
      <t>Require members of the organization to use Multi-Factor Authentication (MFA) in addition to a standard user name and password when authenticating to the source code management platform.</t>
    </r>
  </si>
  <si>
    <r>
      <rPr>
        <sz val="11"/>
        <color rgb="FF000000"/>
        <rFont val="Calibri"/>
      </rPr>
      <t>Members will be removed from the organization if they don't have Multi-Factor Authentication already enabled. If this is the case, it is recommended that an invitation be sent to reinstate the user's access and former privileges. They must enable Multi-Factor Authentication to accept the invitation.</t>
    </r>
  </si>
  <si>
    <r>
      <rPr>
        <sz val="11"/>
        <color rgb="FF000000"/>
        <rFont val="Calibri"/>
      </rPr>
      <t>For every organization that exists in your GitHub platform, verify that Multi-Factor Authentication is enforced and is the only way to authenticate, by doing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Under "Authentication", check if </t>
    </r>
    <r>
      <rPr>
        <b/>
        <sz val="11"/>
        <color rgb="FF000000"/>
        <rFont val="Calibri"/>
      </rPr>
      <t>Require two-factor authentication for everyone in your organization</t>
    </r>
    <r>
      <rPr>
        <sz val="11"/>
        <color rgb="FF000000"/>
        <rFont val="Calibri"/>
      </rPr>
      <t xml:space="preserve"> is checked. If so, you are compliant.</t>
    </r>
  </si>
  <si>
    <t>1.3.6</t>
  </si>
  <si>
    <r>
      <rPr>
        <sz val="11"/>
        <rFont val="Calibri"/>
      </rPr>
      <t>Ensure new members are required to be invited using company-approved email</t>
    </r>
  </si>
  <si>
    <r>
      <rPr>
        <sz val="11"/>
        <color rgb="FF000000"/>
        <rFont val="Calibri"/>
      </rPr>
      <t>For each organization, allow only users with company-approved email to be invited. If a user was invited without company-approved email, perform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On the People tab, click </t>
    </r>
    <r>
      <rPr>
        <b/>
        <sz val="11"/>
        <color rgb="FF000000"/>
        <rFont val="Calibri"/>
      </rPr>
      <t>Invitations</t>
    </r>
    <r>
      <rPr>
        <sz val="11"/>
        <color rgb="FF000000"/>
        <rFont val="Calibri"/>
      </rPr>
      <t xml:space="preserve">. Next to the username or email address of the person whose invitation you'd like to cancel, click </t>
    </r>
    <r>
      <rPr>
        <b/>
        <sz val="11"/>
        <color rgb="FF000000"/>
        <rFont val="Calibri"/>
      </rPr>
      <t>Edit invitation</t>
    </r>
    <r>
      <rPr>
        <sz val="11"/>
        <color rgb="FF000000"/>
        <rFont val="Calibri"/>
      </rPr>
      <t>.</t>
    </r>
    <r>
      <rPr>
        <sz val="11"/>
        <color rgb="FF000000"/>
        <rFont val="Calibri"/>
      </rPr>
      <t xml:space="preserve">
</t>
    </r>
    <r>
      <rPr>
        <sz val="11"/>
        <color rgb="FF000000"/>
        <rFont val="Calibri"/>
      </rPr>
      <t xml:space="preserve">- To cancel the user's invitation to join your organization, click </t>
    </r>
    <r>
      <rPr>
        <b/>
        <sz val="11"/>
        <color rgb="FF000000"/>
        <rFont val="Calibri"/>
      </rPr>
      <t>Cancel invitation</t>
    </r>
    <r>
      <rPr>
        <sz val="11"/>
        <color rgb="FF000000"/>
        <rFont val="Calibri"/>
      </rPr>
      <t>.</t>
    </r>
  </si>
  <si>
    <r>
      <rPr>
        <sz val="11"/>
        <color rgb="FF000000"/>
        <rFont val="Calibri"/>
      </rPr>
      <t>Existing members of an organization can invite new members to join, however new members must only be invited with their company-approved email.</t>
    </r>
  </si>
  <si>
    <r>
      <rPr>
        <sz val="11"/>
        <color rgb="FF000000"/>
        <rFont val="Calibri"/>
      </rPr>
      <t>Existing members would not be able to invite new users who do not have a company-approved email address.</t>
    </r>
  </si>
  <si>
    <r>
      <rPr>
        <sz val="11"/>
        <color rgb="FF000000"/>
        <rFont val="Calibri"/>
      </rPr>
      <t>For each organization in use, verify for every invitation that the invited email address is company-approved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Click the name of your organization and under your organization name, click </t>
    </r>
    <r>
      <rPr>
        <b/>
        <sz val="11"/>
        <color rgb="FF000000"/>
        <rFont val="Calibri"/>
      </rPr>
      <t>People</t>
    </r>
    <r>
      <rPr>
        <sz val="11"/>
        <color rgb="FF000000"/>
        <rFont val="Calibri"/>
      </rPr>
      <t>.</t>
    </r>
    <r>
      <rPr>
        <sz val="11"/>
        <color rgb="FF000000"/>
        <rFont val="Calibri"/>
      </rPr>
      <t xml:space="preserve">
</t>
    </r>
    <r>
      <rPr>
        <sz val="11"/>
        <color rgb="FF000000"/>
        <rFont val="Calibri"/>
      </rPr>
      <t xml:space="preserve">- On the People tab, click </t>
    </r>
    <r>
      <rPr>
        <b/>
        <sz val="11"/>
        <color rgb="FF000000"/>
        <rFont val="Calibri"/>
      </rPr>
      <t>Invitations</t>
    </r>
    <r>
      <rPr>
        <sz val="11"/>
        <color rgb="FF000000"/>
        <rFont val="Calibri"/>
      </rPr>
      <t>. Verify that each invitation email is company approved by your company.</t>
    </r>
  </si>
  <si>
    <t>1.3.7</t>
  </si>
  <si>
    <r>
      <rPr>
        <sz val="11"/>
        <rFont val="Calibri"/>
      </rPr>
      <t>Ensure two administrators are set for each repository</t>
    </r>
  </si>
  <si>
    <r>
      <rPr>
        <sz val="11"/>
        <color rgb="FF000000"/>
        <rFont val="Calibri"/>
      </rPr>
      <t>For every repository in use, set two administrators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 access</t>
    </r>
    <r>
      <rPr>
        <sz val="11"/>
        <color rgb="FF000000"/>
        <rFont val="Calibri"/>
      </rPr>
      <t>, find the team or person whose you'd like to revoke admin permissions, then select the Role drop-down and click a new role.</t>
    </r>
  </si>
  <si>
    <r>
      <rPr>
        <sz val="11"/>
        <color rgb="FF000000"/>
        <rFont val="Calibri"/>
      </rPr>
      <t>Ensure every repository has two	users with administrative permissions.</t>
    </r>
  </si>
  <si>
    <r>
      <rPr>
        <sz val="11"/>
        <color rgb="FF000000"/>
        <rFont val="Calibri"/>
      </rPr>
      <t>Removing administrative users from a repository would result in them losing high-level access to that repository.</t>
    </r>
  </si>
  <si>
    <r>
      <rPr>
        <sz val="11"/>
        <color rgb="FF000000"/>
        <rFont val="Calibri"/>
      </rPr>
      <t>For every repository in use, verify there are two administrators by performing the following:</t>
    </r>
    <r>
      <rPr>
        <sz val="11"/>
        <color rgb="FF000000"/>
        <rFont val="Calibri"/>
      </rPr>
      <t xml:space="preserve">
</t>
    </r>
    <r>
      <rPr>
        <sz val="11"/>
        <color rgb="FF000000"/>
        <rFont val="Calibri"/>
      </rPr>
      <t>- On GitHub,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Collaborators &amp; teams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 access</t>
    </r>
    <r>
      <rPr>
        <sz val="11"/>
        <color rgb="FF000000"/>
        <rFont val="Calibri"/>
      </rPr>
      <t>, verify that there are only 2 members with Admin permission.</t>
    </r>
  </si>
  <si>
    <t>1.3.8</t>
  </si>
  <si>
    <r>
      <rPr>
        <sz val="11"/>
        <rFont val="Calibri"/>
      </rPr>
      <t>Ensure strict base permissions are set for repositories</t>
    </r>
  </si>
  <si>
    <r>
      <rPr>
        <sz val="11"/>
        <color rgb="FF000000"/>
        <rFont val="Calibri"/>
      </rPr>
      <t>Set strict base permissions for the organization repositories with the next steps:</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Under "Base permissions", use the drop-down to select new base permissions - "Read" or "None".</t>
    </r>
    <r>
      <rPr>
        <sz val="11"/>
        <color rgb="FF000000"/>
        <rFont val="Calibri"/>
      </rPr>
      <t xml:space="preserve">
</t>
    </r>
    <r>
      <rPr>
        <sz val="11"/>
        <color rgb="FF000000"/>
        <rFont val="Calibri"/>
      </rPr>
      <t xml:space="preserve">- Review the changes. To confirm, click </t>
    </r>
    <r>
      <rPr>
        <b/>
        <sz val="11"/>
        <color rgb="FF000000"/>
        <rFont val="Calibri"/>
      </rPr>
      <t>Change default permission to PERMISSION</t>
    </r>
    <r>
      <rPr>
        <sz val="11"/>
        <color rgb="FF000000"/>
        <rFont val="Calibri"/>
      </rPr>
      <t>.</t>
    </r>
  </si>
  <si>
    <r>
      <rPr>
        <sz val="11"/>
        <color rgb="FF000000"/>
        <rFont val="Calibri"/>
      </rPr>
      <t>Base permissions define the permission level automatically granted to all organization members. Define strict base access permissions for all of the repositories in the organization, including new ones.</t>
    </r>
  </si>
  <si>
    <r>
      <rPr>
        <sz val="11"/>
        <color rgb="FF000000"/>
        <rFont val="Calibri"/>
      </rPr>
      <t>Users might not be able to access organization repositories or perform some acts as commits. These specific permissions should be granted individually for each user or team, as needed.</t>
    </r>
  </si>
  <si>
    <r>
      <rPr>
        <sz val="11"/>
        <color rgb="FF000000"/>
        <rFont val="Calibri"/>
      </rPr>
      <t>Verify that strict base permissions are set for the organization repositories by doing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"Access" section of the sidebar, click </t>
    </r>
    <r>
      <rPr>
        <b/>
        <sz val="11"/>
        <color rgb="FF000000"/>
        <rFont val="Calibri"/>
      </rPr>
      <t>Member privileges</t>
    </r>
    <r>
      <rPr>
        <sz val="11"/>
        <color rgb="FF000000"/>
        <rFont val="Calibri"/>
      </rPr>
      <t>.</t>
    </r>
    <r>
      <rPr>
        <sz val="11"/>
        <color rgb="FF000000"/>
        <rFont val="Calibri"/>
      </rPr>
      <t xml:space="preserve">
</t>
    </r>
    <r>
      <rPr>
        <sz val="11"/>
        <color rgb="FF000000"/>
        <rFont val="Calibri"/>
      </rPr>
      <t>- Under "Base permissions", verify that it is set to "Read" or "None". If it does, you are compliant.</t>
    </r>
  </si>
  <si>
    <r>
      <rPr>
        <sz val="11"/>
        <color rgb="FF000000"/>
        <rFont val="Calibri"/>
      </rPr>
      <t>Read permission</t>
    </r>
  </si>
  <si>
    <t>1.3.9</t>
  </si>
  <si>
    <r>
      <rPr>
        <sz val="11"/>
        <rFont val="Calibri"/>
      </rPr>
      <t>Ensure an organization’s identity is confirmed with a “Verified” badge</t>
    </r>
  </si>
  <si>
    <r>
      <rPr>
        <sz val="11"/>
        <color rgb="FF000000"/>
        <rFont val="Calibri"/>
      </rPr>
      <t>Only if you have an enterprise account, verify the organization's domains and secure a "Verified" badge next to its name by performing the following:</t>
    </r>
    <r>
      <rPr>
        <sz val="11"/>
        <color rgb="FF000000"/>
        <rFont val="Calibri"/>
      </rPr>
      <t xml:space="preserve">
</t>
    </r>
    <r>
      <rPr>
        <sz val="11"/>
        <color rgb="FF000000"/>
        <rFont val="Calibri"/>
      </rPr>
      <t xml:space="preserve">- In the top-right corner of GitHub.com, click your profile photo, then click </t>
    </r>
    <r>
      <rPr>
        <b/>
        <sz val="11"/>
        <color rgb="FF000000"/>
        <rFont val="Calibri"/>
      </rPr>
      <t>Your enterprises</t>
    </r>
    <r>
      <rPr>
        <sz val="11"/>
        <color rgb="FF000000"/>
        <rFont val="Calibri"/>
      </rPr>
      <t>.</t>
    </r>
    <r>
      <rPr>
        <sz val="11"/>
        <color rgb="FF000000"/>
        <rFont val="Calibri"/>
      </rPr>
      <t xml:space="preserve">
</t>
    </r>
    <r>
      <rPr>
        <sz val="11"/>
        <color rgb="FF000000"/>
        <rFont val="Calibri"/>
      </rPr>
      <t xml:space="preserve">- In the list of enterprises, click the enterprise you want to view. Then in the enterprise account sidebar,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"Settings", click </t>
    </r>
    <r>
      <rPr>
        <b/>
        <sz val="11"/>
        <color rgb="FF000000"/>
        <rFont val="Calibri"/>
      </rPr>
      <t>Verified &amp; approved domains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a domain</t>
    </r>
    <r>
      <rPr>
        <sz val="11"/>
        <color rgb="FF000000"/>
        <rFont val="Calibri"/>
      </rPr>
      <t>.</t>
    </r>
    <r>
      <rPr>
        <sz val="11"/>
        <color rgb="FF000000"/>
        <rFont val="Calibri"/>
      </rPr>
      <t xml:space="preserve">
</t>
    </r>
    <r>
      <rPr>
        <sz val="11"/>
        <color rgb="FF000000"/>
        <rFont val="Calibri"/>
      </rPr>
      <t xml:space="preserve">- In the domain field, type the domain you'd like to verify, then click </t>
    </r>
    <r>
      <rPr>
        <b/>
        <sz val="11"/>
        <color rgb="FF000000"/>
        <rFont val="Calibri"/>
      </rPr>
      <t>Add domain</t>
    </r>
    <r>
      <rPr>
        <sz val="11"/>
        <color rgb="FF000000"/>
        <rFont val="Calibri"/>
      </rPr>
      <t>.</t>
    </r>
    <r>
      <rPr>
        <sz val="11"/>
        <color rgb="FF000000"/>
        <rFont val="Calibri"/>
      </rPr>
      <t xml:space="preserve">
</t>
    </r>
    <r>
      <rPr>
        <sz val="11"/>
        <color rgb="FF000000"/>
        <rFont val="Calibri"/>
      </rPr>
      <t xml:space="preserve">- Follow the instructions under </t>
    </r>
    <r>
      <rPr>
        <b/>
        <sz val="11"/>
        <color rgb="FF000000"/>
        <rFont val="Calibri"/>
      </rPr>
      <t>Add a DNS TXT record</t>
    </r>
    <r>
      <rPr>
        <sz val="11"/>
        <color rgb="FF000000"/>
        <rFont val="Calibri"/>
      </rPr>
      <t xml:space="preserve"> to create a DNS TXT record with your domain hosting service. Wait for your DNS configuration to change, which may take up to 72 hours. You can confirm your DNS configuration has changed by running the </t>
    </r>
    <r>
      <rPr>
        <b/>
        <sz val="11"/>
        <color rgb="FF000000"/>
        <rFont val="Calibri"/>
      </rPr>
      <t>dig</t>
    </r>
    <r>
      <rPr>
        <sz val="11"/>
        <color rgb="FF000000"/>
        <rFont val="Calibri"/>
      </rPr>
      <t xml:space="preserve"> command on the command line, replacing ENTERPRISE-ACCOUNT with the name of your enterprise account, and example.com with the domain you'd like to verify. You should see your new TXT record listed in the command output.</t>
    </r>
    <r>
      <rPr>
        <sz val="11"/>
        <color rgb="FF000000"/>
        <rFont val="Calibri"/>
      </rPr>
      <t xml:space="preserve">
</t>
    </r>
    <r>
      <rPr>
        <sz val="11"/>
        <color rgb="FF006096"/>
        <rFont val="Roboto Condensed"/>
      </rPr>
      <t>dig _github-challenge-ENTERPRISE-ACCOUNT.DOMAIN-NAME +nostats +nocomments +nocmd TXT</t>
    </r>
    <r>
      <rPr>
        <sz val="11"/>
        <color rgb="FF006096"/>
        <rFont val="Roboto Condensed"/>
      </rPr>
      <t xml:space="preserve">
</t>
    </r>
    <r>
      <rPr>
        <sz val="11"/>
        <color rgb="FF000000"/>
        <rFont val="Calibri"/>
      </rPr>
      <t xml:space="preserve">
</t>
    </r>
    <r>
      <rPr>
        <sz val="11"/>
        <color rgb="FF000000"/>
        <rFont val="Calibri"/>
      </rPr>
      <t>- After confirming your TXT record is added to your DNS, follow steps one through three above to navigate to your enterprise account's approved and verified domains.</t>
    </r>
    <r>
      <rPr>
        <sz val="11"/>
        <color rgb="FF000000"/>
        <rFont val="Calibri"/>
      </rPr>
      <t xml:space="preserve">
</t>
    </r>
    <r>
      <rPr>
        <sz val="11"/>
        <color rgb="FF000000"/>
        <rFont val="Calibri"/>
      </rPr>
      <t xml:space="preserve">- To the right of the domain that's pending verification, click the 3-dots, then click </t>
    </r>
    <r>
      <rPr>
        <b/>
        <sz val="11"/>
        <color rgb="FF000000"/>
        <rFont val="Calibri"/>
      </rPr>
      <t>Continue verifying</t>
    </r>
    <r>
      <rPr>
        <sz val="11"/>
        <color rgb="FF000000"/>
        <rFont val="Calibri"/>
      </rPr>
      <t xml:space="preserve">. Click </t>
    </r>
    <r>
      <rPr>
        <b/>
        <sz val="11"/>
        <color rgb="FF000000"/>
        <rFont val="Calibri"/>
      </rPr>
      <t>Verify</t>
    </r>
    <r>
      <rPr>
        <sz val="11"/>
        <color rgb="FF000000"/>
        <rFont val="Calibri"/>
      </rPr>
      <t>.</t>
    </r>
    <r>
      <rPr>
        <sz val="11"/>
        <color rgb="FF000000"/>
        <rFont val="Calibri"/>
      </rPr>
      <t xml:space="preserve">
</t>
    </r>
    <r>
      <rPr>
        <sz val="11"/>
        <color rgb="FF000000"/>
        <rFont val="Calibri"/>
      </rPr>
      <t>- Optionally, after the "Verified" badge is visible on your organizations' profiles, delete the TXT entry from the DNS record at your domain hosting service.</t>
    </r>
  </si>
  <si>
    <r>
      <rPr>
        <sz val="11"/>
        <color rgb="FF000000"/>
        <rFont val="Calibri"/>
      </rPr>
      <t>Confirm the domains an organization owns with a "Verified" badge.</t>
    </r>
  </si>
  <si>
    <r>
      <rPr>
        <sz val="11"/>
        <color rgb="FF000000"/>
        <rFont val="Calibri"/>
      </rPr>
      <t>Only if you have an enterprise account, view the enterprise organization profile page and ensure it has a "Verified" badge in it.</t>
    </r>
  </si>
  <si>
    <t>1.3.10</t>
  </si>
  <si>
    <r>
      <rPr>
        <sz val="11"/>
        <rFont val="Calibri"/>
      </rPr>
      <t>Ensure Source Code Management (SCM) email notifications are restricted to verified domains</t>
    </r>
  </si>
  <si>
    <r>
      <rPr>
        <sz val="11"/>
        <color rgb="FF000000"/>
        <rFont val="Calibri"/>
      </rPr>
      <t>Only if you have an enterprise account, restrict Source Code Management email notifications to approved domains only by performing the following:</t>
    </r>
    <r>
      <rPr>
        <sz val="11"/>
        <color rgb="FF000000"/>
        <rFont val="Calibri"/>
      </rPr>
      <t xml:space="preserve">
</t>
    </r>
    <r>
      <rPr>
        <sz val="11"/>
        <color rgb="FF000000"/>
        <rFont val="Calibri"/>
      </rPr>
      <t xml:space="preserve">- In the top-right corner of GitHub.com, click your profile photo, then click </t>
    </r>
    <r>
      <rPr>
        <b/>
        <sz val="11"/>
        <color rgb="FF000000"/>
        <rFont val="Calibri"/>
      </rPr>
      <t>Your enterprises</t>
    </r>
    <r>
      <rPr>
        <sz val="11"/>
        <color rgb="FF000000"/>
        <rFont val="Calibri"/>
      </rPr>
      <t>.</t>
    </r>
    <r>
      <rPr>
        <sz val="11"/>
        <color rgb="FF000000"/>
        <rFont val="Calibri"/>
      </rPr>
      <t xml:space="preserve">
</t>
    </r>
    <r>
      <rPr>
        <sz val="11"/>
        <color rgb="FF000000"/>
        <rFont val="Calibri"/>
      </rPr>
      <t xml:space="preserve">- In the list of enterprises, click the enterprise you want to view. Then in the enterprise account sidebar,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"Settings", click </t>
    </r>
    <r>
      <rPr>
        <b/>
        <sz val="11"/>
        <color rgb="FF000000"/>
        <rFont val="Calibri"/>
      </rPr>
      <t>Verified &amp; approved domains</t>
    </r>
    <r>
      <rPr>
        <sz val="11"/>
        <color rgb="FF000000"/>
        <rFont val="Calibri"/>
      </rPr>
      <t>.</t>
    </r>
    <r>
      <rPr>
        <sz val="11"/>
        <color rgb="FF000000"/>
        <rFont val="Calibri"/>
      </rPr>
      <t xml:space="preserve">
</t>
    </r>
    <r>
      <rPr>
        <sz val="11"/>
        <color rgb="FF000000"/>
        <rFont val="Calibri"/>
      </rPr>
      <t xml:space="preserve">- Under "Notification preferences", select </t>
    </r>
    <r>
      <rPr>
        <b/>
        <sz val="11"/>
        <color rgb="FF000000"/>
        <rFont val="Calibri"/>
      </rPr>
      <t>Restrict email notifications to only approved or verified domains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</si>
  <si>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Restrict the Source Code Management (SCM) organization's email notifications to approved domains only.</t>
    </r>
  </si>
  <si>
    <r>
      <rPr>
        <sz val="11"/>
        <color rgb="FF000000"/>
        <rFont val="Calibri"/>
      </rPr>
      <t>Only members with approved email would be able to receive Source Code Management notifications.</t>
    </r>
  </si>
  <si>
    <r>
      <rPr>
        <sz val="11"/>
        <color rgb="FF000000"/>
        <rFont val="Calibri"/>
      </rPr>
      <t>Only if you have an enterprise account, ensure Source Code Management email notifications are restricted to approved domains only by performing the following:</t>
    </r>
    <r>
      <rPr>
        <sz val="11"/>
        <color rgb="FF000000"/>
        <rFont val="Calibri"/>
      </rPr>
      <t xml:space="preserve">
</t>
    </r>
    <r>
      <rPr>
        <sz val="11"/>
        <color rgb="FF000000"/>
        <rFont val="Calibri"/>
      </rPr>
      <t xml:space="preserve">- In the top-right corner of GitHub.com, click your profile photo, then click </t>
    </r>
    <r>
      <rPr>
        <b/>
        <sz val="11"/>
        <color rgb="FF000000"/>
        <rFont val="Calibri"/>
      </rPr>
      <t>Your enterprises</t>
    </r>
    <r>
      <rPr>
        <sz val="11"/>
        <color rgb="FF000000"/>
        <rFont val="Calibri"/>
      </rPr>
      <t>.</t>
    </r>
    <r>
      <rPr>
        <sz val="11"/>
        <color rgb="FF000000"/>
        <rFont val="Calibri"/>
      </rPr>
      <t xml:space="preserve">
</t>
    </r>
    <r>
      <rPr>
        <sz val="11"/>
        <color rgb="FF000000"/>
        <rFont val="Calibri"/>
      </rPr>
      <t xml:space="preserve">- In the list of enterprises, click the enterprise you want to view. Then in the enterprise account sidebar,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"Settings", click </t>
    </r>
    <r>
      <rPr>
        <b/>
        <sz val="11"/>
        <color rgb="FF000000"/>
        <rFont val="Calibri"/>
      </rPr>
      <t>Verified &amp; approved domains</t>
    </r>
    <r>
      <rPr>
        <sz val="11"/>
        <color rgb="FF000000"/>
        <rFont val="Calibri"/>
      </rPr>
      <t>.</t>
    </r>
    <r>
      <rPr>
        <sz val="11"/>
        <color rgb="FF000000"/>
        <rFont val="Calibri"/>
      </rPr>
      <t xml:space="preserve">
</t>
    </r>
    <r>
      <rPr>
        <sz val="11"/>
        <color rgb="FF000000"/>
        <rFont val="Calibri"/>
      </rPr>
      <t xml:space="preserve">- Under "Notification preferences", verify that </t>
    </r>
    <r>
      <rPr>
        <b/>
        <sz val="11"/>
        <color rgb="FF000000"/>
        <rFont val="Calibri"/>
      </rPr>
      <t>Restrict email notifications to only approved or verified domains</t>
    </r>
    <r>
      <rPr>
        <sz val="11"/>
        <color rgb="FF000000"/>
        <rFont val="Calibri"/>
      </rPr>
      <t xml:space="preserve"> is selected.</t>
    </r>
  </si>
  <si>
    <t>1.3.11</t>
  </si>
  <si>
    <r>
      <rPr>
        <sz val="11"/>
        <rFont val="Calibri"/>
      </rPr>
      <t>Ensure an organization provides SSH certificates</t>
    </r>
  </si>
  <si>
    <r>
      <rPr>
        <sz val="11"/>
        <color rgb="FF000000"/>
        <rFont val="Calibri"/>
      </rPr>
      <t>Only if you have an enterprise account, deploy an SSH Certificate Authority server and configure it to provide an SSH certificate with which to sign keys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To the right of "SSH Certificate Authorities", click </t>
    </r>
    <r>
      <rPr>
        <b/>
        <sz val="11"/>
        <color rgb="FF000000"/>
        <rFont val="Calibri"/>
      </rPr>
      <t>New CA</t>
    </r>
    <r>
      <rPr>
        <sz val="11"/>
        <color rgb="FF000000"/>
        <rFont val="Calibri"/>
      </rPr>
      <t>.</t>
    </r>
    <r>
      <rPr>
        <sz val="11"/>
        <color rgb="FF000000"/>
        <rFont val="Calibri"/>
      </rPr>
      <t xml:space="preserve">
</t>
    </r>
    <r>
      <rPr>
        <sz val="11"/>
        <color rgb="FF000000"/>
        <rFont val="Calibri"/>
      </rPr>
      <t>- Under "Key," paste your public SSH key.</t>
    </r>
    <r>
      <rPr>
        <sz val="11"/>
        <color rgb="FF000000"/>
        <rFont val="Calibri"/>
      </rPr>
      <t xml:space="preserve">
</t>
    </r>
    <r>
      <rPr>
        <sz val="11"/>
        <color rgb="FF000000"/>
        <rFont val="Calibri"/>
      </rPr>
      <t xml:space="preserve">- Click </t>
    </r>
    <r>
      <rPr>
        <b/>
        <sz val="11"/>
        <color rgb="FF000000"/>
        <rFont val="Calibri"/>
      </rPr>
      <t>Add CA</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</si>
  <si>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As an organization, become an SSH Certificate Authority and provide SSH keys for accessing repositories.</t>
    </r>
  </si>
  <si>
    <r>
      <rPr>
        <sz val="11"/>
        <color rgb="FF000000"/>
        <rFont val="Calibri"/>
      </rPr>
      <t>Members with unverified keys will not be able to clone organization repositories. Signing, certification, and verification might also slow down the development process.</t>
    </r>
  </si>
  <si>
    <r>
      <rPr>
        <sz val="11"/>
        <color rgb="FF000000"/>
        <rFont val="Calibri"/>
      </rPr>
      <t>Only if you have an enterprise account, verify that the enterprise organization has an SSH Certificate Authority server and provides an SSH certificate with which to sign keys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Verify that there's an SSH certificate authority listed there.</t>
    </r>
  </si>
  <si>
    <t>1.3.12</t>
  </si>
  <si>
    <r>
      <rPr>
        <sz val="11"/>
        <rFont val="Calibri"/>
      </rPr>
      <t>Ensure Git access is limited based on IP addresses</t>
    </r>
  </si>
  <si>
    <r>
      <rPr>
        <sz val="11"/>
        <color rgb="FF000000"/>
        <rFont val="Calibri"/>
      </rPr>
      <t>Only if you have an enterprise account, create an IP allowlist and forbid all other IPs from accessing the source code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At the bottom of the "IP allow list" section, enter an IP address, or a range of addresses in CIDR notation. Optionally, enter a description of the allowed IP address or range.</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After that, under "IP allow list", select </t>
    </r>
    <r>
      <rPr>
        <b/>
        <sz val="11"/>
        <color rgb="FF000000"/>
        <rFont val="Calibri"/>
      </rPr>
      <t>Enable IP allow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</si>
  <si>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Limit Git access based on IP addresses by having a allowlist of IP addresses from which connection is possible.</t>
    </r>
  </si>
  <si>
    <r>
      <rPr>
        <sz val="11"/>
        <color rgb="FF000000"/>
        <rFont val="Calibri"/>
      </rPr>
      <t>Only members with allowlisted IP addresses will be able to access the organization's Git repositories.</t>
    </r>
  </si>
  <si>
    <r>
      <rPr>
        <sz val="11"/>
        <color rgb="FF000000"/>
        <rFont val="Calibri"/>
      </rPr>
      <t>Only if you have an enterprise account, in every organization of yours, ensure access is allowed only by IP allowlist, and that access is forbidden for all other IPs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Authentication security</t>
    </r>
    <r>
      <rPr>
        <sz val="11"/>
        <color rgb="FF000000"/>
        <rFont val="Calibri"/>
      </rPr>
      <t>.</t>
    </r>
    <r>
      <rPr>
        <sz val="11"/>
        <color rgb="FF000000"/>
        <rFont val="Calibri"/>
      </rPr>
      <t xml:space="preserve">
</t>
    </r>
    <r>
      <rPr>
        <sz val="11"/>
        <color rgb="FF000000"/>
        <rFont val="Calibri"/>
      </rPr>
      <t xml:space="preserve">- Verify that there's an IP address, or a range of addresses in CIDR notation listed. Also verify that </t>
    </r>
    <r>
      <rPr>
        <b/>
        <sz val="11"/>
        <color rgb="FF000000"/>
        <rFont val="Calibri"/>
      </rPr>
      <t>Enable IP allow list</t>
    </r>
    <r>
      <rPr>
        <sz val="11"/>
        <color rgb="FF000000"/>
        <rFont val="Calibri"/>
      </rPr>
      <t xml:space="preserve"> is selected.</t>
    </r>
  </si>
  <si>
    <t>1.3.13</t>
  </si>
  <si>
    <r>
      <rPr>
        <sz val="11"/>
        <rFont val="Calibri"/>
      </rPr>
      <t>Ensure anomalous code behavior is tracked</t>
    </r>
  </si>
  <si>
    <r>
      <rPr>
        <sz val="11"/>
        <color rgb="FF000000"/>
        <rFont val="Calibri"/>
      </rPr>
      <t>For every repository in use, track and investigate anomalous code behavior and activity.</t>
    </r>
  </si>
  <si>
    <r>
      <rPr>
        <sz val="11"/>
        <color rgb="FF000000"/>
        <rFont val="Calibri"/>
      </rPr>
      <t>Track code anomalies.</t>
    </r>
  </si>
  <si>
    <r>
      <rPr>
        <sz val="11"/>
        <color rgb="FF000000"/>
        <rFont val="Calibri"/>
      </rPr>
      <t>For every repository in use, ensure code anomalies relevant to the organization are promptly investigated.</t>
    </r>
  </si>
  <si>
    <t>Third-Party</t>
  </si>
  <si>
    <t>1.4.1</t>
  </si>
  <si>
    <r>
      <rPr>
        <sz val="11"/>
        <rFont val="Calibri"/>
      </rPr>
      <t>Ensure administrator approval is required for every installed application</t>
    </r>
  </si>
  <si>
    <r>
      <rPr>
        <sz val="11"/>
        <color rgb="FF000000"/>
        <rFont val="Calibri"/>
      </rPr>
      <t>Require an administrator approval for every installed application:</t>
    </r>
    <r>
      <rPr>
        <sz val="11"/>
        <color rgb="FF000000"/>
        <rFont val="Calibri"/>
      </rPr>
      <t xml:space="preserve">
</t>
    </r>
    <r>
      <rPr>
        <sz val="11"/>
        <color rgb="FF000000"/>
        <rFont val="Calibri"/>
      </rPr>
      <t>a. For GitHub Apps, you are compliant by default. That is because by default only organization owners and administrators can install them.</t>
    </r>
    <r>
      <rPr>
        <sz val="11"/>
        <color rgb="FF000000"/>
        <rFont val="Calibri"/>
      </rPr>
      <t xml:space="preserve">
</t>
    </r>
    <r>
      <rPr>
        <sz val="11"/>
        <color rgb="FF000000"/>
        <rFont val="Calibri"/>
      </rPr>
      <t>b. For OAuth Apps, perform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"Third-party Access" section of the sidebar, click </t>
    </r>
    <r>
      <rPr>
        <b/>
        <sz val="11"/>
        <color rgb="FF000000"/>
        <rFont val="Calibri"/>
      </rPr>
      <t>OAuth application policy</t>
    </r>
    <r>
      <rPr>
        <sz val="11"/>
        <color rgb="FF000000"/>
        <rFont val="Calibri"/>
      </rPr>
      <t>.</t>
    </r>
    <r>
      <rPr>
        <sz val="11"/>
        <color rgb="FF000000"/>
        <rFont val="Calibri"/>
      </rPr>
      <t xml:space="preserve">
</t>
    </r>
    <r>
      <rPr>
        <sz val="11"/>
        <color rgb="FF000000"/>
        <rFont val="Calibri"/>
      </rPr>
      <t xml:space="preserve">- Under "Third-party application access policy", click </t>
    </r>
    <r>
      <rPr>
        <b/>
        <sz val="11"/>
        <color rgb="FF000000"/>
        <rFont val="Calibri"/>
      </rPr>
      <t>Setup application access restrictions</t>
    </r>
    <r>
      <rPr>
        <sz val="11"/>
        <color rgb="FF000000"/>
        <rFont val="Calibri"/>
      </rPr>
      <t>.</t>
    </r>
    <r>
      <rPr>
        <sz val="11"/>
        <color rgb="FF000000"/>
        <rFont val="Calibri"/>
      </rPr>
      <t xml:space="preserve">
</t>
    </r>
    <r>
      <rPr>
        <sz val="11"/>
        <color rgb="FF000000"/>
        <rFont val="Calibri"/>
      </rPr>
      <t xml:space="preserve">- After you review the information about third-party access restrictions, click </t>
    </r>
    <r>
      <rPr>
        <b/>
        <sz val="11"/>
        <color rgb="FF000000"/>
        <rFont val="Calibri"/>
      </rPr>
      <t>Restrict third-party application access</t>
    </r>
    <r>
      <rPr>
        <sz val="11"/>
        <color rgb="FF000000"/>
        <rFont val="Calibri"/>
      </rPr>
      <t>.</t>
    </r>
  </si>
  <si>
    <r>
      <rPr>
        <sz val="11"/>
        <color rgb="FF000000"/>
        <rFont val="Calibri"/>
      </rPr>
      <t>Ensure an administrator approval is required when installing applications.</t>
    </r>
  </si>
  <si>
    <r>
      <rPr>
        <sz val="11"/>
        <color rgb="FF000000"/>
        <rFont val="Calibri"/>
      </rPr>
      <t>Applications will not be installed without administrator approval.</t>
    </r>
  </si>
  <si>
    <r>
      <rPr>
        <sz val="11"/>
        <color rgb="FF000000"/>
        <rFont val="Calibri"/>
      </rPr>
      <t>Verify that applications are installed only after receiving administrator approval:</t>
    </r>
    <r>
      <rPr>
        <sz val="11"/>
        <color rgb="FF000000"/>
        <rFont val="Calibri"/>
      </rPr>
      <t xml:space="preserve">
</t>
    </r>
    <r>
      <rPr>
        <sz val="11"/>
        <color rgb="FF000000"/>
        <rFont val="Calibri"/>
      </rPr>
      <t>a. For GitHub Apps, you are compliant by default. That is because by default only organization owners and administrators can install them.</t>
    </r>
    <r>
      <rPr>
        <sz val="11"/>
        <color rgb="FF000000"/>
        <rFont val="Calibri"/>
      </rPr>
      <t xml:space="preserve">
</t>
    </r>
    <r>
      <rPr>
        <sz val="11"/>
        <color rgb="FF000000"/>
        <rFont val="Calibri"/>
      </rPr>
      <t>b. For OAuth Apps, perform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"Third-party Access" section of the sidebar, click </t>
    </r>
    <r>
      <rPr>
        <b/>
        <sz val="11"/>
        <color rgb="FF000000"/>
        <rFont val="Calibri"/>
      </rPr>
      <t>OAuth application policy</t>
    </r>
    <r>
      <rPr>
        <sz val="11"/>
        <color rgb="FF000000"/>
        <rFont val="Calibri"/>
      </rPr>
      <t>.</t>
    </r>
    <r>
      <rPr>
        <sz val="11"/>
        <color rgb="FF000000"/>
        <rFont val="Calibri"/>
      </rPr>
      <t xml:space="preserve">
</t>
    </r>
    <r>
      <rPr>
        <sz val="11"/>
        <color rgb="FF000000"/>
        <rFont val="Calibri"/>
      </rPr>
      <t xml:space="preserve">- Under "Third-party application access policy" verify that the policy status is </t>
    </r>
    <r>
      <rPr>
        <b/>
        <sz val="11"/>
        <color rgb="FF000000"/>
        <rFont val="Calibri"/>
      </rPr>
      <t>Access restricted</t>
    </r>
    <r>
      <rPr>
        <sz val="11"/>
        <color rgb="FF000000"/>
        <rFont val="Calibri"/>
      </rPr>
      <t>.</t>
    </r>
  </si>
  <si>
    <r>
      <rPr>
        <sz val="11"/>
        <color rgb="FF000000"/>
        <rFont val="Calibri"/>
      </rPr>
      <t>Maintainers are organization owners.</t>
    </r>
  </si>
  <si>
    <t>1.4.2</t>
  </si>
  <si>
    <r>
      <rPr>
        <sz val="11"/>
        <rFont val="Calibri"/>
      </rPr>
      <t>Ensure stale applications are reviewed and inactive ones are removed</t>
    </r>
  </si>
  <si>
    <r>
      <rPr>
        <sz val="11"/>
        <color rgb="FF000000"/>
        <rFont val="Calibri"/>
      </rPr>
      <t>Review all stale applications and periodically remove them.</t>
    </r>
  </si>
  <si>
    <r>
      <rPr>
        <sz val="11"/>
        <color rgb="FF000000"/>
        <rFont val="Calibri"/>
      </rPr>
      <t>Ensure stale (inactive) applications are reviewed and removed if no longer in use.</t>
    </r>
  </si>
  <si>
    <r>
      <rPr>
        <sz val="11"/>
        <color rgb="FF000000"/>
        <rFont val="Calibri"/>
      </rPr>
      <t>Verify that all the applications in the organization are actively used, and remove those that are no longer in use.</t>
    </r>
  </si>
  <si>
    <t>1.4.3</t>
  </si>
  <si>
    <r>
      <rPr>
        <sz val="11"/>
        <rFont val="Calibri"/>
      </rPr>
      <t>Ensure the access granted to each installed application is limited to the least privilege needed</t>
    </r>
  </si>
  <si>
    <r>
      <rPr>
        <sz val="11"/>
        <color rgb="FF000000"/>
        <rFont val="Calibri"/>
      </rPr>
      <t>Grant permissions to applications by the "least privilege" principle, meaning the lowest possible permission necessary:</t>
    </r>
    <r>
      <rPr>
        <sz val="11"/>
        <color rgb="FF000000"/>
        <rFont val="Calibri"/>
      </rPr>
      <t xml:space="preserve">
</t>
    </r>
    <r>
      <rPr>
        <sz val="11"/>
        <color rgb="FF000000"/>
        <rFont val="Calibri"/>
      </rPr>
      <t>a. For GitHub Apps, perform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"Integrations" section of the sidebar, click </t>
    </r>
    <r>
      <rPr>
        <b/>
        <sz val="11"/>
        <color rgb="FF000000"/>
        <rFont val="Calibri"/>
      </rPr>
      <t>GitHub Apps</t>
    </r>
    <r>
      <rPr>
        <sz val="11"/>
        <color rgb="FF000000"/>
        <rFont val="Calibri"/>
      </rPr>
      <t>.</t>
    </r>
    <r>
      <rPr>
        <sz val="11"/>
        <color rgb="FF000000"/>
        <rFont val="Calibri"/>
      </rPr>
      <t xml:space="preserve">
</t>
    </r>
    <r>
      <rPr>
        <sz val="11"/>
        <color rgb="FF000000"/>
        <rFont val="Calibri"/>
      </rPr>
      <t xml:space="preserve">- Next to every GitHub App, click </t>
    </r>
    <r>
      <rPr>
        <b/>
        <sz val="11"/>
        <color rgb="FF000000"/>
        <rFont val="Calibri"/>
      </rPr>
      <t>Configure</t>
    </r>
    <r>
      <rPr>
        <sz val="11"/>
        <color rgb="FF000000"/>
        <rFont val="Calibri"/>
      </rPr>
      <t>.</t>
    </r>
    <r>
      <rPr>
        <sz val="11"/>
        <color rgb="FF000000"/>
        <rFont val="Calibri"/>
      </rPr>
      <t xml:space="preserve">
</t>
    </r>
    <r>
      <rPr>
        <sz val="11"/>
        <color rgb="FF000000"/>
        <rFont val="Calibri"/>
      </rPr>
      <t>- Review the GitHub App's permissions and repository access. Edit the permissions granted to the least possible. For example, restrict the number of repositories the App can access.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</si>
  <si>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installed application permissions are limited to the lowest privilege level required.</t>
    </r>
  </si>
  <si>
    <r>
      <rPr>
        <sz val="11"/>
        <color rgb="FF000000"/>
        <rFont val="Calibri"/>
      </rPr>
      <t>Verify that each installed application has the least privilege needed:</t>
    </r>
    <r>
      <rPr>
        <sz val="11"/>
        <color rgb="FF000000"/>
        <rFont val="Calibri"/>
      </rPr>
      <t xml:space="preserve">
</t>
    </r>
    <r>
      <rPr>
        <sz val="11"/>
        <color rgb="FF000000"/>
        <rFont val="Calibri"/>
      </rPr>
      <t>a. For GitHub Apps, perform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"Integrations" section of the sidebar, click </t>
    </r>
    <r>
      <rPr>
        <b/>
        <sz val="11"/>
        <color rgb="FF000000"/>
        <rFont val="Calibri"/>
      </rPr>
      <t>GitHub Apps</t>
    </r>
    <r>
      <rPr>
        <sz val="11"/>
        <color rgb="FF000000"/>
        <rFont val="Calibri"/>
      </rPr>
      <t>.</t>
    </r>
    <r>
      <rPr>
        <sz val="11"/>
        <color rgb="FF000000"/>
        <rFont val="Calibri"/>
      </rPr>
      <t xml:space="preserve">
</t>
    </r>
    <r>
      <rPr>
        <sz val="11"/>
        <color rgb="FF000000"/>
        <rFont val="Calibri"/>
      </rPr>
      <t xml:space="preserve">- Next to every GitHub App, click </t>
    </r>
    <r>
      <rPr>
        <b/>
        <sz val="11"/>
        <color rgb="FF000000"/>
        <rFont val="Calibri"/>
      </rPr>
      <t>Configure</t>
    </r>
    <r>
      <rPr>
        <sz val="11"/>
        <color rgb="FF000000"/>
        <rFont val="Calibri"/>
      </rPr>
      <t>.</t>
    </r>
    <r>
      <rPr>
        <sz val="11"/>
        <color rgb="FF000000"/>
        <rFont val="Calibri"/>
      </rPr>
      <t xml:space="preserve">
</t>
    </r>
    <r>
      <rPr>
        <sz val="11"/>
        <color rgb="FF000000"/>
        <rFont val="Calibri"/>
      </rPr>
      <t>- Review the GitHub App's permissions and repository access. Verify that the App permissions are the least possible and that it can access only necessary repositories.</t>
    </r>
  </si>
  <si>
    <t>1.4.4</t>
  </si>
  <si>
    <r>
      <rPr>
        <sz val="11"/>
        <rFont val="Calibri"/>
      </rPr>
      <t>Ensure only secured webhooks are used</t>
    </r>
  </si>
  <si>
    <r>
      <rPr>
        <sz val="11"/>
        <color rgb="FF000000"/>
        <rFont val="Calibri"/>
      </rPr>
      <t>Perform the following to secure all webhooks used(over HTTPS):</t>
    </r>
    <r>
      <rPr>
        <sz val="11"/>
        <color rgb="FF000000"/>
        <rFont val="Calibri"/>
      </rPr>
      <t xml:space="preserve">
</t>
    </r>
    <r>
      <rPr>
        <sz val="11"/>
        <color rgb="FF000000"/>
        <rFont val="Calibri"/>
      </rPr>
      <t xml:space="preserve">- Navigate to your organization or repository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Webhooks</t>
    </r>
    <r>
      <rPr>
        <sz val="11"/>
        <color rgb="FF000000"/>
        <rFont val="Calibri"/>
      </rPr>
      <t xml:space="preserve"> on the side menu.</t>
    </r>
    <r>
      <rPr>
        <sz val="11"/>
        <color rgb="FF000000"/>
        <rFont val="Calibri"/>
      </rPr>
      <t xml:space="preserve">
</t>
    </r>
    <r>
      <rPr>
        <sz val="11"/>
        <color rgb="FF000000"/>
        <rFont val="Calibri"/>
      </rPr>
      <t>- Find the webhooks that starts with 'http' and not 'https'.</t>
    </r>
    <r>
      <rPr>
        <sz val="11"/>
        <color rgb="FF000000"/>
        <rFont val="Calibri"/>
      </rPr>
      <t xml:space="preserve">
</t>
    </r>
    <r>
      <rPr>
        <sz val="11"/>
        <color rgb="FF000000"/>
        <rFont val="Calibri"/>
      </rPr>
      <t>- Ensure the endpoint (URL) of the webhook listens to secured port (443) and uses certificate.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Change the payload URL to https and ensure </t>
    </r>
    <r>
      <rPr>
        <b/>
        <sz val="11"/>
        <color rgb="FF000000"/>
        <rFont val="Calibri"/>
      </rPr>
      <t>Enable SSL verification</t>
    </r>
    <r>
      <rPr>
        <sz val="11"/>
        <color rgb="FF000000"/>
        <rFont val="Calibri"/>
      </rPr>
      <t xml:space="preserve"> is checked.</t>
    </r>
    <r>
      <rPr>
        <sz val="11"/>
        <color rgb="FF000000"/>
        <rFont val="Calibri"/>
      </rPr>
      <t xml:space="preserve">
</t>
    </r>
    <r>
      <rPr>
        <sz val="11"/>
        <color rgb="FF000000"/>
        <rFont val="Calibri"/>
      </rPr>
      <t xml:space="preserve">- Click </t>
    </r>
    <r>
      <rPr>
        <b/>
        <sz val="11"/>
        <color rgb="FF000000"/>
        <rFont val="Calibri"/>
      </rPr>
      <t>Update webhook</t>
    </r>
    <r>
      <rPr>
        <sz val="11"/>
        <color rgb="FF000000"/>
        <rFont val="Calibri"/>
      </rPr>
      <t>.</t>
    </r>
  </si>
  <si>
    <r>
      <rPr>
        <sz val="11"/>
        <color rgb="FF000000"/>
        <rFont val="Calibri"/>
      </rPr>
      <t>Use only secured webhooks in the source code management platform.</t>
    </r>
  </si>
  <si>
    <r>
      <rPr>
        <sz val="11"/>
        <color rgb="FF000000"/>
        <rFont val="Calibri"/>
      </rPr>
      <t>Perform the following to ensure all webhooks used are secured (HTTPS):</t>
    </r>
    <r>
      <rPr>
        <sz val="11"/>
        <color rgb="FF000000"/>
        <rFont val="Calibri"/>
      </rPr>
      <t xml:space="preserve">
</t>
    </r>
    <r>
      <rPr>
        <sz val="11"/>
        <color rgb="FF000000"/>
        <rFont val="Calibri"/>
      </rPr>
      <t xml:space="preserve">- Navigate to your organization or repository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Webhooks</t>
    </r>
    <r>
      <rPr>
        <sz val="11"/>
        <color rgb="FF000000"/>
        <rFont val="Calibri"/>
      </rPr>
      <t xml:space="preserve"> on the side menu.</t>
    </r>
    <r>
      <rPr>
        <sz val="11"/>
        <color rgb="FF000000"/>
        <rFont val="Calibri"/>
      </rPr>
      <t xml:space="preserve">
</t>
    </r>
    <r>
      <rPr>
        <sz val="11"/>
        <color rgb="FF000000"/>
        <rFont val="Calibri"/>
      </rPr>
      <t>- Verify that each webhook URL starts with 'https'.</t>
    </r>
  </si>
  <si>
    <r>
      <rPr>
        <sz val="11"/>
        <color rgb="FF000000"/>
        <rFont val="Calibri"/>
      </rPr>
      <t>Perform the following to secure all webhooks used(over HTTPS):</t>
    </r>
    <r>
      <rPr>
        <sz val="11"/>
        <color rgb="FF000000"/>
        <rFont val="Calibri"/>
      </rPr>
      <t xml:space="preserve">
</t>
    </r>
    <r>
      <rPr>
        <sz val="11"/>
        <color rgb="FF000000"/>
        <rFont val="Calibri"/>
      </rPr>
      <t xml:space="preserve">- Navigate to your organization or repository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Webhooks</t>
    </r>
    <r>
      <rPr>
        <sz val="11"/>
        <color rgb="FF000000"/>
        <rFont val="Calibri"/>
      </rPr>
      <t xml:space="preserve"> on the side menu.</t>
    </r>
    <r>
      <rPr>
        <sz val="11"/>
        <color rgb="FF000000"/>
        <rFont val="Calibri"/>
      </rPr>
      <t xml:space="preserve">
</t>
    </r>
    <r>
      <rPr>
        <sz val="11"/>
        <color rgb="FF000000"/>
        <rFont val="Calibri"/>
      </rPr>
      <t>- Ensure all webhooks starts with 'https'.</t>
    </r>
  </si>
  <si>
    <t>Code Risks</t>
  </si>
  <si>
    <t>1.5.1</t>
  </si>
  <si>
    <r>
      <rPr>
        <sz val="11"/>
        <rFont val="Calibri"/>
      </rPr>
      <t>Ensure scanners are in place to identify and prevent sensitive data in code</t>
    </r>
  </si>
  <si>
    <r>
      <rPr>
        <sz val="11"/>
        <color rgb="FF000000"/>
        <rFont val="Calibri"/>
      </rPr>
      <t>For every repository in use, designate scanners to identify and prevent sensitive data in code by performing the following (enterprise only):</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Code security and analysis</t>
    </r>
    <r>
      <rPr>
        <sz val="11"/>
        <color rgb="FF000000"/>
        <rFont val="Calibri"/>
      </rPr>
      <t>.</t>
    </r>
    <r>
      <rPr>
        <sz val="11"/>
        <color rgb="FF000000"/>
        <rFont val="Calibri"/>
      </rPr>
      <t xml:space="preserve">
</t>
    </r>
    <r>
      <rPr>
        <sz val="11"/>
        <color rgb="FF000000"/>
        <rFont val="Calibri"/>
      </rPr>
      <t xml:space="preserve">- Scroll down to the bottom of the page and click </t>
    </r>
    <r>
      <rPr>
        <b/>
        <sz val="11"/>
        <color rgb="FF000000"/>
        <rFont val="Calibri"/>
      </rPr>
      <t>Enable</t>
    </r>
    <r>
      <rPr>
        <sz val="11"/>
        <color rgb="FF000000"/>
        <rFont val="Calibri"/>
      </rPr>
      <t xml:space="preserve"> for secret scanning.</t>
    </r>
  </si>
  <si>
    <r>
      <rPr>
        <sz val="11"/>
        <color rgb="FF000000"/>
        <rFont val="Calibri"/>
      </rPr>
      <t>Detect and prevent sensitive data in code, such as confidential ID numbers, passwords, etc.</t>
    </r>
  </si>
  <si>
    <r>
      <rPr>
        <sz val="11"/>
        <color rgb="FF000000"/>
        <rFont val="Calibri"/>
      </rPr>
      <t>For every repository in use, verify that scanners are set to identify and prevent the existence of sensitive data in code by performing the following (enterprise only):</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"Security" section of the sidebar, click </t>
    </r>
    <r>
      <rPr>
        <b/>
        <sz val="11"/>
        <color rgb="FF000000"/>
        <rFont val="Calibri"/>
      </rPr>
      <t>Code security and analysis</t>
    </r>
    <r>
      <rPr>
        <sz val="11"/>
        <color rgb="FF000000"/>
        <rFont val="Calibri"/>
      </rPr>
      <t>.</t>
    </r>
    <r>
      <rPr>
        <sz val="11"/>
        <color rgb="FF000000"/>
        <rFont val="Calibri"/>
      </rPr>
      <t xml:space="preserve">
</t>
    </r>
    <r>
      <rPr>
        <sz val="11"/>
        <color rgb="FF000000"/>
        <rFont val="Calibri"/>
      </rPr>
      <t xml:space="preserve">- Scroll down to the bottom of the page. If you see a </t>
    </r>
    <r>
      <rPr>
        <b/>
        <sz val="11"/>
        <color rgb="FF000000"/>
        <rFont val="Calibri"/>
      </rPr>
      <t>Disable</t>
    </r>
    <r>
      <rPr>
        <sz val="11"/>
        <color rgb="FF000000"/>
        <rFont val="Calibri"/>
      </rPr>
      <t xml:space="preserve"> button, it means that secret scanning is already enabled for the repository.</t>
    </r>
  </si>
  <si>
    <t>1.5.2</t>
  </si>
  <si>
    <r>
      <rPr>
        <sz val="11"/>
        <rFont val="Calibri"/>
      </rPr>
      <t>Ensure scanners are in place to secure Continuous Integration (CI) pipeline instructions</t>
    </r>
  </si>
  <si>
    <r>
      <rPr>
        <sz val="11"/>
        <color rgb="FF000000"/>
        <rFont val="Calibri"/>
      </rPr>
      <t>Set a CI instructions scanning tool to identify and prevent misconfigurations and insecure instructions and scans all CI pipelines.</t>
    </r>
  </si>
  <si>
    <r>
      <rPr>
        <sz val="11"/>
        <color rgb="FF000000"/>
        <rFont val="Calibri"/>
      </rPr>
      <t>Detect and prevent misconfigurations and insecure instructions in CI pipelines</t>
    </r>
  </si>
  <si>
    <r>
      <rPr>
        <sz val="11"/>
        <color rgb="FF000000"/>
        <rFont val="Calibri"/>
      </rPr>
      <t>Verify that a CI instructions scanning tool is set to identify and prevent misconfigurations and insecure instructions and that it scans all CI pipelines.</t>
    </r>
  </si>
  <si>
    <t>1.5.3</t>
  </si>
  <si>
    <r>
      <rPr>
        <sz val="11"/>
        <rFont val="Calibri"/>
      </rPr>
      <t>Ensure scanners are in place to secure Infrastructure as Code (IaC) instructions</t>
    </r>
  </si>
  <si>
    <r>
      <rPr>
        <sz val="11"/>
        <color rgb="FF000000"/>
        <rFont val="Calibri"/>
      </rPr>
      <t>For every repository that holds IaC instructions files, set a scanning tool to identify and prevent misconfigurations and insecure instructions.</t>
    </r>
  </si>
  <si>
    <r>
      <rPr>
        <sz val="11"/>
        <color rgb="FF000000"/>
        <rFont val="Calibri"/>
      </rPr>
      <t>Detect and prevent misconfigurations or insecure instructions in Infrastructure as Code (IaC) files, such as Terraform files.</t>
    </r>
  </si>
  <si>
    <r>
      <rPr>
        <sz val="11"/>
        <color rgb="FF000000"/>
        <rFont val="Calibri"/>
      </rPr>
      <t>For every repository that holds IaC instructions files, verify that a scanning tool is set to identify and prevent misconfigurations and insecure instructions.</t>
    </r>
  </si>
  <si>
    <t>1.5.4</t>
  </si>
  <si>
    <r>
      <rPr>
        <sz val="11"/>
        <rFont val="Calibri"/>
      </rPr>
      <t>Ensure scanners are in place for code vulnerabilities</t>
    </r>
  </si>
  <si>
    <r>
      <rPr>
        <sz val="11"/>
        <color rgb="FF000000"/>
        <rFont val="Calibri"/>
      </rPr>
      <t>For every repository that is in use, set a scanning tool to identify and prevent code vulnerabilities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the repository name,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To the right of "Code scanning alerts", click </t>
    </r>
    <r>
      <rPr>
        <b/>
        <sz val="11"/>
        <color rgb="FF000000"/>
        <rFont val="Calibri"/>
      </rPr>
      <t>Set up code scanning</t>
    </r>
    <r>
      <rPr>
        <sz val="11"/>
        <color rgb="FF000000"/>
        <rFont val="Calibri"/>
      </rPr>
      <t>.</t>
    </r>
    <r>
      <rPr>
        <sz val="11"/>
        <color rgb="FF000000"/>
        <rFont val="Calibri"/>
      </rPr>
      <t xml:space="preserve">
</t>
    </r>
    <r>
      <rPr>
        <sz val="11"/>
        <color rgb="FF000000"/>
        <rFont val="Calibri"/>
      </rPr>
      <t>- Under "Get started with code scanning", click Set up this workflow on a workflow of your choice.</t>
    </r>
    <r>
      <rPr>
        <sz val="11"/>
        <color rgb="FF000000"/>
        <rFont val="Calibri"/>
      </rPr>
      <t xml:space="preserve">
</t>
    </r>
    <r>
      <rPr>
        <sz val="11"/>
        <color rgb="FF000000"/>
        <rFont val="Calibri"/>
      </rPr>
      <t>- To customize how code scanning scans your code, edit the workflow.</t>
    </r>
    <r>
      <rPr>
        <sz val="11"/>
        <color rgb="FF000000"/>
        <rFont val="Calibri"/>
      </rPr>
      <t xml:space="preserve">
</t>
    </r>
    <r>
      <rPr>
        <sz val="11"/>
        <color rgb="FF000000"/>
        <rFont val="Calibri"/>
      </rPr>
      <t xml:space="preserve">- Use the </t>
    </r>
    <r>
      <rPr>
        <b/>
        <sz val="11"/>
        <color rgb="FF000000"/>
        <rFont val="Calibri"/>
      </rPr>
      <t>Start commit</t>
    </r>
    <r>
      <rPr>
        <sz val="11"/>
        <color rgb="FF000000"/>
        <rFont val="Calibri"/>
      </rPr>
      <t xml:space="preserve"> drop-down and type a commit message.</t>
    </r>
    <r>
      <rPr>
        <sz val="11"/>
        <color rgb="FF000000"/>
        <rFont val="Calibri"/>
      </rPr>
      <t xml:space="preserve">
</t>
    </r>
    <r>
      <rPr>
        <sz val="11"/>
        <color rgb="FF000000"/>
        <rFont val="Calibri"/>
      </rPr>
      <t>- Choose whether you'd like to commit directly to the default branch or create a new branch and start a pull request.</t>
    </r>
    <r>
      <rPr>
        <sz val="11"/>
        <color rgb="FF000000"/>
        <rFont val="Calibri"/>
      </rPr>
      <t xml:space="preserve">
</t>
    </r>
    <r>
      <rPr>
        <sz val="11"/>
        <color rgb="FF000000"/>
        <rFont val="Calibri"/>
      </rPr>
      <t xml:space="preserve">- Click </t>
    </r>
    <r>
      <rPr>
        <b/>
        <sz val="11"/>
        <color rgb="FF000000"/>
        <rFont val="Calibri"/>
      </rPr>
      <t>Commit new file</t>
    </r>
    <r>
      <rPr>
        <sz val="11"/>
        <color rgb="FF000000"/>
        <rFont val="Calibri"/>
      </rPr>
      <t xml:space="preserve"> or </t>
    </r>
    <r>
      <rPr>
        <b/>
        <sz val="11"/>
        <color rgb="FF000000"/>
        <rFont val="Calibri"/>
      </rPr>
      <t>Propose new file</t>
    </r>
    <r>
      <rPr>
        <sz val="11"/>
        <color rgb="FF000000"/>
        <rFont val="Calibri"/>
      </rPr>
      <t>.</t>
    </r>
  </si>
  <si>
    <r>
      <rPr>
        <sz val="11"/>
        <color rgb="FF000000"/>
        <rFont val="Calibri"/>
      </rPr>
      <t>Detect and prevent known open source vulnerabilities in the code.</t>
    </r>
  </si>
  <si>
    <r>
      <rPr>
        <sz val="11"/>
        <color rgb="FF000000"/>
        <rFont val="Calibri"/>
      </rPr>
      <t>For every repository that is in use, verify that a scanning tool is set to identify and prevent code vulnerabilities by performing the following:</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the repository name,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"Code scanning alerts" is </t>
    </r>
    <r>
      <rPr>
        <b/>
        <sz val="11"/>
        <color rgb="FF000000"/>
        <rFont val="Calibri"/>
      </rPr>
      <t>Enabled</t>
    </r>
    <r>
      <rPr>
        <sz val="11"/>
        <color rgb="FF000000"/>
        <rFont val="Calibri"/>
      </rPr>
      <t xml:space="preserve"> or that there is a workflow that scans your code.</t>
    </r>
  </si>
  <si>
    <t>1.5.5</t>
  </si>
  <si>
    <r>
      <rPr>
        <sz val="11"/>
        <rFont val="Calibri"/>
      </rPr>
      <t>Ensure scanners are in place for open-source vulnerabilities in used packages</t>
    </r>
  </si>
  <si>
    <r>
      <rPr>
        <sz val="11"/>
        <color rgb="FF000000"/>
        <rFont val="Calibri"/>
      </rPr>
      <t>Set scanners that will monitor, identify, and prevent open-source vulnerabilities in packages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 xml:space="preserve">. In the "Security" section of the sidebar, click  </t>
    </r>
    <r>
      <rPr>
        <b/>
        <sz val="11"/>
        <color rgb="FF000000"/>
        <rFont val="Calibri"/>
      </rPr>
      <t>Code security and analysis</t>
    </r>
    <r>
      <rPr>
        <sz val="11"/>
        <color rgb="FF000000"/>
        <rFont val="Calibri"/>
      </rPr>
      <t>.</t>
    </r>
    <r>
      <rPr>
        <sz val="11"/>
        <color rgb="FF000000"/>
        <rFont val="Calibri"/>
      </rPr>
      <t xml:space="preserve">
</t>
    </r>
    <r>
      <rPr>
        <sz val="11"/>
        <color rgb="FF000000"/>
        <rFont val="Calibri"/>
      </rPr>
      <t xml:space="preserve">- Under "Code security and analysis", to the right of Dependabot alerts, click </t>
    </r>
    <r>
      <rPr>
        <b/>
        <sz val="11"/>
        <color rgb="FF000000"/>
        <rFont val="Calibri"/>
      </rPr>
      <t>Disable all</t>
    </r>
    <r>
      <rPr>
        <sz val="11"/>
        <color rgb="FF000000"/>
        <rFont val="Calibri"/>
      </rPr>
      <t xml:space="preserve"> or </t>
    </r>
    <r>
      <rPr>
        <b/>
        <sz val="11"/>
        <color rgb="FF000000"/>
        <rFont val="Calibri"/>
      </rPr>
      <t>Enable all</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Enable by default for new repositories</t>
    </r>
    <r>
      <rPr>
        <sz val="11"/>
        <color rgb="FF000000"/>
        <rFont val="Calibri"/>
      </rPr>
      <t xml:space="preserve"> option and then click </t>
    </r>
    <r>
      <rPr>
        <b/>
        <sz val="11"/>
        <color rgb="FF000000"/>
        <rFont val="Calibri"/>
      </rPr>
      <t>Enable Dependabot alerts</t>
    </r>
    <r>
      <rPr>
        <sz val="11"/>
        <color rgb="FF000000"/>
        <rFont val="Calibri"/>
      </rPr>
      <t>.</t>
    </r>
    <r>
      <rPr>
        <sz val="11"/>
        <color rgb="FF000000"/>
        <rFont val="Calibri"/>
      </rPr>
      <t xml:space="preserve">
</t>
    </r>
    <r>
      <rPr>
        <sz val="11"/>
        <color rgb="FF000000"/>
        <rFont val="Calibri"/>
      </rPr>
      <t>It is also recommended to use another additional solution for package scanning because GitHub doesn't always recognize the vulnerabilities.</t>
    </r>
  </si>
  <si>
    <r>
      <rPr>
        <sz val="11"/>
        <color rgb="FF000000"/>
        <rFont val="Calibri"/>
      </rPr>
      <t>Detect, prevent and monitor known open-source vulnerabilities in packages that are being used.</t>
    </r>
  </si>
  <si>
    <r>
      <rPr>
        <sz val="11"/>
        <color rgb="FF000000"/>
        <rFont val="Calibri"/>
      </rPr>
      <t>Verify that scanners are set to monitor, identify, and prevent open-source vulnerabilities in packages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 xml:space="preserve">. In the "Security" section of the sidebar, click  </t>
    </r>
    <r>
      <rPr>
        <b/>
        <sz val="11"/>
        <color rgb="FF000000"/>
        <rFont val="Calibri"/>
      </rPr>
      <t>Code security and analysis</t>
    </r>
    <r>
      <rPr>
        <sz val="11"/>
        <color rgb="FF000000"/>
        <rFont val="Calibri"/>
      </rPr>
      <t>.</t>
    </r>
    <r>
      <rPr>
        <sz val="11"/>
        <color rgb="FF000000"/>
        <rFont val="Calibri"/>
      </rPr>
      <t xml:space="preserve">
</t>
    </r>
    <r>
      <rPr>
        <sz val="11"/>
        <color rgb="FF000000"/>
        <rFont val="Calibri"/>
      </rPr>
      <t xml:space="preserve">- Verify that the Dependabot alerts is enabled and that </t>
    </r>
    <r>
      <rPr>
        <b/>
        <sz val="11"/>
        <color rgb="FF000000"/>
        <rFont val="Calibri"/>
      </rPr>
      <t>Enable by default for new repositories</t>
    </r>
    <r>
      <rPr>
        <sz val="11"/>
        <color rgb="FF000000"/>
        <rFont val="Calibri"/>
      </rPr>
      <t xml:space="preserve"> is checked.</t>
    </r>
    <r>
      <rPr>
        <sz val="11"/>
        <color rgb="FF000000"/>
        <rFont val="Calibri"/>
      </rPr>
      <t xml:space="preserve">
</t>
    </r>
    <r>
      <rPr>
        <sz val="11"/>
        <color rgb="FF000000"/>
        <rFont val="Calibri"/>
      </rPr>
      <t>It is also recommended to verify that you're using another additional solution for package scanning because GitHub doesn't always recognize the vulnerabilities.</t>
    </r>
  </si>
  <si>
    <t>1.5.6</t>
  </si>
  <si>
    <r>
      <rPr>
        <sz val="11"/>
        <rFont val="Calibri"/>
      </rPr>
      <t>Ensure scanners are in place for open-source license issues in used packages</t>
    </r>
  </si>
  <si>
    <r>
      <rPr>
        <sz val="11"/>
        <color rgb="FF000000"/>
        <rFont val="Calibri"/>
      </rPr>
      <t>Designate a license scanning tool to identify open-source license problems and fix them and scan every package you use.</t>
    </r>
  </si>
  <si>
    <r>
      <rPr>
        <sz val="11"/>
        <color rgb="FF000000"/>
        <rFont val="Calibri"/>
      </rPr>
      <t>Detect open-source license problems in used dependencies and fix them.</t>
    </r>
  </si>
  <si>
    <r>
      <rPr>
        <sz val="11"/>
        <color rgb="FF000000"/>
        <rFont val="Calibri"/>
      </rPr>
      <t>Ensure a license scanning tool is set up to identify open-source license problems and that every package you use is scanned by it.</t>
    </r>
  </si>
  <si>
    <t>Build Environment</t>
  </si>
  <si>
    <t>2.1.1</t>
  </si>
  <si>
    <r>
      <rPr>
        <sz val="11"/>
        <rFont val="Calibri"/>
      </rPr>
      <t>Ensure each pipeline has a single responsibility</t>
    </r>
  </si>
  <si>
    <r>
      <rPr>
        <sz val="11"/>
        <color rgb="FF000000"/>
        <rFont val="Calibri"/>
      </rPr>
      <t>Divide each multi-responsibility pipeline into multiple pipelines, each having a single responsibility with the least privilege. Additionally, create all new pipelines with a sole purpose going forward.</t>
    </r>
  </si>
  <si>
    <r>
      <rPr>
        <sz val="11"/>
        <color rgb="FF000000"/>
        <rFont val="Calibri"/>
      </rPr>
      <t>Ensure each pipeline has a single responsibility in the build process.</t>
    </r>
  </si>
  <si>
    <r>
      <rPr>
        <sz val="11"/>
        <color rgb="FF000000"/>
        <rFont val="Calibri"/>
      </rPr>
      <t>For each pipeline, ensure it has only one responsibility in the build process.</t>
    </r>
  </si>
  <si>
    <t>2.1.2</t>
  </si>
  <si>
    <r>
      <rPr>
        <sz val="11"/>
        <rFont val="Calibri"/>
      </rPr>
      <t>Ensure all aspects of the pipeline infrastructure and configuration are immutable</t>
    </r>
  </si>
  <si>
    <r>
      <rPr>
        <sz val="11"/>
        <color rgb="FF000000"/>
        <rFont val="Calibri"/>
      </rPr>
      <t>Use an immutable pipeline orchestrator and ensure that its configuration and all other aspects of the built environment are immutable, as well.</t>
    </r>
  </si>
  <si>
    <r>
      <rPr>
        <sz val="11"/>
        <color rgb="FF000000"/>
        <rFont val="Calibri"/>
      </rPr>
      <t>Ensure the pipeline orchestrator and its configuration are immutable.</t>
    </r>
  </si>
  <si>
    <r>
      <rPr>
        <sz val="11"/>
        <color rgb="FF000000"/>
        <rFont val="Calibri"/>
      </rPr>
      <t>Verify that the pipeline orchestrator, its configuration, and all other aspects of the build environment are immutable.</t>
    </r>
  </si>
  <si>
    <t>2.1.3</t>
  </si>
  <si>
    <r>
      <rPr>
        <sz val="11"/>
        <rFont val="Calibri"/>
      </rPr>
      <t>Ensure the build environment is logged</t>
    </r>
  </si>
  <si>
    <r>
      <rPr>
        <sz val="11"/>
        <color rgb="FF000000"/>
        <rFont val="Calibri"/>
      </rPr>
      <t>Keep logs of the build environment. For example, use the .buildinfo file for Debian build workers. Also, store the logs in a centralized organizational log store.</t>
    </r>
  </si>
  <si>
    <r>
      <rPr>
        <sz val="11"/>
        <color rgb="FF000000"/>
        <rFont val="Calibri"/>
      </rPr>
      <t>Keep build logs of the build environment detailing configuration and all activity within it. Also, consider to store them in a centralized organizational log store.</t>
    </r>
  </si>
  <si>
    <r>
      <rPr>
        <sz val="11"/>
        <color rgb="FF000000"/>
        <rFont val="Calibri"/>
      </rPr>
      <t>Verify that the build environment is logged and stored in a centralized organizational log store.</t>
    </r>
  </si>
  <si>
    <t>2.1.4</t>
  </si>
  <si>
    <r>
      <rPr>
        <sz val="11"/>
        <rFont val="Calibri"/>
      </rPr>
      <t>Ensure the creation of the build environment is automated</t>
    </r>
  </si>
  <si>
    <r>
      <rPr>
        <sz val="11"/>
        <color rgb="FF000000"/>
        <rFont val="Calibri"/>
      </rPr>
      <t>Automate the deployment of the build environment.</t>
    </r>
  </si>
  <si>
    <r>
      <rPr>
        <sz val="11"/>
        <color rgb="FF000000"/>
        <rFont val="Calibri"/>
      </rPr>
      <t>Automate the creation of the build environment.</t>
    </r>
  </si>
  <si>
    <r>
      <rPr>
        <sz val="11"/>
        <color rgb="FF000000"/>
        <rFont val="Calibri"/>
      </rPr>
      <t>Verify that the deployment of the build environment is automated and can be easily redeployed.</t>
    </r>
  </si>
  <si>
    <t>2.1.5</t>
  </si>
  <si>
    <r>
      <rPr>
        <sz val="11"/>
        <rFont val="Calibri"/>
      </rPr>
      <t>Ensure access to build environments is limited</t>
    </r>
  </si>
  <si>
    <r>
      <rPr>
        <sz val="11"/>
        <color rgb="FF000000"/>
        <rFont val="Calibri"/>
      </rPr>
      <t>Restrict access to the build environment to trusted and qualified users.</t>
    </r>
  </si>
  <si>
    <r>
      <rPr>
        <sz val="11"/>
        <color rgb="FF000000"/>
        <rFont val="Calibri"/>
      </rPr>
      <t>Restrict access to the build environment (orchestrator, pipeline executor, their environment, etc.) to trusted and qualified users only.</t>
    </r>
  </si>
  <si>
    <r>
      <rPr>
        <sz val="11"/>
        <color rgb="FF000000"/>
        <rFont val="Calibri"/>
      </rPr>
      <t>Reducing the number of users who have access to the build process means those users would lose their ability to make direct changes to that process.</t>
    </r>
  </si>
  <si>
    <r>
      <rPr>
        <sz val="11"/>
        <color rgb="FF000000"/>
        <rFont val="Calibri"/>
      </rPr>
      <t>Verify each build environment is accessible only to known and authorized users.</t>
    </r>
  </si>
  <si>
    <t>2.1.6</t>
  </si>
  <si>
    <r>
      <rPr>
        <sz val="11"/>
        <rFont val="Calibri"/>
      </rPr>
      <t>Ensure users must authenticate to access the build environment</t>
    </r>
  </si>
  <si>
    <r>
      <rPr>
        <sz val="11"/>
        <color rgb="FF000000"/>
        <rFont val="Calibri"/>
      </rPr>
      <t>Require authentication to access the build environment and disable anonymous access.</t>
    </r>
  </si>
  <si>
    <r>
      <rPr>
        <sz val="11"/>
        <color rgb="FF000000"/>
        <rFont val="Calibri"/>
      </rPr>
      <t>Require users to login in to access the build environment - where the orchestrator, the pipeline executer, where the build workers are running, etc.</t>
    </r>
  </si>
  <si>
    <r>
      <rPr>
        <sz val="11"/>
        <color rgb="FF000000"/>
        <rFont val="Calibri"/>
      </rPr>
      <t>Anonymous users won't be able to access the build environment.</t>
    </r>
  </si>
  <si>
    <r>
      <rPr>
        <sz val="11"/>
        <color rgb="FF000000"/>
        <rFont val="Calibri"/>
      </rPr>
      <t>Ensure authentication is required to access the build environment.</t>
    </r>
  </si>
  <si>
    <t>2.1.7</t>
  </si>
  <si>
    <r>
      <rPr>
        <sz val="11"/>
        <rFont val="Calibri"/>
      </rPr>
      <t>Ensure build secrets are limited to the minimal necessary scope</t>
    </r>
  </si>
  <si>
    <r>
      <rPr>
        <sz val="11"/>
        <color rgb="FF000000"/>
        <rFont val="Calibri"/>
      </rPr>
      <t>For each build tool, review the secrets defined and their permissions scope and change over permissive scopes to more restrictive ones based on the required access.</t>
    </r>
  </si>
  <si>
    <r>
      <rPr>
        <sz val="11"/>
        <color rgb="FF000000"/>
        <rFont val="Calibri"/>
      </rPr>
      <t>Build tools providers offer a secure way to store secrets that should be used during the build process.These secrets will often be credentials used to access other tools, for example for pulling code or for uploading artifacts.Access to these secrets can be defined on various scopes, for example in github it could be on an organization level or a repository level and there is also control on whether these secrets are passed to forked pull request.To protect these critical assets it is important to choose the most restrictive scope necessary.</t>
    </r>
  </si>
  <si>
    <r>
      <rPr>
        <sz val="11"/>
        <color rgb="FF000000"/>
        <rFont val="Calibri"/>
      </rPr>
      <t>Increased risk of exposure of build related secrets.</t>
    </r>
  </si>
  <si>
    <r>
      <rPr>
        <sz val="11"/>
        <color rgb="FF000000"/>
        <rFont val="Calibri"/>
      </rPr>
      <t>For each build tool in use, review the secrets defined and the permission scopes they are assigned.</t>
    </r>
  </si>
  <si>
    <t>2.1.8</t>
  </si>
  <si>
    <r>
      <rPr>
        <sz val="11"/>
        <rFont val="Calibri"/>
      </rPr>
      <t>Ensure the build infrastructure is automatically scanned for vulnerabilities</t>
    </r>
  </si>
  <si>
    <r>
      <rPr>
        <sz val="11"/>
        <color rgb="FF000000"/>
        <rFont val="Calibri"/>
      </rPr>
      <t>Set an automated vulnerability scanning for your build infrastructure.</t>
    </r>
  </si>
  <si>
    <r>
      <rPr>
        <sz val="11"/>
        <color rgb="FF000000"/>
        <rFont val="Calibri"/>
      </rPr>
      <t>Scan the build infrastructure and its dependencies for vulnerabilities. It is recommended that this be done automatically.</t>
    </r>
  </si>
  <si>
    <r>
      <rPr>
        <sz val="11"/>
        <color rgb="FF000000"/>
        <rFont val="Calibri"/>
      </rPr>
      <t>Verify that your build infrastructure is automatically scanned for vulnerabilities.</t>
    </r>
  </si>
  <si>
    <t>2.1.9</t>
  </si>
  <si>
    <r>
      <rPr>
        <sz val="11"/>
        <rFont val="Calibri"/>
      </rPr>
      <t>Ensure default passwords are not used</t>
    </r>
  </si>
  <si>
    <r>
      <rPr>
        <sz val="11"/>
        <color rgb="FF000000"/>
        <rFont val="Calibri"/>
      </rPr>
      <t>For each build tool, change the default password.</t>
    </r>
  </si>
  <si>
    <r>
      <rPr>
        <sz val="11"/>
        <color rgb="FF000000"/>
        <rFont val="Calibri"/>
      </rPr>
      <t>Do not use default passwords of build tools and components.</t>
    </r>
  </si>
  <si>
    <r>
      <rPr>
        <sz val="11"/>
        <color rgb="FF000000"/>
        <rFont val="Calibri"/>
      </rPr>
      <t>For each build tool, ensure the password used is not the default one.</t>
    </r>
  </si>
  <si>
    <t>2.1.10</t>
  </si>
  <si>
    <r>
      <rPr>
        <sz val="11"/>
        <rFont val="Calibri"/>
      </rPr>
      <t>Ensure webhooks of the build environment are secured</t>
    </r>
  </si>
  <si>
    <r>
      <rPr>
        <sz val="11"/>
        <color rgb="FF000000"/>
        <rFont val="Calibri"/>
      </rPr>
      <t>For each webhook in use, change it to secured (over HTTPS).</t>
    </r>
  </si>
  <si>
    <r>
      <rPr>
        <sz val="11"/>
        <color rgb="FF000000"/>
        <rFont val="Calibri"/>
      </rPr>
      <t>Use secured webhooks of the build environment.</t>
    </r>
  </si>
  <si>
    <r>
      <rPr>
        <sz val="11"/>
        <color rgb="FF000000"/>
        <rFont val="Calibri"/>
      </rPr>
      <t>For each webhook in use, ensure it is secured (HTTPS).</t>
    </r>
  </si>
  <si>
    <t>2.1.11</t>
  </si>
  <si>
    <r>
      <rPr>
        <sz val="11"/>
        <rFont val="Calibri"/>
      </rPr>
      <t>Ensure minimum number of administrators are set for the build environment</t>
    </r>
  </si>
  <si>
    <r>
      <rPr>
        <sz val="11"/>
        <color rgb="FF000000"/>
        <rFont val="Calibri"/>
      </rPr>
      <t>Set the minimum number of administrators in the build environment.</t>
    </r>
  </si>
  <si>
    <r>
      <rPr>
        <sz val="11"/>
        <color rgb="FF000000"/>
        <rFont val="Calibri"/>
      </rPr>
      <t>Ensure the build environment has a minimum number of administrators.</t>
    </r>
  </si>
  <si>
    <r>
      <rPr>
        <sz val="11"/>
        <color rgb="FF000000"/>
        <rFont val="Calibri"/>
      </rPr>
      <t>Verify that the build environment has only the minimum number of administrators.</t>
    </r>
  </si>
  <si>
    <t>Build Worker</t>
  </si>
  <si>
    <t>2.2.1</t>
  </si>
  <si>
    <r>
      <rPr>
        <sz val="11"/>
        <rFont val="Calibri"/>
      </rPr>
      <t>Ensure build workers are single-used</t>
    </r>
  </si>
  <si>
    <r>
      <rPr>
        <sz val="11"/>
        <color rgb="FF000000"/>
        <rFont val="Calibri"/>
      </rPr>
      <t>Create a clean build worker for every pipeline that is being run, or use build platform-hosted runners, as they typically offer a clean instance for every run.</t>
    </r>
  </si>
  <si>
    <r>
      <rPr>
        <sz val="11"/>
        <color rgb="FF000000"/>
        <rFont val="Calibri"/>
      </rPr>
      <t>Use a clean instance of build worker for every pipeline run.</t>
    </r>
  </si>
  <si>
    <r>
      <rPr>
        <sz val="11"/>
        <color rgb="FF000000"/>
        <rFont val="Calibri"/>
      </rPr>
      <t>Data and cache will not be saved in different pipeline runs.</t>
    </r>
  </si>
  <si>
    <r>
      <rPr>
        <sz val="11"/>
        <color rgb="FF000000"/>
        <rFont val="Calibri"/>
      </rPr>
      <t>Ensure that every pipeline that is being run has its own clean, new runner.</t>
    </r>
  </si>
  <si>
    <t>2.2.2</t>
  </si>
  <si>
    <r>
      <rPr>
        <sz val="11"/>
        <rFont val="Calibri"/>
      </rPr>
      <t>Ensure build worker environments and commands are passed and not pulled</t>
    </r>
  </si>
  <si>
    <r>
      <rPr>
        <sz val="11"/>
        <color rgb="FF000000"/>
        <rFont val="Calibri"/>
      </rPr>
      <t>For each build worker, pass its environment and commands to it instead of pulling it.</t>
    </r>
  </si>
  <si>
    <r>
      <rPr>
        <sz val="11"/>
        <color rgb="FF000000"/>
        <rFont val="Calibri"/>
      </rPr>
      <t>A worker’s environment can be passed (for example, a pod in a Kubernetes cluster in which an environment variable is passed to it). It also can be pulled, like a virtual machine that is installing a package. Ensure that the environment and commands are passed to the workers and not pulled from it.</t>
    </r>
  </si>
  <si>
    <r>
      <rPr>
        <sz val="11"/>
        <color rgb="FF000000"/>
        <rFont val="Calibri"/>
      </rPr>
      <t>For each build worker, ensure its environment and commands are passed and not pulled.</t>
    </r>
  </si>
  <si>
    <t>2.2.3</t>
  </si>
  <si>
    <r>
      <rPr>
        <sz val="11"/>
        <rFont val="Calibri"/>
      </rPr>
      <t>Ensure the duties of each build worker are segregated</t>
    </r>
  </si>
  <si>
    <r>
      <rPr>
        <sz val="11"/>
        <color rgb="FF000000"/>
        <rFont val="Calibri"/>
      </rPr>
      <t>For each build worker, limit its responsibility to one duty.</t>
    </r>
  </si>
  <si>
    <r>
      <rPr>
        <sz val="11"/>
        <color rgb="FF000000"/>
        <rFont val="Calibri"/>
      </rPr>
      <t>Separate responsibilities in the build workflow, such as testing, compiling, pushing artifacts, etc., to different build workers so that each worker will have a single duty.</t>
    </r>
  </si>
  <si>
    <r>
      <rPr>
        <sz val="11"/>
        <color rgb="FF000000"/>
        <rFont val="Calibri"/>
      </rPr>
      <t>For each build worker, ensure it has the least responsibility possible, preferably only one duty.</t>
    </r>
  </si>
  <si>
    <t>2.2.4</t>
  </si>
  <si>
    <r>
      <rPr>
        <sz val="11"/>
        <rFont val="Calibri"/>
      </rPr>
      <t>Ensure build workers have minimal network connectivity</t>
    </r>
  </si>
  <si>
    <r>
      <rPr>
        <sz val="11"/>
        <color rgb="FF000000"/>
        <rFont val="Calibri"/>
      </rPr>
      <t>Limit the network connectivity of build workers, environment, and any other components to the necessary minimum.</t>
    </r>
  </si>
  <si>
    <r>
      <rPr>
        <sz val="11"/>
        <color rgb="FF000000"/>
        <rFont val="Calibri"/>
      </rPr>
      <t>Ensure that build workers have minimal network connectivity.</t>
    </r>
  </si>
  <si>
    <r>
      <rPr>
        <sz val="11"/>
        <color rgb="FF000000"/>
        <rFont val="Calibri"/>
      </rPr>
      <t>Developers will not have connectivity to every resource they might need from the outside. Workers will also only be able to exchange data through shareable storage.</t>
    </r>
  </si>
  <si>
    <r>
      <rPr>
        <sz val="11"/>
        <color rgb="FF000000"/>
        <rFont val="Calibri"/>
      </rPr>
      <t>Verify that build workers, environment, and any other components have only the required minimum of network connectivity.</t>
    </r>
  </si>
  <si>
    <t>2.2.5</t>
  </si>
  <si>
    <r>
      <rPr>
        <sz val="11"/>
        <rFont val="Calibri"/>
      </rPr>
      <t>Ensure run-time security is enforced for build workers</t>
    </r>
  </si>
  <si>
    <r>
      <rPr>
        <sz val="11"/>
        <color rgb="FF000000"/>
        <rFont val="Calibri"/>
      </rPr>
      <t>Deploy and enforce a run-time security solution on build workers.</t>
    </r>
  </si>
  <si>
    <r>
      <rPr>
        <sz val="11"/>
        <color rgb="FF000000"/>
        <rFont val="Calibri"/>
      </rPr>
      <t>Add traces to build workers' operating systems and installed applications so that in run time, collected events can be analyzed to detect suspicious behavior patterns and malware.</t>
    </r>
  </si>
  <si>
    <r>
      <rPr>
        <sz val="11"/>
        <color rgb="FF000000"/>
        <rFont val="Calibri"/>
      </rPr>
      <t>Verify that a run-time security solution is enforced on every active build worker.</t>
    </r>
  </si>
  <si>
    <t>2.2.6</t>
  </si>
  <si>
    <r>
      <rPr>
        <sz val="11"/>
        <rFont val="Calibri"/>
      </rPr>
      <t>Ensure build workers are automatically scanned for vulnerabilities</t>
    </r>
  </si>
  <si>
    <r>
      <rPr>
        <sz val="11"/>
        <color rgb="FF000000"/>
        <rFont val="Calibri"/>
      </rPr>
      <t>For each build worker, automatically scan its environmental sources, such as docker image, for vulnerabilities.</t>
    </r>
  </si>
  <si>
    <r>
      <rPr>
        <sz val="11"/>
        <color rgb="FF000000"/>
        <rFont val="Calibri"/>
      </rPr>
      <t>Scan build workers for vulnerabilities. It is recommended that this be done automatically.</t>
    </r>
  </si>
  <si>
    <r>
      <rPr>
        <sz val="11"/>
        <color rgb="FF000000"/>
        <rFont val="Calibri"/>
      </rPr>
      <t>For each build worker, ensure the environmental sources it uses are scanned for vulnerabilities.</t>
    </r>
  </si>
  <si>
    <t>2.2.7</t>
  </si>
  <si>
    <r>
      <rPr>
        <sz val="11"/>
        <rFont val="Calibri"/>
      </rPr>
      <t>Ensure build workers</t>
    </r>
    <r>
      <rPr>
        <sz val="11"/>
        <color rgb="FF000000"/>
        <rFont val="Calibri"/>
      </rPr>
      <t>'</t>
    </r>
    <r>
      <rPr>
        <sz val="11"/>
        <color rgb="FF000000"/>
        <rFont val="Calibri"/>
      </rPr>
      <t xml:space="preserve"> deployment configuration is stored in a version control platform</t>
    </r>
  </si>
  <si>
    <r>
      <rPr>
        <sz val="11"/>
        <color rgb="FF000000"/>
        <rFont val="Calibri"/>
      </rPr>
      <t>Document and store every deployment configuration of build workers in a version control platform.</t>
    </r>
  </si>
  <si>
    <r>
      <rPr>
        <sz val="11"/>
        <color rgb="FF000000"/>
        <rFont val="Calibri"/>
      </rPr>
      <t>Store the deployment configuration of build workers in a version control platform, such as Github.</t>
    </r>
  </si>
  <si>
    <r>
      <rPr>
        <sz val="11"/>
        <color rgb="FF000000"/>
        <rFont val="Calibri"/>
      </rPr>
      <t>Changes in deployment configuration may only be applied by declaration in the version control platform. This could potentially slow down the development process.</t>
    </r>
  </si>
  <si>
    <r>
      <rPr>
        <sz val="11"/>
        <color rgb="FF000000"/>
        <rFont val="Calibri"/>
      </rPr>
      <t>Verify that the deployment configuration of build workers is stored in a version control platform.</t>
    </r>
  </si>
  <si>
    <t>2.2.8</t>
  </si>
  <si>
    <r>
      <rPr>
        <sz val="11"/>
        <rFont val="Calibri"/>
      </rPr>
      <t>Ensure resource consumption of build workers is monitored</t>
    </r>
  </si>
  <si>
    <r>
      <rPr>
        <sz val="11"/>
        <color rgb="FF000000"/>
        <rFont val="Calibri"/>
      </rPr>
      <t>Set reources consumption monitoring for each build worker.</t>
    </r>
  </si>
  <si>
    <r>
      <rPr>
        <sz val="11"/>
        <color rgb="FF000000"/>
        <rFont val="Calibri"/>
      </rPr>
      <t>Monitor the resource consumption of build workers and set alerts for high consumption that can lead to resource exhaustion.</t>
    </r>
  </si>
  <si>
    <r>
      <rPr>
        <sz val="11"/>
        <color rgb="FF000000"/>
        <rFont val="Calibri"/>
      </rPr>
      <t>Verify that there is monitoring of resources consumption for each build worker.</t>
    </r>
  </si>
  <si>
    <t>Pipeline Instructions</t>
  </si>
  <si>
    <t>2.3.1</t>
  </si>
  <si>
    <r>
      <rPr>
        <sz val="11"/>
        <rFont val="Calibri"/>
      </rPr>
      <t>Ensure all build steps are defined as code</t>
    </r>
  </si>
  <si>
    <r>
      <rPr>
        <sz val="11"/>
        <color rgb="FF000000"/>
        <rFont val="Calibri"/>
      </rPr>
      <t>Convert pipeline instructions into code-based syntax and upload them to the organization's version control platform.</t>
    </r>
  </si>
  <si>
    <r>
      <rPr>
        <sz val="11"/>
        <color rgb="FF000000"/>
        <rFont val="Calibri"/>
      </rPr>
      <t>Use pipeline as code for build pipelines and their defined steps.</t>
    </r>
  </si>
  <si>
    <r>
      <rPr>
        <sz val="11"/>
        <color rgb="FF000000"/>
        <rFont val="Calibri"/>
      </rPr>
      <t>Verify that all build steps are defined as code and stored in a version control system.</t>
    </r>
  </si>
  <si>
    <t>2.3.2</t>
  </si>
  <si>
    <r>
      <rPr>
        <sz val="11"/>
        <rFont val="Calibri"/>
      </rPr>
      <t>Ensure steps have clearly defined build stage input and output</t>
    </r>
  </si>
  <si>
    <r>
      <rPr>
        <sz val="11"/>
        <color rgb="FF000000"/>
        <rFont val="Calibri"/>
      </rPr>
      <t>For each build stage, clearly define what is expected for input and output.</t>
    </r>
  </si>
  <si>
    <r>
      <rPr>
        <sz val="11"/>
        <color rgb="FF000000"/>
        <rFont val="Calibri"/>
      </rPr>
      <t>Define clear expected input and output for each build stage.</t>
    </r>
  </si>
  <si>
    <r>
      <rPr>
        <sz val="11"/>
        <color rgb="FF000000"/>
        <rFont val="Calibri"/>
      </rPr>
      <t>For each build stage, verify that the expected input and output are clearly defined.</t>
    </r>
  </si>
  <si>
    <t>2.3.3</t>
  </si>
  <si>
    <r>
      <rPr>
        <sz val="11"/>
        <rFont val="Calibri"/>
      </rPr>
      <t>Ensure output is written to a separate, secured storage repository</t>
    </r>
  </si>
  <si>
    <r>
      <rPr>
        <sz val="11"/>
        <color rgb="FF000000"/>
        <rFont val="Calibri"/>
      </rPr>
      <t>For each pipeline that produces output artifacts, write them to a secured storage repository.</t>
    </r>
  </si>
  <si>
    <r>
      <rPr>
        <sz val="11"/>
        <color rgb="FF000000"/>
        <rFont val="Calibri"/>
      </rPr>
      <t>Write pipeline output artifacts to a secured storage repository.</t>
    </r>
  </si>
  <si>
    <r>
      <rPr>
        <sz val="11"/>
        <color rgb="FF000000"/>
        <rFont val="Calibri"/>
      </rPr>
      <t>For each pipeline that produces output artifacts, ensure that they're written to a secured storage repository.</t>
    </r>
  </si>
  <si>
    <t>2.3.4</t>
  </si>
  <si>
    <r>
      <rPr>
        <sz val="11"/>
        <rFont val="Calibri"/>
      </rPr>
      <t>Ensure changes to pipeline files are tracked and reviewed</t>
    </r>
  </si>
  <si>
    <r>
      <rPr>
        <sz val="11"/>
        <color rgb="FF000000"/>
        <rFont val="Calibri"/>
      </rPr>
      <t>For each pipeline file, track changes to it and review them.</t>
    </r>
  </si>
  <si>
    <r>
      <rPr>
        <sz val="11"/>
        <color rgb="FF000000"/>
        <rFont val="Calibri"/>
      </rPr>
      <t>Track and review changes to pipeline files.</t>
    </r>
  </si>
  <si>
    <r>
      <rPr>
        <sz val="11"/>
        <color rgb="FF000000"/>
        <rFont val="Calibri"/>
      </rPr>
      <t>For each pipeline file, ensure changes to it are being tracked and reviewed.</t>
    </r>
  </si>
  <si>
    <t>2.3.5</t>
  </si>
  <si>
    <r>
      <rPr>
        <sz val="11"/>
        <rFont val="Calibri"/>
      </rPr>
      <t>Ensure access to build process triggering is minimized</t>
    </r>
  </si>
  <si>
    <r>
      <rPr>
        <sz val="11"/>
        <color rgb="FF000000"/>
        <rFont val="Calibri"/>
      </rPr>
      <t>For every pipeline in use, grant only the necessary users permission to trigger it.</t>
    </r>
  </si>
  <si>
    <r>
      <rPr>
        <sz val="11"/>
        <color rgb="FF000000"/>
        <rFont val="Calibri"/>
      </rPr>
      <t>Restrict access to pipeline triggers.</t>
    </r>
  </si>
  <si>
    <r>
      <rPr>
        <sz val="11"/>
        <color rgb="FF000000"/>
        <rFont val="Calibri"/>
      </rPr>
      <t>For every pipeline in use, verify only the necessary users have permission to trigger it.</t>
    </r>
  </si>
  <si>
    <t>2.3.6</t>
  </si>
  <si>
    <r>
      <rPr>
        <sz val="11"/>
        <rFont val="Calibri"/>
      </rPr>
      <t>Ensure pipelines are automatically scanned for misconfigurations</t>
    </r>
  </si>
  <si>
    <r>
      <rPr>
        <sz val="11"/>
        <color rgb="FF000000"/>
        <rFont val="Calibri"/>
      </rPr>
      <t>For each pipeline, set automated misconfiguration scanning.</t>
    </r>
  </si>
  <si>
    <r>
      <rPr>
        <sz val="11"/>
        <color rgb="FF000000"/>
        <rFont val="Calibri"/>
      </rPr>
      <t>Scan the pipeline for misconfigurations. It is recommended that this be performed automatically.</t>
    </r>
  </si>
  <si>
    <r>
      <rPr>
        <sz val="11"/>
        <color rgb="FF000000"/>
        <rFont val="Calibri"/>
      </rPr>
      <t>For each pipeline, verify that it is automatically scanned for misconfigurations.</t>
    </r>
  </si>
  <si>
    <t>2.3.7</t>
  </si>
  <si>
    <r>
      <rPr>
        <sz val="11"/>
        <rFont val="Calibri"/>
      </rPr>
      <t>Ensure pipelines are automatically scanned for vulnerabilities</t>
    </r>
  </si>
  <si>
    <r>
      <rPr>
        <sz val="11"/>
        <color rgb="FF000000"/>
        <rFont val="Calibri"/>
      </rPr>
      <t>For each pipeline, set automated vulnerability scanning.</t>
    </r>
  </si>
  <si>
    <r>
      <rPr>
        <sz val="11"/>
        <color rgb="FF000000"/>
        <rFont val="Calibri"/>
      </rPr>
      <t>Scan pipelines for vulnerabilities. It is recommended that this be implemented automatically.</t>
    </r>
  </si>
  <si>
    <r>
      <rPr>
        <sz val="11"/>
        <color rgb="FF000000"/>
        <rFont val="Calibri"/>
      </rPr>
      <t>For each pipeline, verify that it is automatically scanned for vulnerabilities.</t>
    </r>
  </si>
  <si>
    <t>2.3.8</t>
  </si>
  <si>
    <r>
      <rPr>
        <sz val="11"/>
        <rFont val="Calibri"/>
      </rPr>
      <t>Ensure scanners are in place to identify and prevent sensitive data in pipeline files</t>
    </r>
  </si>
  <si>
    <r>
      <rPr>
        <sz val="11"/>
        <color rgb="FF000000"/>
        <rFont val="Calibri"/>
      </rPr>
      <t>For every pipeline that is in use, set scanners that will identify and prevent sensitive data within it.</t>
    </r>
  </si>
  <si>
    <r>
      <rPr>
        <sz val="11"/>
        <color rgb="FF000000"/>
        <rFont val="Calibri"/>
      </rPr>
      <t>Detect and prevent sensitive data, such as confidential ID numbers, passwords, etc., in pipelines.</t>
    </r>
  </si>
  <si>
    <r>
      <rPr>
        <sz val="11"/>
        <color rgb="FF000000"/>
        <rFont val="Calibri"/>
      </rPr>
      <t>For every pipeline that is in use, verify that scanners are set to identify and prevent the existence of sensitive data within it.</t>
    </r>
  </si>
  <si>
    <t>Pipeline Integrity</t>
  </si>
  <si>
    <t>2.4.1</t>
  </si>
  <si>
    <r>
      <rPr>
        <sz val="11"/>
        <rFont val="Calibri"/>
      </rPr>
      <t>Ensure all artifacts on all releases are signed</t>
    </r>
  </si>
  <si>
    <r>
      <rPr>
        <sz val="11"/>
        <color rgb="FF000000"/>
        <rFont val="Calibri"/>
      </rPr>
      <t>For every artifact in every release, verify that all are properly signed.</t>
    </r>
  </si>
  <si>
    <r>
      <rPr>
        <sz val="11"/>
        <color rgb="FF000000"/>
        <rFont val="Calibri"/>
      </rPr>
      <t>Sign all artifacts in all releases with user or organization keys.</t>
    </r>
  </si>
  <si>
    <r>
      <rPr>
        <sz val="11"/>
        <color rgb="FF000000"/>
        <rFont val="Calibri"/>
      </rPr>
      <t>Ensure every artifact in every release is signed.</t>
    </r>
  </si>
  <si>
    <t>2.4.2</t>
  </si>
  <si>
    <r>
      <rPr>
        <sz val="11"/>
        <rFont val="Calibri"/>
      </rPr>
      <t>Ensure all external dependencies used in the build process are locked</t>
    </r>
  </si>
  <si>
    <r>
      <rPr>
        <sz val="11"/>
        <color rgb="FF000000"/>
        <rFont val="Calibri"/>
      </rPr>
      <t>For all external dependencies being used in pipelines, verify they are locked.</t>
    </r>
  </si>
  <si>
    <r>
      <rPr>
        <sz val="11"/>
        <color rgb="FF000000"/>
        <rFont val="Calibri"/>
      </rPr>
      <t>External dependencies may be public packages needed in the pipeline, or perhaps the public image being used for the build worker. Lock these external dependencies in every build pipeline.</t>
    </r>
  </si>
  <si>
    <r>
      <rPr>
        <sz val="11"/>
        <color rgb="FF000000"/>
        <rFont val="Calibri"/>
      </rPr>
      <t>Ensure every external dependency being used in pipelines is locked.</t>
    </r>
  </si>
  <si>
    <t>2.4.3</t>
  </si>
  <si>
    <r>
      <rPr>
        <sz val="11"/>
        <rFont val="Calibri"/>
      </rPr>
      <t>Ensure dependencies are validated before being used</t>
    </r>
  </si>
  <si>
    <r>
      <rPr>
        <sz val="11"/>
        <color rgb="FF000000"/>
        <rFont val="Calibri"/>
      </rPr>
      <t>For every dependency used in every pipeline, validate each one.</t>
    </r>
  </si>
  <si>
    <r>
      <rPr>
        <sz val="11"/>
        <color rgb="FF000000"/>
        <rFont val="Calibri"/>
      </rPr>
      <t>Validate every dependency of the pipeline before use.</t>
    </r>
  </si>
  <si>
    <r>
      <rPr>
        <sz val="11"/>
        <color rgb="FF000000"/>
        <rFont val="Calibri"/>
      </rPr>
      <t>For every dependency used in every pipeline, ensure it has been validated.</t>
    </r>
  </si>
  <si>
    <t>2.4.4</t>
  </si>
  <si>
    <r>
      <rPr>
        <sz val="11"/>
        <rFont val="Calibri"/>
      </rPr>
      <t>Ensure the build pipeline creates reproducible artifacts</t>
    </r>
  </si>
  <si>
    <r>
      <rPr>
        <sz val="11"/>
        <color rgb="FF000000"/>
        <rFont val="Calibri"/>
      </rPr>
      <t>Create build pipelines that produce the same artifact given the same input (for example, artifacts that do not rely on timestamps).</t>
    </r>
  </si>
  <si>
    <r>
      <rPr>
        <sz val="11"/>
        <color rgb="FF000000"/>
        <rFont val="Calibri"/>
      </rPr>
      <t>Verify that the build pipeline creates reproducible artifacts, meaning that an artifact of the build pipeline is the same in every run when given the same input.</t>
    </r>
  </si>
  <si>
    <r>
      <rPr>
        <sz val="11"/>
        <color rgb="FF000000"/>
        <rFont val="Calibri"/>
      </rPr>
      <t>Ensure that build pipelines create reproducible artifacts.</t>
    </r>
  </si>
  <si>
    <t>2.4.5</t>
  </si>
  <si>
    <r>
      <rPr>
        <sz val="11"/>
        <rFont val="Calibri"/>
      </rPr>
      <t>Ensure pipeline steps produce a Software Bill of Materials (SBOM)</t>
    </r>
  </si>
  <si>
    <r>
      <rPr>
        <sz val="11"/>
        <color rgb="FF000000"/>
        <rFont val="Calibri"/>
      </rPr>
      <t>For each pipeline, configure it to produce a Software Bill of Materials on every run.</t>
    </r>
  </si>
  <si>
    <r>
      <rPr>
        <sz val="11"/>
        <color rgb="FF000000"/>
        <rFont val="Calibri"/>
      </rPr>
      <t>SBOM (Software Bill of Materials) is a file that specifies each component of software or a build process. Generate an SBOM after each run of a pipeline.</t>
    </r>
  </si>
  <si>
    <r>
      <rPr>
        <sz val="11"/>
        <color rgb="FF000000"/>
        <rFont val="Calibri"/>
      </rPr>
      <t>For each pipeline, ensure it produces a Software Bill of Materials on every run.</t>
    </r>
  </si>
  <si>
    <t>2.4.6</t>
  </si>
  <si>
    <r>
      <rPr>
        <sz val="11"/>
        <rFont val="Calibri"/>
      </rPr>
      <t>Ensure pipeline steps sign the Software Bill of Materials (SBOM) produced</t>
    </r>
  </si>
  <si>
    <r>
      <rPr>
        <sz val="11"/>
        <color rgb="FF000000"/>
        <rFont val="Calibri"/>
      </rPr>
      <t>For each pipeline, configure it to sign its produced Software Bill of Materials on every run.</t>
    </r>
  </si>
  <si>
    <r>
      <rPr>
        <sz val="11"/>
        <color rgb="FF000000"/>
        <rFont val="Calibri"/>
      </rPr>
      <t>SBOM (Software Bill of Materials) is a file that specifies each component of software or a build process. It should be generated after every pipeline run. After it is generated, it must then be signed.</t>
    </r>
  </si>
  <si>
    <r>
      <rPr>
        <sz val="11"/>
        <color rgb="FF000000"/>
        <rFont val="Calibri"/>
      </rPr>
      <t>For each pipeline, ensure it signs the Software Bill of Materials it produces on every run.</t>
    </r>
  </si>
  <si>
    <t>Third-Party Packages</t>
  </si>
  <si>
    <t>3.1.1</t>
  </si>
  <si>
    <r>
      <rPr>
        <sz val="11"/>
        <rFont val="Calibri"/>
      </rPr>
      <t>Ensure third-party artifacts and open-source libraries are verified</t>
    </r>
  </si>
  <si>
    <r>
      <rPr>
        <sz val="11"/>
        <color rgb="FF000000"/>
        <rFont val="Calibri"/>
      </rPr>
      <t>Verify every GitHub action (building block of a GitHub workflow) in use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Actions</t>
    </r>
    <r>
      <rPr>
        <sz val="11"/>
        <color rgb="FF000000"/>
        <rFont val="Calibri"/>
      </rPr>
      <t xml:space="preserve">, then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"Policies", check </t>
    </r>
    <r>
      <rPr>
        <b/>
        <sz val="11"/>
        <color rgb="FF000000"/>
        <rFont val="Calibri"/>
      </rPr>
      <t>Allow OWNER, and select non-OWNER, actions and reusable workflows</t>
    </r>
    <r>
      <rPr>
        <sz val="11"/>
        <color rgb="FF000000"/>
        <rFont val="Calibri"/>
      </rPr>
      <t xml:space="preserve">, and then </t>
    </r>
    <r>
      <rPr>
        <b/>
        <sz val="11"/>
        <color rgb="FF000000"/>
        <rFont val="Calibri"/>
      </rPr>
      <t>Allow actions created by GitHub</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Alternatively, perform the following for each repository where GitHub actions are used:</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Actions</t>
    </r>
    <r>
      <rPr>
        <sz val="11"/>
        <color rgb="FF000000"/>
        <rFont val="Calibri"/>
      </rPr>
      <t xml:space="preserve">, then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"Actions permissions", check </t>
    </r>
    <r>
      <rPr>
        <b/>
        <sz val="11"/>
        <color rgb="FF000000"/>
        <rFont val="Calibri"/>
      </rPr>
      <t>Allow OWNER, and select non-OWNER, actions and reusable workflows</t>
    </r>
    <r>
      <rPr>
        <sz val="11"/>
        <color rgb="FF000000"/>
        <rFont val="Calibri"/>
      </rPr>
      <t xml:space="preserve">, and then </t>
    </r>
    <r>
      <rPr>
        <b/>
        <sz val="11"/>
        <color rgb="FF000000"/>
        <rFont val="Calibri"/>
      </rPr>
      <t>Allow actions created by GitHub</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</si>
  <si>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third-party artifacts and open-source libraries in use are trusted and verified.</t>
    </r>
  </si>
  <si>
    <r>
      <rPr>
        <sz val="11"/>
        <color rgb="FF000000"/>
        <rFont val="Calibri"/>
      </rPr>
      <t>For every GitHub action (building block of a GitHub workflow), ensure verification before use by performing the following:</t>
    </r>
    <r>
      <rPr>
        <sz val="11"/>
        <color rgb="FF000000"/>
        <rFont val="Calibri"/>
      </rPr>
      <t xml:space="preserve">
</t>
    </r>
    <r>
      <rPr>
        <sz val="11"/>
        <color rgb="FF000000"/>
        <rFont val="Calibri"/>
      </rPr>
      <t xml:space="preserve">- In the top right corner of GitHub.com, click your profile photo, then click </t>
    </r>
    <r>
      <rPr>
        <b/>
        <sz val="11"/>
        <color rgb="FF000000"/>
        <rFont val="Calibri"/>
      </rPr>
      <t>Your organizations</t>
    </r>
    <r>
      <rPr>
        <sz val="11"/>
        <color rgb="FF000000"/>
        <rFont val="Calibri"/>
      </rPr>
      <t>.</t>
    </r>
    <r>
      <rPr>
        <sz val="11"/>
        <color rgb="FF000000"/>
        <rFont val="Calibri"/>
      </rPr>
      <t xml:space="preserve">
</t>
    </r>
    <r>
      <rPr>
        <sz val="11"/>
        <color rgb="FF000000"/>
        <rFont val="Calibri"/>
      </rPr>
      <t xml:space="preserve">- Next to the organization,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Actions</t>
    </r>
    <r>
      <rPr>
        <sz val="11"/>
        <color rgb="FF000000"/>
        <rFont val="Calibri"/>
      </rPr>
      <t xml:space="preserve">, then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"Policies", ensure </t>
    </r>
    <r>
      <rPr>
        <b/>
        <sz val="11"/>
        <color rgb="FF000000"/>
        <rFont val="Calibri"/>
      </rPr>
      <t>Allow OWNER, and select non-OWNER, actions and reusable workflows</t>
    </r>
    <r>
      <rPr>
        <sz val="11"/>
        <color rgb="FF000000"/>
        <rFont val="Calibri"/>
      </rPr>
      <t xml:space="preserve">, and </t>
    </r>
    <r>
      <rPr>
        <b/>
        <sz val="11"/>
        <color rgb="FF000000"/>
        <rFont val="Calibri"/>
      </rPr>
      <t>Allow actions created by GitHub</t>
    </r>
    <r>
      <rPr>
        <sz val="11"/>
        <color rgb="FF000000"/>
        <rFont val="Calibri"/>
      </rPr>
      <t xml:space="preserve"> are checked.</t>
    </r>
    <r>
      <rPr>
        <sz val="11"/>
        <color rgb="FF000000"/>
        <rFont val="Calibri"/>
      </rPr>
      <t xml:space="preserve">
</t>
    </r>
    <r>
      <rPr>
        <sz val="11"/>
        <color rgb="FF000000"/>
        <rFont val="Calibri"/>
      </rPr>
      <t>Alternatively, perform the following for each repository where GitHub actions are used:</t>
    </r>
    <r>
      <rPr>
        <sz val="11"/>
        <color rgb="FF000000"/>
        <rFont val="Calibri"/>
      </rPr>
      <t xml:space="preserve">
</t>
    </r>
    <r>
      <rPr>
        <sz val="11"/>
        <color rgb="FF000000"/>
        <rFont val="Calibri"/>
      </rPr>
      <t>- On GitHub.com, navigate to the main page of the repository.</t>
    </r>
    <r>
      <rPr>
        <sz val="11"/>
        <color rgb="FF000000"/>
        <rFont val="Calibri"/>
      </rPr>
      <t xml:space="preserve">
</t>
    </r>
    <r>
      <rPr>
        <sz val="11"/>
        <color rgb="FF000000"/>
        <rFont val="Calibri"/>
      </rPr>
      <t xml:space="preserve">- Under your repository name,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left sidebar, click </t>
    </r>
    <r>
      <rPr>
        <b/>
        <sz val="11"/>
        <color rgb="FF000000"/>
        <rFont val="Calibri"/>
      </rPr>
      <t>Actions</t>
    </r>
    <r>
      <rPr>
        <sz val="11"/>
        <color rgb="FF000000"/>
        <rFont val="Calibri"/>
      </rPr>
      <t xml:space="preserve">, then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"Actions permissions", ensure </t>
    </r>
    <r>
      <rPr>
        <b/>
        <sz val="11"/>
        <color rgb="FF000000"/>
        <rFont val="Calibri"/>
      </rPr>
      <t>Allow OWNER, and select non-OWNER, actions and reusable workflows</t>
    </r>
    <r>
      <rPr>
        <sz val="11"/>
        <color rgb="FF000000"/>
        <rFont val="Calibri"/>
      </rPr>
      <t xml:space="preserve"> and </t>
    </r>
    <r>
      <rPr>
        <b/>
        <sz val="11"/>
        <color rgb="FF000000"/>
        <rFont val="Calibri"/>
      </rPr>
      <t>Allow actions created by GitHub</t>
    </r>
    <r>
      <rPr>
        <sz val="11"/>
        <color rgb="FF000000"/>
        <rFont val="Calibri"/>
      </rPr>
      <t xml:space="preserve"> are checked.</t>
    </r>
  </si>
  <si>
    <t>3.1.2</t>
  </si>
  <si>
    <r>
      <rPr>
        <sz val="11"/>
        <rFont val="Calibri"/>
      </rPr>
      <t>Ensure Software Bill of Materials (SBOM) is required from all third-party suppliers</t>
    </r>
  </si>
  <si>
    <r>
      <rPr>
        <sz val="11"/>
        <color rgb="FF000000"/>
        <rFont val="Calibri"/>
      </rPr>
      <t>For every third-party dependency in use, require a Software Bill of Materials from its supplier.</t>
    </r>
  </si>
  <si>
    <r>
      <rPr>
        <sz val="11"/>
        <color rgb="FF000000"/>
        <rFont val="Calibri"/>
      </rPr>
      <t>A Software Bill Of Materials (SBOM) is a file that specifies each component of software or a build process. Require an SBOM from every third-party provider.</t>
    </r>
  </si>
  <si>
    <r>
      <rPr>
        <sz val="11"/>
        <color rgb="FF000000"/>
        <rFont val="Calibri"/>
      </rPr>
      <t>For every third-party dependency in use, ensure it has a Software Bill of Materials.</t>
    </r>
  </si>
  <si>
    <t>3.1.3</t>
  </si>
  <si>
    <r>
      <rPr>
        <sz val="11"/>
        <rFont val="Calibri"/>
      </rPr>
      <t>Ensure signed metadata of the build process is required and verified</t>
    </r>
  </si>
  <si>
    <r>
      <rPr>
        <sz val="11"/>
        <color rgb="FF000000"/>
        <rFont val="Calibri"/>
      </rPr>
      <t>For each artifact in use, require and verify signed metadata of the build process.</t>
    </r>
  </si>
  <si>
    <r>
      <rPr>
        <sz val="11"/>
        <color rgb="FF000000"/>
        <rFont val="Calibri"/>
      </rPr>
      <t>Require and verify signed metadata of the build process for all dependencies in use.</t>
    </r>
  </si>
  <si>
    <r>
      <rPr>
        <sz val="11"/>
        <color rgb="FF000000"/>
        <rFont val="Calibri"/>
      </rPr>
      <t>For each artifact used, ensure it was supplied with verified and signed metadata of its build process. The signature should be the organizational signature and should be verifiable by common Certificate Authority servers.</t>
    </r>
  </si>
  <si>
    <t>3.1.4</t>
  </si>
  <si>
    <r>
      <rPr>
        <sz val="11"/>
        <rFont val="Calibri"/>
      </rPr>
      <t>Ensure dependencies are monitored between open-source components</t>
    </r>
  </si>
  <si>
    <r>
      <rPr>
        <sz val="11"/>
        <color rgb="FF000000"/>
        <rFont val="Calibri"/>
      </rPr>
      <t>For each open-source component, monitor its dependencies.</t>
    </r>
  </si>
  <si>
    <r>
      <rPr>
        <sz val="11"/>
        <color rgb="FF000000"/>
        <rFont val="Calibri"/>
      </rPr>
      <t>Monitor, or ask software suppliers to monitor, dependencies between open-source components in use.</t>
    </r>
  </si>
  <si>
    <r>
      <rPr>
        <sz val="11"/>
        <color rgb="FF000000"/>
        <rFont val="Calibri"/>
      </rPr>
      <t>For each open-source component, ensure its dependencies are monitored.</t>
    </r>
  </si>
  <si>
    <t>3.1.5</t>
  </si>
  <si>
    <r>
      <rPr>
        <sz val="11"/>
        <rFont val="Calibri"/>
      </rPr>
      <t>Ensure trusted package managers and repositories are defined and prioritized</t>
    </r>
  </si>
  <si>
    <r>
      <rPr>
        <sz val="11"/>
        <color rgb="FF000000"/>
        <rFont val="Calibri"/>
      </rPr>
      <t>For each package to be downloaded, configure it to be downloaded from a trusted source.</t>
    </r>
  </si>
  <si>
    <r>
      <rPr>
        <sz val="11"/>
        <color rgb="FF000000"/>
        <rFont val="Calibri"/>
      </rPr>
      <t>Prioritize trusted package registries over others when pulling a package.</t>
    </r>
  </si>
  <si>
    <r>
      <rPr>
        <sz val="11"/>
        <color rgb="FF000000"/>
        <rFont val="Calibri"/>
      </rPr>
      <t>For each package registry in use, ensure it is trusted.</t>
    </r>
  </si>
  <si>
    <t>3.1.6</t>
  </si>
  <si>
    <r>
      <rPr>
        <sz val="11"/>
        <rFont val="Calibri"/>
      </rPr>
      <t>Ensure a signed Software Bill of Materials (SBOM) of the code is supplied</t>
    </r>
  </si>
  <si>
    <r>
      <rPr>
        <sz val="11"/>
        <color rgb="FF000000"/>
        <rFont val="Calibri"/>
      </rPr>
      <t>For every artifact supplied, require and verify a signed Software Bill of Materials from its supplier.</t>
    </r>
  </si>
  <si>
    <r>
      <rPr>
        <sz val="11"/>
        <color rgb="FF000000"/>
        <rFont val="Calibri"/>
      </rPr>
      <t>A Software Bill of Materials (SBOM) is a file that specifies each component of software or a build process. When using a dependency, demand its SBOM and ensure it is signed for validation purposes.</t>
    </r>
  </si>
  <si>
    <r>
      <rPr>
        <sz val="11"/>
        <color rgb="FF000000"/>
        <rFont val="Calibri"/>
      </rPr>
      <t>For every artifact supplied, ensure it has a validated, signed Software Bill of Materials.</t>
    </r>
  </si>
  <si>
    <t>3.1.7</t>
  </si>
  <si>
    <r>
      <rPr>
        <sz val="11"/>
        <rFont val="Calibri"/>
      </rPr>
      <t>Ensure dependencies are pinned to a specific, verified version</t>
    </r>
  </si>
  <si>
    <r>
      <rPr>
        <sz val="11"/>
        <color rgb="FF000000"/>
        <rFont val="Calibri"/>
      </rPr>
      <t>For every dependency in use, pin to a specific version.</t>
    </r>
  </si>
  <si>
    <r>
      <rPr>
        <sz val="11"/>
        <color rgb="FF000000"/>
        <rFont val="Calibri"/>
      </rPr>
      <t>Pin dependencies to a specific version. Avoid using the "latest" tag or broad version.</t>
    </r>
  </si>
  <si>
    <r>
      <rPr>
        <sz val="11"/>
        <color rgb="FF000000"/>
        <rFont val="Calibri"/>
      </rPr>
      <t>For every dependency in use, ensure it is pinned to a specific version.</t>
    </r>
  </si>
  <si>
    <t>3.1.8</t>
  </si>
  <si>
    <r>
      <rPr>
        <sz val="11"/>
        <rFont val="Calibri"/>
      </rPr>
      <t>Ensure all packages used are more than 60 days old</t>
    </r>
  </si>
  <si>
    <r>
      <rPr>
        <sz val="11"/>
        <color rgb="FF000000"/>
        <rFont val="Calibri"/>
      </rPr>
      <t>If a package used is less than 60 days old, stop using it and find another solution.</t>
    </r>
  </si>
  <si>
    <r>
      <rPr>
        <sz val="11"/>
        <color rgb="FF000000"/>
        <rFont val="Calibri"/>
      </rPr>
      <t>Use packages that are more than 60 days old.</t>
    </r>
  </si>
  <si>
    <r>
      <rPr>
        <sz val="11"/>
        <color rgb="FF000000"/>
        <rFont val="Calibri"/>
      </rPr>
      <t>Developers may not use packages that are less than 60 days old.</t>
    </r>
  </si>
  <si>
    <r>
      <rPr>
        <sz val="11"/>
        <color rgb="FF000000"/>
        <rFont val="Calibri"/>
      </rPr>
      <t>For every package used, ensure it is more than 60 days old.</t>
    </r>
  </si>
  <si>
    <t>Validate Packages</t>
  </si>
  <si>
    <t>3.2.1</t>
  </si>
  <si>
    <r>
      <rPr>
        <sz val="11"/>
        <rFont val="Calibri"/>
      </rPr>
      <t>Ensure an organization-wide dependency usage policy is enforced</t>
    </r>
  </si>
  <si>
    <r>
      <rPr>
        <sz val="11"/>
        <color rgb="FF000000"/>
        <rFont val="Calibri"/>
      </rPr>
      <t>Enforce policies for dependency usage across the organization.</t>
    </r>
  </si>
  <si>
    <r>
      <rPr>
        <sz val="11"/>
        <color rgb="FF000000"/>
        <rFont val="Calibri"/>
      </rPr>
      <t>Enforce a policy for dependency usage across the organization. For example, disallow the use of packages less than 60 days old.</t>
    </r>
  </si>
  <si>
    <r>
      <rPr>
        <sz val="11"/>
        <color rgb="FF000000"/>
        <rFont val="Calibri"/>
      </rPr>
      <t>Verify that a policy for dependency usage is enforced across the organization.</t>
    </r>
  </si>
  <si>
    <t>3.2.2</t>
  </si>
  <si>
    <r>
      <rPr>
        <sz val="11"/>
        <rFont val="Calibri"/>
      </rPr>
      <t>Ensure packages are automatically scanned for known vulnerabilities</t>
    </r>
  </si>
  <si>
    <r>
      <rPr>
        <sz val="11"/>
        <color rgb="FF000000"/>
        <rFont val="Calibri"/>
      </rPr>
      <t>Set automatic scanning of packages for vulnerabilities.</t>
    </r>
  </si>
  <si>
    <r>
      <rPr>
        <sz val="11"/>
        <color rgb="FF000000"/>
        <rFont val="Calibri"/>
      </rPr>
      <t>Automatically scan every package for vulnerabilities.</t>
    </r>
  </si>
  <si>
    <r>
      <rPr>
        <sz val="11"/>
        <color rgb="FF000000"/>
        <rFont val="Calibri"/>
      </rPr>
      <t>Ensure automatic scanning of packages for vulnerabilities is enabled.</t>
    </r>
  </si>
  <si>
    <t>3.2.3</t>
  </si>
  <si>
    <r>
      <rPr>
        <sz val="11"/>
        <rFont val="Calibri"/>
      </rPr>
      <t>Ensure packages are automatically scanned for license implications</t>
    </r>
  </si>
  <si>
    <r>
      <rPr>
        <sz val="11"/>
        <color rgb="FF000000"/>
        <rFont val="Calibri"/>
      </rPr>
      <t>Set automatic package scanning for license implications.</t>
    </r>
  </si>
  <si>
    <r>
      <rPr>
        <sz val="11"/>
        <color rgb="FF000000"/>
        <rFont val="Calibri"/>
      </rPr>
      <t>A software license is a document that provides legal conditions and guidelines for the use and distribution of software, usually defined by the author. It is recommended to scan for any legal implications automatically.</t>
    </r>
  </si>
  <si>
    <r>
      <rPr>
        <sz val="11"/>
        <color rgb="FF000000"/>
        <rFont val="Calibri"/>
      </rPr>
      <t>Ensure license implication rules are configured and are scanned automatically.</t>
    </r>
  </si>
  <si>
    <t>3.2.4</t>
  </si>
  <si>
    <r>
      <rPr>
        <sz val="11"/>
        <rFont val="Calibri"/>
      </rPr>
      <t>Ensure packages are automatically scanned for ownership change</t>
    </r>
  </si>
  <si>
    <r>
      <rPr>
        <sz val="11"/>
        <color rgb="FF000000"/>
        <rFont val="Calibri"/>
      </rPr>
      <t>Set automatic scanning of packages for ownership change.</t>
    </r>
  </si>
  <si>
    <r>
      <rPr>
        <sz val="11"/>
        <color rgb="FF000000"/>
        <rFont val="Calibri"/>
      </rPr>
      <t>Scan every package automatically for ownership change.</t>
    </r>
  </si>
  <si>
    <r>
      <rPr>
        <sz val="11"/>
        <color rgb="FF000000"/>
        <rFont val="Calibri"/>
      </rPr>
      <t>Ensure automatic scanning of packages for ownership change is set.</t>
    </r>
  </si>
  <si>
    <t>Verification</t>
  </si>
  <si>
    <t>4.1.1</t>
  </si>
  <si>
    <r>
      <rPr>
        <sz val="11"/>
        <rFont val="Calibri"/>
      </rPr>
      <t>Ensure all artifacts are signed by the build pipeline itself</t>
    </r>
  </si>
  <si>
    <r>
      <rPr>
        <sz val="11"/>
        <color rgb="FF000000"/>
        <rFont val="Calibri"/>
      </rPr>
      <t>Sign every artifact produced with the build pipeline that created it. Configure the build pipeline to sign each artifact.</t>
    </r>
    <r>
      <rPr>
        <sz val="11"/>
        <color rgb="FF000000"/>
        <rFont val="Calibri"/>
      </rPr>
      <t xml:space="preserve">
</t>
    </r>
    <r>
      <rPr>
        <sz val="11"/>
        <color rgb="FF000000"/>
        <rFont val="Calibri"/>
      </rPr>
      <t>Steps from GitHub Documentation:</t>
    </r>
    <r>
      <rPr>
        <sz val="11"/>
        <color rgb="FF000000"/>
        <rFont val="Calibri"/>
      </rPr>
      <t xml:space="preserve">
</t>
    </r>
    <r>
      <rPr>
        <sz val="11"/>
        <color rgb="FF000000"/>
        <rFont val="Calibri"/>
      </rPr>
      <t>You can follow the steps below to sign artifacts in GitHub actions. The trick involves loading in your private key into GitHub Actions using the gpg command-line commands.</t>
    </r>
    <r>
      <rPr>
        <sz val="11"/>
        <color rgb="FF000000"/>
        <rFont val="Calibri"/>
      </rPr>
      <t xml:space="preserve">
</t>
    </r>
    <r>
      <rPr>
        <sz val="11"/>
        <color rgb="FF000000"/>
        <rFont val="Calibri"/>
      </rPr>
      <t>Export your gpg private key from the system that you have created it.Find your key-id (using gpg --list-secret-keys --keyid-format=long)Export the gpg secret key to an ASCII file using gpg --export-secret-keys -a &lt;key-id&gt; &gt; secret.txtEdit secret.txt using a plain text editor, and replace all newlines with a literal "\n" until everything is on a single lineSet up GitHub Actions secretsCreate a secret called OSSRH_GPG_SECRET_KEY using the text from your edited secret.txt file (the whole text should be in a single line)Create a secret called OSSRH_GPG_SECRET_KEY_PASSWORD containing the password for your gpg secret keyCreate a GitHub Actions step to install the gpg secret keyAdd an action similar to:</t>
    </r>
    <r>
      <rPr>
        <sz val="11"/>
        <color rgb="FF000000"/>
        <rFont val="Calibri"/>
      </rPr>
      <t xml:space="preserve">
</t>
    </r>
    <r>
      <rPr>
        <sz val="11"/>
        <color rgb="FF006096"/>
        <rFont val="Roboto Condensed"/>
      </rPr>
      <t>- id: install-secret-key</t>
    </r>
    <r>
      <rPr>
        <sz val="11"/>
        <color rgb="FF006096"/>
        <rFont val="Roboto Condensed"/>
      </rPr>
      <t xml:space="preserve">
</t>
    </r>
    <r>
      <rPr>
        <sz val="11"/>
        <color rgb="FF006096"/>
        <rFont val="Roboto Condensed"/>
      </rPr>
      <t xml:space="preserve">  name: Install gpg secret key</t>
    </r>
    <r>
      <rPr>
        <sz val="11"/>
        <color rgb="FF006096"/>
        <rFont val="Roboto Condensed"/>
      </rPr>
      <t xml:space="preserve">
</t>
    </r>
    <r>
      <rPr>
        <sz val="11"/>
        <color rgb="FF006096"/>
        <rFont val="Roboto Condensed"/>
      </rPr>
      <t xml:space="preserve">  run: |</t>
    </r>
    <r>
      <rPr>
        <sz val="11"/>
        <color rgb="FF006096"/>
        <rFont val="Roboto Condensed"/>
      </rPr>
      <t xml:space="preserve">
</t>
    </r>
    <r>
      <rPr>
        <sz val="11"/>
        <color rgb="FF006096"/>
        <rFont val="Roboto Condensed"/>
      </rPr>
      <t xml:space="preserve">    cat &lt;(echo -e "${{ secrets.OSSRH_GPG_SECRET_KEY }}") | gpg --batch --import</t>
    </r>
    <r>
      <rPr>
        <sz val="11"/>
        <color rgb="FF006096"/>
        <rFont val="Roboto Condensed"/>
      </rPr>
      <t xml:space="preserve">
</t>
    </r>
    <r>
      <rPr>
        <sz val="11"/>
        <color rgb="FF006096"/>
        <rFont val="Roboto Condensed"/>
      </rPr>
      <t xml:space="preserve">    gpg --list-secret-keys --keyid-format LONG</t>
    </r>
    <r>
      <rPr>
        <sz val="11"/>
        <color rgb="FF006096"/>
        <rFont val="Roboto Condensed"/>
      </rPr>
      <t xml:space="preserve">
</t>
    </r>
    <r>
      <rPr>
        <sz val="11"/>
        <color rgb="FF000000"/>
        <rFont val="Calibri"/>
      </rPr>
      <t xml:space="preserve">
</t>
    </r>
    <r>
      <rPr>
        <sz val="11"/>
        <color rgb="FF000000"/>
        <rFont val="Calibri"/>
      </rPr>
      <t>Verify that the secret key is shown in the GitHub Actions logsYou can remove the output from list secret keys if you are confident that this action will work, but it is better to leave it in thereBring it all together, and create a GitHub Actions step to publishAdd an action similar to:</t>
    </r>
    <r>
      <rPr>
        <sz val="11"/>
        <color rgb="FF000000"/>
        <rFont val="Calibri"/>
      </rPr>
      <t xml:space="preserve">
</t>
    </r>
    <r>
      <rPr>
        <sz val="11"/>
        <color rgb="FF006096"/>
        <rFont val="Roboto Condensed"/>
      </rPr>
      <t>- id: publish-to-central</t>
    </r>
    <r>
      <rPr>
        <sz val="11"/>
        <color rgb="FF006096"/>
        <rFont val="Roboto Condensed"/>
      </rPr>
      <t xml:space="preserve">
</t>
    </r>
    <r>
      <rPr>
        <sz val="11"/>
        <color rgb="FF006096"/>
        <rFont val="Roboto Condensed"/>
      </rPr>
      <t xml:space="preserve">  name: Publish to Central Repository</t>
    </r>
    <r>
      <rPr>
        <sz val="11"/>
        <color rgb="FF006096"/>
        <rFont val="Roboto Condensed"/>
      </rPr>
      <t xml:space="preserve">
</t>
    </r>
    <r>
      <rPr>
        <sz val="11"/>
        <color rgb="FF006096"/>
        <rFont val="Roboto Condensed"/>
      </rPr>
      <t xml:space="preserve">  env:</t>
    </r>
    <r>
      <rPr>
        <sz val="11"/>
        <color rgb="FF006096"/>
        <rFont val="Roboto Condensed"/>
      </rPr>
      <t xml:space="preserve">
</t>
    </r>
    <r>
      <rPr>
        <sz val="11"/>
        <color rgb="FF006096"/>
        <rFont val="Roboto Condensed"/>
      </rPr>
      <t xml:space="preserve">    MAVEN_USERNAME: ${{ secrets.OSSRH_USERNAME }}</t>
    </r>
    <r>
      <rPr>
        <sz val="11"/>
        <color rgb="FF006096"/>
        <rFont val="Roboto Condensed"/>
      </rPr>
      <t xml:space="preserve">
</t>
    </r>
    <r>
      <rPr>
        <sz val="11"/>
        <color rgb="FF006096"/>
        <rFont val="Roboto Condensed"/>
      </rPr>
      <t xml:space="preserve">    MAVEN_PASSWORD: ${{ secrets.OSSRH_TOKEN }}</t>
    </r>
    <r>
      <rPr>
        <sz val="11"/>
        <color rgb="FF006096"/>
        <rFont val="Roboto Condensed"/>
      </rPr>
      <t xml:space="preserve">
</t>
    </r>
    <r>
      <rPr>
        <sz val="11"/>
        <color rgb="FF006096"/>
        <rFont val="Roboto Condensed"/>
      </rPr>
      <t xml:space="preserve">  run: |</t>
    </r>
    <r>
      <rPr>
        <sz val="11"/>
        <color rgb="FF006096"/>
        <rFont val="Roboto Condensed"/>
      </rPr>
      <t xml:space="preserve">
</t>
    </r>
    <r>
      <rPr>
        <sz val="11"/>
        <color rgb="FF006096"/>
        <rFont val="Roboto Condensed"/>
      </rPr>
      <t xml:space="preserve">    mvn \</t>
    </r>
    <r>
      <rPr>
        <sz val="11"/>
        <color rgb="FF006096"/>
        <rFont val="Roboto Condensed"/>
      </rPr>
      <t xml:space="preserve">
</t>
    </r>
    <r>
      <rPr>
        <sz val="11"/>
        <color rgb="FF006096"/>
        <rFont val="Roboto Condensed"/>
      </rPr>
      <t xml:space="preserve">      --no-transfer-progress \</t>
    </r>
    <r>
      <rPr>
        <sz val="11"/>
        <color rgb="FF006096"/>
        <rFont val="Roboto Condensed"/>
      </rPr>
      <t xml:space="preserve">
</t>
    </r>
    <r>
      <rPr>
        <sz val="11"/>
        <color rgb="FF006096"/>
        <rFont val="Roboto Condensed"/>
      </rPr>
      <t xml:space="preserve">      --batch-mode \</t>
    </r>
    <r>
      <rPr>
        <sz val="11"/>
        <color rgb="FF006096"/>
        <rFont val="Roboto Condensed"/>
      </rPr>
      <t xml:space="preserve">
</t>
    </r>
    <r>
      <rPr>
        <sz val="11"/>
        <color rgb="FF006096"/>
        <rFont val="Roboto Condensed"/>
      </rPr>
      <t xml:space="preserve">      -Dgpg.passphrase=${{ secrets.OSSRH_GPG_SECRET_KEY_PASSWORD }} \</t>
    </r>
    <r>
      <rPr>
        <sz val="11"/>
        <color rgb="FF006096"/>
        <rFont val="Roboto Condensed"/>
      </rPr>
      <t xml:space="preserve">
</t>
    </r>
    <r>
      <rPr>
        <sz val="11"/>
        <color rgb="FF006096"/>
        <rFont val="Roboto Condensed"/>
      </rPr>
      <t xml:space="preserve">      clean deploy</t>
    </r>
    <r>
      <rPr>
        <sz val="11"/>
        <color rgb="FF006096"/>
        <rFont val="Roboto Condensed"/>
      </rPr>
      <t xml:space="preserve">
</t>
    </r>
    <r>
      <rPr>
        <sz val="11"/>
        <color rgb="FF000000"/>
        <rFont val="Calibri"/>
      </rPr>
      <t xml:space="preserve">
</t>
    </r>
    <r>
      <rPr>
        <sz val="11"/>
        <color rgb="FF000000"/>
        <rFont val="Calibri"/>
      </rPr>
      <t>After a couple of hours, verify that the artifact got published to The Central Repository</t>
    </r>
  </si>
  <si>
    <r>
      <rPr>
        <sz val="11"/>
        <color rgb="FF000000"/>
        <rFont val="Calibri"/>
      </rPr>
      <t>Configure the build pipeline to sign every artifact it produces and verify that each artifact has the appropriate signature.</t>
    </r>
  </si>
  <si>
    <r>
      <rPr>
        <sz val="11"/>
        <color rgb="FF000000"/>
        <rFont val="Calibri"/>
      </rPr>
      <t>Verify that the build pipeline signs every new artifact it produces and all artifacts are signed.</t>
    </r>
    <r>
      <rPr>
        <sz val="11"/>
        <color rgb="FF000000"/>
        <rFont val="Calibri"/>
      </rPr>
      <t xml:space="preserve">
</t>
    </r>
    <r>
      <rPr>
        <sz val="11"/>
        <color rgb="FF000000"/>
        <rFont val="Calibri"/>
      </rPr>
      <t>There are many different signing tools or options each have there own method or commands to verify that the code or package created is signed.</t>
    </r>
  </si>
  <si>
    <r>
      <rPr>
        <sz val="11"/>
        <color rgb="FF000000"/>
        <rFont val="Calibri"/>
      </rPr>
      <t>Artifacts are not signed by Default.</t>
    </r>
  </si>
  <si>
    <t>4.1.2</t>
  </si>
  <si>
    <r>
      <rPr>
        <sz val="11"/>
        <rFont val="Calibri"/>
      </rPr>
      <t>Ensure artifacts are encrypted before distribution</t>
    </r>
  </si>
  <si>
    <r>
      <rPr>
        <sz val="11"/>
        <color rgb="FF000000"/>
        <rFont val="Calibri"/>
      </rPr>
      <t>Encrypt every artifact before distribution.</t>
    </r>
  </si>
  <si>
    <r>
      <rPr>
        <sz val="11"/>
        <color rgb="FF000000"/>
        <rFont val="Calibri"/>
      </rPr>
      <t>Encrypt artifacts before they are distributed and ensure only trusted platforms have decryption capabilities.</t>
    </r>
  </si>
  <si>
    <r>
      <rPr>
        <sz val="11"/>
        <color rgb="FF000000"/>
        <rFont val="Calibri"/>
      </rPr>
      <t>Ensure every artifact is encrypted before it is delivered.</t>
    </r>
  </si>
  <si>
    <r>
      <rPr>
        <sz val="11"/>
        <color rgb="FF000000"/>
        <rFont val="Calibri"/>
      </rPr>
      <t>Artifacts do not get encrypted by default.</t>
    </r>
  </si>
  <si>
    <t>4.1.3</t>
  </si>
  <si>
    <r>
      <rPr>
        <sz val="11"/>
        <rFont val="Calibri"/>
      </rPr>
      <t>Ensure only authorized platforms have decryption capabilities of artifacts</t>
    </r>
  </si>
  <si>
    <r>
      <rPr>
        <sz val="11"/>
        <color rgb="FF000000"/>
        <rFont val="Calibri"/>
      </rPr>
      <t>Grant decryption capabilities of the organization's artifacts only for trusted and authorized platforms.</t>
    </r>
  </si>
  <si>
    <r>
      <rPr>
        <sz val="11"/>
        <color rgb="FF000000"/>
        <rFont val="Calibri"/>
      </rPr>
      <t>Grant decryption capabilities of artifacts only to trusted and authorized platforms.</t>
    </r>
  </si>
  <si>
    <r>
      <rPr>
        <sz val="11"/>
        <color rgb="FF000000"/>
        <rFont val="Calibri"/>
      </rPr>
      <t>Ensure only trusted and authorized platforms have decryption capabilities of the organization's artifacts.</t>
    </r>
  </si>
  <si>
    <t>Access to Artifacts</t>
  </si>
  <si>
    <t>4.2.1</t>
  </si>
  <si>
    <r>
      <rPr>
        <sz val="11"/>
        <rFont val="Calibri"/>
      </rPr>
      <t>Ensure the authority to certify artifacts is limited</t>
    </r>
  </si>
  <si>
    <r>
      <rPr>
        <sz val="11"/>
        <color rgb="FF000000"/>
        <rFont val="Calibri"/>
      </rPr>
      <t>Limit which artifact can be certified by which authority.</t>
    </r>
  </si>
  <si>
    <r>
      <rPr>
        <sz val="11"/>
        <color rgb="FF000000"/>
        <rFont val="Calibri"/>
      </rPr>
      <t>Software certification is used to verify the safety of certain software usage and to establish trust between the supplier and the consumer. Any artifact can be certified. Limit the authority to certify different artifacts.</t>
    </r>
  </si>
  <si>
    <r>
      <rPr>
        <sz val="11"/>
        <color rgb="FF000000"/>
        <rFont val="Calibri"/>
      </rPr>
      <t>Ensure only certain artifacts can be certified by certain parties.</t>
    </r>
  </si>
  <si>
    <t>4.2.2</t>
  </si>
  <si>
    <r>
      <rPr>
        <sz val="11"/>
        <rFont val="Calibri"/>
      </rPr>
      <t>Ensure number of permitted users who may upload new artifacts is minimized</t>
    </r>
  </si>
  <si>
    <r>
      <rPr>
        <sz val="11"/>
        <color rgb="FF000000"/>
        <rFont val="Calibri"/>
      </rPr>
      <t>Allow only trusted and qualified users to upload new artifacts and limit them in number.</t>
    </r>
  </si>
  <si>
    <r>
      <rPr>
        <sz val="11"/>
        <color rgb="FF000000"/>
        <rFont val="Calibri"/>
      </rPr>
      <t>Minimize ability to upload artifacts to the lowest number of trusted users possible.</t>
    </r>
  </si>
  <si>
    <r>
      <rPr>
        <sz val="11"/>
        <color rgb="FF000000"/>
        <rFont val="Calibri"/>
      </rPr>
      <t>Ensure only trusted and qualified users can upload new artifacts, and that their number is the lowest possible.</t>
    </r>
  </si>
  <si>
    <t>4.2.3</t>
  </si>
  <si>
    <r>
      <rPr>
        <sz val="11"/>
        <rFont val="Calibri"/>
      </rPr>
      <t>Ensure user access to the package registry utilizes Multi-Factor Authentication (MFA)</t>
    </r>
  </si>
  <si>
    <r>
      <rPr>
        <sz val="11"/>
        <color rgb="FF000000"/>
        <rFont val="Calibri"/>
      </rPr>
      <t>For each package registry in use, enforce Multi-Factor Authentication as the only way to authenticate.</t>
    </r>
  </si>
  <si>
    <r>
      <rPr>
        <sz val="11"/>
        <color rgb="FF000000"/>
        <rFont val="Calibri"/>
      </rPr>
      <t>Enforce Multi-Factor Authentication (MFA) for user access to the package registry.</t>
    </r>
  </si>
  <si>
    <r>
      <rPr>
        <sz val="11"/>
        <color rgb="FF000000"/>
        <rFont val="Calibri"/>
      </rPr>
      <t>For each package registry in use, verify that Multi-Factor Authentication is enforced and is the only way to authenticate.</t>
    </r>
  </si>
  <si>
    <t>4.2.4</t>
  </si>
  <si>
    <r>
      <rPr>
        <sz val="11"/>
        <rFont val="Calibri"/>
      </rPr>
      <t>Ensure user management of the package registry is not local</t>
    </r>
  </si>
  <si>
    <r>
      <rPr>
        <sz val="11"/>
        <color rgb="FF000000"/>
        <rFont val="Calibri"/>
      </rPr>
      <t>For each package registry, use the main authentication server of the organization for user management and do not manage locally.</t>
    </r>
  </si>
  <si>
    <r>
      <rPr>
        <sz val="11"/>
        <color rgb="FF000000"/>
        <rFont val="Calibri"/>
      </rPr>
      <t>Manage users and their access to the package registry with an external authentication server and not with the package registry itself.</t>
    </r>
  </si>
  <si>
    <r>
      <rPr>
        <sz val="11"/>
        <color rgb="FF000000"/>
        <rFont val="Calibri"/>
      </rPr>
      <t>For each package registry, verify that its user access is not managed locally, but instead with the main authentication server of the organization.</t>
    </r>
  </si>
  <si>
    <t>4.2.5</t>
  </si>
  <si>
    <r>
      <rPr>
        <sz val="11"/>
        <rFont val="Calibri"/>
      </rPr>
      <t>Ensure anonymous access to artifacts is revoked</t>
    </r>
  </si>
  <si>
    <r>
      <rPr>
        <sz val="11"/>
        <color rgb="FF000000"/>
        <rFont val="Calibri"/>
      </rPr>
      <t>Changing a repository's visibility</t>
    </r>
    <r>
      <rPr>
        <sz val="11"/>
        <color rgb="FF000000"/>
        <rFont val="Calibri"/>
      </rPr>
      <t xml:space="preserve">
</t>
    </r>
    <r>
      <rPr>
        <sz val="11"/>
        <color rgb="FF000000"/>
        <rFont val="Calibri"/>
      </rPr>
      <t>-  On your GitHub Enterprise Server instance, navigate to the main page of the repository.</t>
    </r>
    <r>
      <rPr>
        <sz val="11"/>
        <color rgb="FF000000"/>
        <rFont val="Calibri"/>
      </rPr>
      <t xml:space="preserve">
</t>
    </r>
    <r>
      <rPr>
        <sz val="11"/>
        <color rgb="FF000000"/>
        <rFont val="Calibri"/>
      </rPr>
      <t>-  Under your repository name, click  Settings</t>
    </r>
    <r>
      <rPr>
        <sz val="11"/>
        <color rgb="FF000000"/>
        <rFont val="Calibri"/>
      </rPr>
      <t xml:space="preserve">
</t>
    </r>
    <r>
      <rPr>
        <sz val="11"/>
        <color rgb="FF000000"/>
        <rFont val="Calibri"/>
      </rPr>
      <t>-  Under "Danger Zone", to the right of to "Change repository visibility", click Change visibility.</t>
    </r>
    <r>
      <rPr>
        <sz val="11"/>
        <color rgb="FF000000"/>
        <rFont val="Calibri"/>
      </rPr>
      <t xml:space="preserve">
</t>
    </r>
    <r>
      <rPr>
        <sz val="11"/>
        <color rgb="FF000000"/>
        <rFont val="Calibri"/>
      </rPr>
      <t>-  Select a visibility.</t>
    </r>
    <r>
      <rPr>
        <sz val="11"/>
        <color rgb="FF000000"/>
        <rFont val="Calibri"/>
      </rPr>
      <t xml:space="preserve">
</t>
    </r>
    <r>
      <rPr>
        <sz val="11"/>
        <color rgb="FF000000"/>
        <rFont val="Calibri"/>
      </rPr>
      <t>-  Choose</t>
    </r>
    <r>
      <rPr>
        <sz val="11"/>
        <color rgb="FF000000"/>
        <rFont val="Calibri"/>
      </rPr>
      <t xml:space="preserve">
</t>
    </r>
    <r>
      <rPr>
        <sz val="11"/>
        <color rgb="FF000000"/>
        <rFont val="Calibri"/>
      </rPr>
      <t>- Mark private</t>
    </r>
    <r>
      <rPr>
        <sz val="11"/>
        <color rgb="FF000000"/>
        <rFont val="Calibri"/>
      </rPr>
      <t xml:space="preserve">
</t>
    </r>
    <r>
      <rPr>
        <sz val="11"/>
        <color rgb="FF000000"/>
        <rFont val="Calibri"/>
      </rPr>
      <t>- Make Internal</t>
    </r>
    <r>
      <rPr>
        <sz val="11"/>
        <color rgb="FF000000"/>
        <rFont val="Calibri"/>
      </rPr>
      <t xml:space="preserve">
</t>
    </r>
    <r>
      <rPr>
        <sz val="11"/>
        <color rgb="FF000000"/>
        <rFont val="Calibri"/>
      </rPr>
      <t>- To verify that you're changing the correct repository's visibility, type the name of the repository you want to change the visibility of.</t>
    </r>
  </si>
  <si>
    <r>
      <rPr>
        <sz val="11"/>
        <color rgb="FF000000"/>
        <rFont val="Calibri"/>
      </rPr>
      <t>For GitHub Private or Internal repositories anonymous access is not available.  Verify that all repos that require access controls are Private or Internal.</t>
    </r>
  </si>
  <si>
    <r>
      <rPr>
        <sz val="11"/>
        <color rgb="FF000000"/>
        <rFont val="Calibri"/>
      </rPr>
      <t>Only logged and authorized users will be able to access artifacts.</t>
    </r>
  </si>
  <si>
    <r>
      <rPr>
        <sz val="11"/>
        <color rgb="FF000000"/>
        <rFont val="Calibri"/>
      </rPr>
      <t>To Audit the existing settings:</t>
    </r>
    <r>
      <rPr>
        <sz val="11"/>
        <color rgb="FF000000"/>
        <rFont val="Calibri"/>
      </rPr>
      <t xml:space="preserve">
</t>
    </r>
    <r>
      <rPr>
        <sz val="11"/>
        <color rgb="FF000000"/>
        <rFont val="Calibri"/>
      </rPr>
      <t>- On your GitHub Enterprise Server instance, navigate to the main page of the repository.</t>
    </r>
    <r>
      <rPr>
        <sz val="11"/>
        <color rgb="FF000000"/>
        <rFont val="Calibri"/>
      </rPr>
      <t xml:space="preserve">
</t>
    </r>
    <r>
      <rPr>
        <sz val="11"/>
        <color rgb="FF000000"/>
        <rFont val="Calibri"/>
      </rPr>
      <t>- Under your repository name, click  Settings</t>
    </r>
    <r>
      <rPr>
        <sz val="11"/>
        <color rgb="FF000000"/>
        <rFont val="Calibri"/>
      </rPr>
      <t xml:space="preserve">
</t>
    </r>
    <r>
      <rPr>
        <sz val="11"/>
        <color rgb="FF000000"/>
        <rFont val="Calibri"/>
      </rPr>
      <t>- Under "Danger Zone", to the right of to "Change repository visibility", click Change visibility.</t>
    </r>
    <r>
      <rPr>
        <sz val="11"/>
        <color rgb="FF000000"/>
        <rFont val="Calibri"/>
      </rPr>
      <t xml:space="preserve">
</t>
    </r>
    <r>
      <rPr>
        <sz val="11"/>
        <color rgb="FF000000"/>
        <rFont val="Calibri"/>
      </rPr>
      <t>Review the current selection.</t>
    </r>
  </si>
  <si>
    <t>4.2.6</t>
  </si>
  <si>
    <r>
      <rPr>
        <sz val="11"/>
        <rFont val="Calibri"/>
      </rPr>
      <t>Ensure minimum number of administrators are set for the package registry</t>
    </r>
  </si>
  <si>
    <r>
      <rPr>
        <sz val="11"/>
        <color rgb="FF000000"/>
        <rFont val="Calibri"/>
      </rPr>
      <t>Set the minimum number of administrators in your package registry.</t>
    </r>
    <r>
      <rPr>
        <sz val="11"/>
        <color rgb="FF000000"/>
        <rFont val="Calibri"/>
      </rPr>
      <t xml:space="preserve">
</t>
    </r>
    <r>
      <rPr>
        <sz val="11"/>
        <color rgb="FF000000"/>
        <rFont val="Calibri"/>
      </rPr>
      <t>To accomplish this:</t>
    </r>
    <r>
      <rPr>
        <sz val="11"/>
        <color rgb="FF000000"/>
        <rFont val="Calibri"/>
      </rPr>
      <t xml:space="preserve">
</t>
    </r>
    <r>
      <rPr>
        <sz val="11"/>
        <color rgb="FF000000"/>
        <rFont val="Calibri"/>
      </rPr>
      <t>For each repository that you administer on GitHub, you can see an overview of every team or person with access to the repository. From the overview, choose Manage access and provide access to the appropriate people or teams.</t>
    </r>
  </si>
  <si>
    <r>
      <rPr>
        <sz val="11"/>
        <color rgb="FF000000"/>
        <rFont val="Calibri"/>
      </rPr>
      <t>Ensure the package registry has a minimum number of administrators.</t>
    </r>
  </si>
  <si>
    <r>
      <rPr>
        <sz val="11"/>
        <color rgb="FF000000"/>
        <rFont val="Calibri"/>
      </rPr>
      <t>Administrator privileges are required to provide and maintain a secure and stable platform but allowing extraneous administrator accounts can create a vulnerability.</t>
    </r>
  </si>
  <si>
    <r>
      <rPr>
        <sz val="11"/>
        <color rgb="FF000000"/>
        <rFont val="Calibri"/>
      </rPr>
      <t>Verify that your package registry has only the minimum number of administrators.</t>
    </r>
    <r>
      <rPr>
        <sz val="11"/>
        <color rgb="FF000000"/>
        <rFont val="Calibri"/>
      </rPr>
      <t xml:space="preserve">
</t>
    </r>
    <r>
      <rPr>
        <sz val="11"/>
        <color rgb="FF000000"/>
        <rFont val="Calibri"/>
      </rPr>
      <t>For each repository that you administer on GitHub, you can see an overview of every team or person with access to the repository. From the overview, you can also invite new teams or people, change each team or person's role for the repository, or remove access to the repository.</t>
    </r>
  </si>
  <si>
    <t>Package Registries</t>
  </si>
  <si>
    <t>4.3.1</t>
  </si>
  <si>
    <r>
      <rPr>
        <sz val="11"/>
        <rFont val="Calibri"/>
      </rPr>
      <t>Ensure all signed artifacts are validated upon uploading the package registry</t>
    </r>
  </si>
  <si>
    <r>
      <rPr>
        <sz val="11"/>
        <color rgb="FF000000"/>
        <rFont val="Calibri"/>
      </rPr>
      <t>Validate every artifact with its signature before uploading it to the package registry. It is recommended to do so automatically.</t>
    </r>
  </si>
  <si>
    <r>
      <rPr>
        <sz val="11"/>
        <color rgb="FF000000"/>
        <rFont val="Calibri"/>
      </rPr>
      <t>Validate artifact signatures before uploading to the package registry.</t>
    </r>
  </si>
  <si>
    <r>
      <rPr>
        <sz val="11"/>
        <color rgb="FF000000"/>
        <rFont val="Calibri"/>
      </rPr>
      <t>Ensure every artifact in the package registry has been validated with its signature.</t>
    </r>
    <r>
      <rPr>
        <sz val="11"/>
        <color rgb="FF000000"/>
        <rFont val="Calibri"/>
      </rPr>
      <t xml:space="preserve">
</t>
    </r>
    <r>
      <rPr>
        <sz val="11"/>
        <color rgb="FF000000"/>
        <rFont val="Calibri"/>
      </rPr>
      <t>- On GitHub, navigate to a pull request</t>
    </r>
    <r>
      <rPr>
        <sz val="11"/>
        <color rgb="FF000000"/>
        <rFont val="Calibri"/>
      </rPr>
      <t xml:space="preserve">
</t>
    </r>
    <r>
      <rPr>
        <sz val="11"/>
        <color rgb="FF000000"/>
        <rFont val="Calibri"/>
      </rPr>
      <t>- On the pull request, click &lt;&gt; Commits and view the detailed information regarding the signature.</t>
    </r>
  </si>
  <si>
    <r>
      <rPr>
        <sz val="11"/>
        <color rgb="FF000000"/>
        <rFont val="Calibri"/>
      </rPr>
      <t>Artifacts are not scanned by default.</t>
    </r>
  </si>
  <si>
    <t>4.3.2</t>
  </si>
  <si>
    <r>
      <rPr>
        <sz val="11"/>
        <rFont val="Calibri"/>
      </rPr>
      <t>Ensure all versions of an existing artifact have their signatures validated</t>
    </r>
  </si>
  <si>
    <r>
      <rPr>
        <sz val="11"/>
        <color rgb="FF000000"/>
        <rFont val="Calibri"/>
      </rPr>
      <t>For each artifact, sign and validate each version before uploading or using the artifact.</t>
    </r>
  </si>
  <si>
    <r>
      <rPr>
        <sz val="11"/>
        <color rgb="FF000000"/>
        <rFont val="Calibri"/>
      </rPr>
      <t>Validate the signature of all versions of an existing artifact.</t>
    </r>
  </si>
  <si>
    <r>
      <rPr>
        <sz val="11"/>
        <color rgb="FF000000"/>
        <rFont val="Calibri"/>
      </rPr>
      <t>For each artifact, ensure that all of its versions are signed and validated before it is uploaded or used.</t>
    </r>
    <r>
      <rPr>
        <sz val="11"/>
        <color rgb="FF000000"/>
        <rFont val="Calibri"/>
      </rPr>
      <t xml:space="preserve">
</t>
    </r>
    <r>
      <rPr>
        <sz val="11"/>
        <color rgb="FF000000"/>
        <rFont val="Calibri"/>
      </rPr>
      <t>Ensure every artifact in the package registry has been validated with its signature.</t>
    </r>
    <r>
      <rPr>
        <sz val="11"/>
        <color rgb="FF000000"/>
        <rFont val="Calibri"/>
      </rPr>
      <t xml:space="preserve">
</t>
    </r>
    <r>
      <rPr>
        <sz val="11"/>
        <color rgb="FF000000"/>
        <rFont val="Calibri"/>
      </rPr>
      <t>On GitHub, navigate to a pull requestOn the pull request, click &lt;&gt; Commits and view the detailed information regarding the signature.</t>
    </r>
  </si>
  <si>
    <t>4.3.3</t>
  </si>
  <si>
    <r>
      <rPr>
        <sz val="11"/>
        <rFont val="Calibri"/>
      </rPr>
      <t>Ensure changes in package registry configuration are audited</t>
    </r>
  </si>
  <si>
    <r>
      <rPr>
        <sz val="11"/>
        <color rgb="FF000000"/>
        <rFont val="Calibri"/>
      </rPr>
      <t>Audit the changes to the package registry configuration.</t>
    </r>
  </si>
  <si>
    <r>
      <rPr>
        <sz val="11"/>
        <color rgb="FF000000"/>
        <rFont val="Calibri"/>
      </rPr>
      <t>Audit changes of the package registry configuration.</t>
    </r>
  </si>
  <si>
    <r>
      <rPr>
        <sz val="11"/>
        <color rgb="FF000000"/>
        <rFont val="Calibri"/>
      </rPr>
      <t>Verify that all changes to the packages registry configuration are audited.</t>
    </r>
    <r>
      <rPr>
        <sz val="11"/>
        <color rgb="FF000000"/>
        <rFont val="Calibri"/>
      </rPr>
      <t xml:space="preserve">
</t>
    </r>
    <r>
      <rPr>
        <sz val="11"/>
        <color rgb="FF000000"/>
        <rFont val="Calibri"/>
      </rPr>
      <t>Search the audit log with</t>
    </r>
    <r>
      <rPr>
        <sz val="11"/>
        <color rgb="FF000000"/>
        <rFont val="Calibri"/>
      </rPr>
      <t xml:space="preserve">
</t>
    </r>
    <r>
      <rPr>
        <sz val="11"/>
        <color rgb="FF000000"/>
        <rFont val="Calibri"/>
      </rPr>
      <t>repo category actions</t>
    </r>
  </si>
  <si>
    <r>
      <rPr>
        <sz val="11"/>
        <color rgb="FF000000"/>
        <rFont val="Calibri"/>
      </rPr>
      <t>GitHub audits this by default.</t>
    </r>
  </si>
  <si>
    <t>4.3.4</t>
  </si>
  <si>
    <r>
      <rPr>
        <sz val="11"/>
        <rFont val="Calibri"/>
      </rPr>
      <t>Ensure webhooks of the repository are secured</t>
    </r>
  </si>
  <si>
    <r>
      <rPr>
        <sz val="11"/>
        <color rgb="FF000000"/>
        <rFont val="Calibri"/>
      </rPr>
      <t>Use secured webhooks to reduce the possibility of malicious payloads.</t>
    </r>
  </si>
  <si>
    <r>
      <rPr>
        <sz val="11"/>
        <color rgb="FF000000"/>
        <rFont val="Calibri"/>
      </rPr>
      <t>Reduces the payloads that the web hook can listen for and receive.</t>
    </r>
  </si>
  <si>
    <t>Origin Traceability</t>
  </si>
  <si>
    <t>4.4.1</t>
  </si>
  <si>
    <r>
      <rPr>
        <sz val="11"/>
        <rFont val="Calibri"/>
      </rPr>
      <t>Ensure artifacts contain information about their origin</t>
    </r>
  </si>
  <si>
    <r>
      <rPr>
        <sz val="11"/>
        <color rgb="FF000000"/>
        <rFont val="Calibri"/>
      </rPr>
      <t>For each artifact supplied, supply information about its origin. For each artifact in use, ask for information about its origin.</t>
    </r>
  </si>
  <si>
    <r>
      <rPr>
        <sz val="11"/>
        <color rgb="FF000000"/>
        <rFont val="Calibri"/>
      </rPr>
      <t>When delivering artifacts, ensure they have information about their origin. This may be done by providing a Software Bill of Manufacture (SBOM) or some metadata files.</t>
    </r>
  </si>
  <si>
    <r>
      <rPr>
        <sz val="11"/>
        <color rgb="FF000000"/>
        <rFont val="Calibri"/>
      </rPr>
      <t>For each artifact, ensure it has information about its origin.</t>
    </r>
  </si>
  <si>
    <t>Deployment Configuration</t>
  </si>
  <si>
    <t>5.1.1</t>
  </si>
  <si>
    <r>
      <rPr>
        <sz val="11"/>
        <rFont val="Calibri"/>
      </rPr>
      <t>Ensure deployment configuration files are separated from source code</t>
    </r>
  </si>
  <si>
    <r>
      <rPr>
        <sz val="11"/>
        <color rgb="FF000000"/>
        <rFont val="Calibri"/>
      </rPr>
      <t>Store each deployment configuration file in a dedicated repository separately from source code.</t>
    </r>
  </si>
  <si>
    <r>
      <rPr>
        <sz val="11"/>
        <color rgb="FF000000"/>
        <rFont val="Calibri"/>
      </rPr>
      <t>Deployment configurations are often stored in a version control system. Separate deployment configuration files from source code repositories.</t>
    </r>
  </si>
  <si>
    <r>
      <rPr>
        <sz val="11"/>
        <color rgb="FF000000"/>
        <rFont val="Calibri"/>
      </rPr>
      <t>Ensure each deployment configuration file is stored separately from source code.</t>
    </r>
  </si>
  <si>
    <t>5.1.2</t>
  </si>
  <si>
    <r>
      <rPr>
        <sz val="11"/>
        <rFont val="Calibri"/>
      </rPr>
      <t>Ensure changes in deployment configuration are audited</t>
    </r>
  </si>
  <si>
    <r>
      <rPr>
        <sz val="11"/>
        <color rgb="FF000000"/>
        <rFont val="Calibri"/>
      </rPr>
      <t>For each deployment configuration, track and audit changes made to it.</t>
    </r>
  </si>
  <si>
    <r>
      <rPr>
        <sz val="11"/>
        <color rgb="FF000000"/>
        <rFont val="Calibri"/>
      </rPr>
      <t>Audit and track changes made in deployment configuration.</t>
    </r>
  </si>
  <si>
    <r>
      <rPr>
        <sz val="11"/>
        <color rgb="FF000000"/>
        <rFont val="Calibri"/>
      </rPr>
      <t>For each deployment configuration, ensure changes made to it are audited and tracked.</t>
    </r>
  </si>
  <si>
    <t>5.1.3</t>
  </si>
  <si>
    <r>
      <rPr>
        <sz val="11"/>
        <rFont val="Calibri"/>
      </rPr>
      <t>Ensure scanners are in place to identify and prevent sensitive data in deployment configuration</t>
    </r>
  </si>
  <si>
    <r>
      <rPr>
        <sz val="11"/>
        <color rgb="FF000000"/>
        <rFont val="Calibri"/>
      </rPr>
      <t>For each deployment configuration file, set scanners to identify and prevent sensitive data within it.</t>
    </r>
  </si>
  <si>
    <r>
      <rPr>
        <sz val="11"/>
        <color rgb="FF000000"/>
        <rFont val="Calibri"/>
      </rPr>
      <t>Detect and prevent sensitive data – such as confidential ID numbers, passwords, etc. – in deployment configurations.</t>
    </r>
  </si>
  <si>
    <r>
      <rPr>
        <sz val="11"/>
        <color rgb="FF000000"/>
        <rFont val="Calibri"/>
      </rPr>
      <t>For each deployment configuration file, verify that scanners are set to identify and prevent the existence of sensitive data within it.</t>
    </r>
  </si>
  <si>
    <t>5.1.4</t>
  </si>
  <si>
    <r>
      <rPr>
        <sz val="11"/>
        <rFont val="Calibri"/>
      </rPr>
      <t>Limit access to deployment configurations</t>
    </r>
  </si>
  <si>
    <r>
      <rPr>
        <sz val="11"/>
        <color rgb="FF000000"/>
        <rFont val="Calibri"/>
      </rPr>
      <t>Restrict access to the deployment configuration to trusted and qualified users.</t>
    </r>
  </si>
  <si>
    <r>
      <rPr>
        <sz val="11"/>
        <color rgb="FF000000"/>
        <rFont val="Calibri"/>
      </rPr>
      <t>Restrict access to the deployment configuration to trusted and qualified users only.</t>
    </r>
  </si>
  <si>
    <r>
      <rPr>
        <sz val="11"/>
        <color rgb="FF000000"/>
        <rFont val="Calibri"/>
      </rPr>
      <t>Reducing the number of users who have access to the deployment configuration means those users would lose their ability to make direct changes to that configuration.</t>
    </r>
  </si>
  <si>
    <r>
      <rPr>
        <sz val="11"/>
        <color rgb="FF000000"/>
        <rFont val="Calibri"/>
      </rPr>
      <t>Verify each deployment configuration is accessible only to known and authorized users.</t>
    </r>
  </si>
  <si>
    <t>5.1.5</t>
  </si>
  <si>
    <r>
      <rPr>
        <sz val="11"/>
        <rFont val="Calibri"/>
      </rPr>
      <t>Scan Infrastructure as Code (IaC)</t>
    </r>
  </si>
  <si>
    <r>
      <rPr>
        <sz val="11"/>
        <color rgb="FF000000"/>
        <rFont val="Calibri"/>
      </rPr>
      <t>For every Infrastructure as Code (IaC) instructions file, set scanners to identify and prevent misconfigurations and insecure instructions.</t>
    </r>
  </si>
  <si>
    <r>
      <rPr>
        <sz val="11"/>
        <color rgb="FF000000"/>
        <rFont val="Calibri"/>
      </rPr>
      <t>For every Infrastructure as Code (IaC) instructions file, verify that scanners are set to identify and prevent misconfigurations and insecure instructions.</t>
    </r>
  </si>
  <si>
    <t>5.1.6</t>
  </si>
  <si>
    <r>
      <rPr>
        <sz val="11"/>
        <rFont val="Calibri"/>
      </rPr>
      <t>Ensure deployment configuration manifests are verified</t>
    </r>
  </si>
  <si>
    <r>
      <rPr>
        <sz val="11"/>
        <color rgb="FF000000"/>
        <rFont val="Calibri"/>
      </rPr>
      <t>Verify each deployment configuration manifest in use.</t>
    </r>
  </si>
  <si>
    <r>
      <rPr>
        <sz val="11"/>
        <color rgb="FF000000"/>
        <rFont val="Calibri"/>
      </rPr>
      <t>Verify the deployment configuration manifests.</t>
    </r>
  </si>
  <si>
    <r>
      <rPr>
        <sz val="11"/>
        <color rgb="FF000000"/>
        <rFont val="Calibri"/>
      </rPr>
      <t>For each deployment configuration manifest in use, ensure it has been verified.</t>
    </r>
  </si>
  <si>
    <t>5.1.7</t>
  </si>
  <si>
    <r>
      <rPr>
        <sz val="11"/>
        <rFont val="Calibri"/>
      </rPr>
      <t>Ensure deployment configuration manifests are pinned to a specific, verified version</t>
    </r>
  </si>
  <si>
    <r>
      <rPr>
        <sz val="11"/>
        <color rgb="FF000000"/>
        <rFont val="Calibri"/>
      </rPr>
      <t>For every deployment configuration manifest in use, pin to a specific version or commit Secure Hash Algorithm (SHA).</t>
    </r>
  </si>
  <si>
    <r>
      <rPr>
        <sz val="11"/>
        <color rgb="FF000000"/>
        <rFont val="Calibri"/>
      </rPr>
      <t>Deployment configuration is often stored in a version control system and is pulled from there. Pin the configuration used to a specific, verified version or commit Secure Hash Algorithm (SHA). Avoid referring configuration without its version tag specified.</t>
    </r>
  </si>
  <si>
    <r>
      <rPr>
        <sz val="11"/>
        <color rgb="FF000000"/>
        <rFont val="Calibri"/>
      </rPr>
      <t>Changes in deployment configuration will not be pulled unless their version tag or commit Secure Hash Algorithm (SHA) is specified. This might slow down the deployment process.</t>
    </r>
  </si>
  <si>
    <r>
      <rPr>
        <sz val="11"/>
        <color rgb="FF000000"/>
        <rFont val="Calibri"/>
      </rPr>
      <t>For every deployment configuration manifest in use, ensure it is pinned to a specific version or commit Secure Hash Algorithm (SHA).</t>
    </r>
  </si>
  <si>
    <t>Deployment Environment</t>
  </si>
  <si>
    <t>5.2.1</t>
  </si>
  <si>
    <r>
      <rPr>
        <sz val="11"/>
        <rFont val="Calibri"/>
      </rPr>
      <t>Ensure deployments are automated</t>
    </r>
  </si>
  <si>
    <r>
      <rPr>
        <sz val="11"/>
        <color rgb="FF000000"/>
        <rFont val="Calibri"/>
      </rPr>
      <t>Automate each deployment process of the production environment and application.</t>
    </r>
  </si>
  <si>
    <r>
      <rPr>
        <sz val="11"/>
        <color rgb="FF000000"/>
        <rFont val="Calibri"/>
      </rPr>
      <t>Automate deployments of production environment and application.</t>
    </r>
  </si>
  <si>
    <r>
      <rPr>
        <sz val="11"/>
        <color rgb="FF000000"/>
        <rFont val="Calibri"/>
      </rPr>
      <t>For each deployment process, ensure it is automated.</t>
    </r>
  </si>
  <si>
    <t>5.2.2</t>
  </si>
  <si>
    <r>
      <rPr>
        <sz val="11"/>
        <rFont val="Calibri"/>
      </rPr>
      <t>Ensure the deployment environment is reproducible</t>
    </r>
  </si>
  <si>
    <r>
      <rPr>
        <sz val="11"/>
        <color rgb="FF000000"/>
        <rFont val="Calibri"/>
      </rPr>
      <t>Adjust the process that deploys the deployment/production environment to build the same environment each time when the configuration has not changed.</t>
    </r>
  </si>
  <si>
    <r>
      <rPr>
        <sz val="11"/>
        <color rgb="FF000000"/>
        <rFont val="Calibri"/>
      </rPr>
      <t>Verify that the deployment environment – the orchestrator and the production environment where the application is deployed – is reproducible. This means that the environment stays the same in each deployment if the configuration has not changed.</t>
    </r>
  </si>
  <si>
    <r>
      <rPr>
        <sz val="11"/>
        <color rgb="FF000000"/>
        <rFont val="Calibri"/>
      </rPr>
      <t>Verify that the deployment/production environment is reproducible.</t>
    </r>
  </si>
  <si>
    <t>5.2.3</t>
  </si>
  <si>
    <r>
      <rPr>
        <sz val="11"/>
        <rFont val="Calibri"/>
      </rPr>
      <t>Ensure access to production environment is limited</t>
    </r>
  </si>
  <si>
    <r>
      <rPr>
        <sz val="11"/>
        <color rgb="FF000000"/>
        <rFont val="Calibri"/>
      </rPr>
      <t>Restrict access to the production environment to trusted and qualified users.</t>
    </r>
  </si>
  <si>
    <r>
      <rPr>
        <sz val="11"/>
        <color rgb="FF000000"/>
        <rFont val="Calibri"/>
      </rPr>
      <t>Restrict access to the production environment to a few trusted and qualified users only.</t>
    </r>
  </si>
  <si>
    <r>
      <rPr>
        <sz val="11"/>
        <color rgb="FF000000"/>
        <rFont val="Calibri"/>
      </rPr>
      <t>Reducing the number of users who have access to the production environment means those users would lose their ability to make direct changes to that environment.</t>
    </r>
  </si>
  <si>
    <r>
      <rPr>
        <sz val="11"/>
        <color rgb="FF000000"/>
        <rFont val="Calibri"/>
      </rPr>
      <t>Verify that the production environment is accessible only to trusted and qualified users.</t>
    </r>
  </si>
  <si>
    <t>5.2.4</t>
  </si>
  <si>
    <r>
      <rPr>
        <sz val="11"/>
        <color rgb="FF000000"/>
        <rFont val="Calibri"/>
      </rPr>
      <t>For each deployment tool, change the password.</t>
    </r>
  </si>
  <si>
    <r>
      <rPr>
        <sz val="11"/>
        <color rgb="FF000000"/>
        <rFont val="Calibri"/>
      </rPr>
      <t>Do not use default passwords of deployment tools and components.</t>
    </r>
  </si>
  <si>
    <r>
      <rPr>
        <sz val="11"/>
        <color rgb="FF000000"/>
        <rFont val="Calibri"/>
      </rPr>
      <t>For each deployment tool, ensure the password is not the default one.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</si>
  <si>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</si>
  <si>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</si>
  <si>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</si>
  <si>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</si>
  <si>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</si>
  <si>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</si>
  <si>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</si>
  <si>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</si>
  <si>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</si>
  <si>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</si>
  <si>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</si>
  <si>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</si>
  <si>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</si>
  <si>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</si>
  <si>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</si>
  <si>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</si>
  <si>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</si>
  <si>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</si>
  <si>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</si>
  <si>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</si>
  <si>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</si>
  <si>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</si>
  <si>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</si>
  <si>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</si>
  <si>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</si>
  <si>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</si>
  <si>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</si>
  <si>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</si>
  <si>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</si>
  <si>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GitHub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</si>
  <si>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</si>
  <si>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</si>
  <si>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</si>
  <si>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27 February 2026     </t>
    </r>
    <r>
      <rPr>
        <b/>
        <sz val="11"/>
        <color rgb="FF000000"/>
        <rFont val="Calibri"/>
      </rPr>
      <t>Recommendation Count:</t>
    </r>
    <r>
      <rPr>
        <sz val="11"/>
        <color rgb="FF000000"/>
        <rFont val="Calibri"/>
      </rPr>
      <t xml:space="preserve"> 120</t>
    </r>
  </si>
  <si>
    <t>Development Url:</t>
  </si>
  <si>
    <t>https://workbench.cisecurity.org/benchmarks/23918</t>
  </si>
  <si>
    <t>Download Url:</t>
  </si>
  <si>
    <t>https://downloads.cisecurity.org/#/</t>
  </si>
  <si>
    <t>Guide Overview:</t>
  </si>
  <si>
    <r>
      <rPr>
        <sz val="11"/>
        <color rgb="FF000000"/>
        <rFont val="Calibri"/>
      </rPr>
      <t xml:space="preserve">This benchmark provides prescriptive guidance for establishing a secure configuration posture for securing the Software Supply Chain. </t>
    </r>
    <r>
      <rPr>
        <sz val="11"/>
        <color rgb="FF000000"/>
        <rFont val="Calibri"/>
      </rPr>
      <t xml:space="preserve">
</t>
    </r>
    <r>
      <rPr>
        <b/>
        <sz val="11"/>
        <color rgb="FF000000"/>
        <rFont val="Calibri"/>
      </rPr>
      <t>Special Note:</t>
    </r>
    <r>
      <rPr>
        <sz val="11"/>
        <color rgb="FF000000"/>
        <rFont val="Calibri"/>
      </rPr>
      <t xml:space="preserve"> The set of configuration files mentioned anywhere throughout this benchmark document may vary according to the deployment tool and the platform. Any reference to a configuration file should be modified according to the actual configuration files used on the specific deployment.</t>
    </r>
  </si>
  <si>
    <t>Intended Audience:</t>
  </si>
  <si>
    <r>
      <rPr>
        <sz val="11"/>
        <color rgb="FF000000"/>
        <rFont val="Calibri"/>
      </rPr>
      <t>This document is intended for application software developers, security administrators, security specialists, auditors, help desk, and platform deployment personnel who plan to develop, deploy, assess, or secure solutions to build and deploy software updates through automated means of DevOps pipelines.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</si>
  <si>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</si>
  <si>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</si>
  <si>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</si>
  <si>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</si>
  <si>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Domain Controller"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</si>
  <si>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</si>
  <si>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</si>
  <si>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</si>
  <si>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</si>
  <si>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</si>
  <si>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</si>
  <si>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</si>
  <si>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</si>
  <si>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</si>
  <si>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</si>
  <si>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</si>
  <si>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</si>
  <si>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</si>
  <si>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</si>
  <si>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</si>
  <si>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</si>
  <si>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</si>
  <si>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</si>
  <si>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</si>
  <si>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</si>
  <si>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</si>
  <si>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</si>
  <si>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</si>
  <si>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</si>
  <si>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</si>
  <si>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</si>
  <si>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</si>
  <si>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</si>
  <si>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</si>
  <si>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</si>
  <si>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</si>
  <si>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</si>
  <si>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</si>
  <si>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</si>
  <si>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</si>
  <si>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</si>
  <si>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</si>
  <si>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</si>
  <si>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</si>
  <si>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</si>
  <si>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</si>
  <si>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</si>
  <si>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GitHub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</si>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</sst>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88E-4EA9-AD6A-7CD4A357BDD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88E-4EA9-AD6A-7CD4A357BDD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120</c:v>
                </c:pt>
              </c:numCache>
            </c:numRef>
          </c:val>
          <c:extLst>
            <c:ext xmlns:c16="http://schemas.microsoft.com/office/drawing/2014/chart" uri="{C3380CC4-5D6E-409C-BE32-E72D297353CC}">
              <c16:uniqueId val="{00000002-188E-4EA9-AD6A-7CD4A357BDD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17E-48BF-B50D-45B9E040FA3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17E-48BF-B50D-45B9E040FA3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91</c:v>
                </c:pt>
                <c:pt idx="1">
                  <c:v>29</c:v>
                </c:pt>
              </c:numCache>
            </c:numRef>
          </c:val>
          <c:extLst>
            <c:ext xmlns:c16="http://schemas.microsoft.com/office/drawing/2014/chart" uri="{C3380CC4-5D6E-409C-BE32-E72D297353CC}">
              <c16:uniqueId val="{00000002-D17E-48BF-B50D-45B9E040FA3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A8-4C0C-BC5C-10B42565056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A8-4C0C-BC5C-10B42565056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120</c:v>
                </c:pt>
              </c:numCache>
            </c:numRef>
          </c:val>
          <c:extLst>
            <c:ext xmlns:c16="http://schemas.microsoft.com/office/drawing/2014/chart" uri="{C3380CC4-5D6E-409C-BE32-E72D297353CC}">
              <c16:uniqueId val="{00000002-69A8-4C0C-BC5C-10B42565056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486-4EA7-82F5-8E27644726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486-4EA7-82F5-8E27644726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c:v>
                </c:pt>
                <c:pt idx="1">
                  <c:v>118</c:v>
                </c:pt>
              </c:numCache>
            </c:numRef>
          </c:val>
          <c:extLst>
            <c:ext xmlns:c16="http://schemas.microsoft.com/office/drawing/2014/chart" uri="{C3380CC4-5D6E-409C-BE32-E72D297353CC}">
              <c16:uniqueId val="{00000002-1486-4EA7-82F5-8E27644726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6BD-46AB-9BE6-CFEB1AEB0DC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6BD-46AB-9BE6-CFEB1AEB0DC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120</c:v>
                </c:pt>
              </c:numCache>
            </c:numRef>
          </c:val>
          <c:extLst>
            <c:ext xmlns:c16="http://schemas.microsoft.com/office/drawing/2014/chart" uri="{C3380CC4-5D6E-409C-BE32-E72D297353CC}">
              <c16:uniqueId val="{00000002-16BD-46AB-9BE6-CFEB1AEB0D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D3F-4A35-B208-E02D3C0299B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D3F-4A35-B208-E02D3C0299B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120</c:v>
                </c:pt>
              </c:numCache>
            </c:numRef>
          </c:val>
          <c:extLst>
            <c:ext xmlns:c16="http://schemas.microsoft.com/office/drawing/2014/chart" uri="{C3380CC4-5D6E-409C-BE32-E72D297353CC}">
              <c16:uniqueId val="{00000002-CD3F-4A35-B208-E02D3C0299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07E-4E99-803F-2F244ACA0A2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07E-4E99-803F-2F244ACA0A2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07E-4E99-803F-2F244ACA0A2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07E-4E99-803F-2F244ACA0A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91F-43A6-BDF5-99E478095A9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gpp1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ebuw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04yn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gzdzy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03wiv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nxv4q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xx1qz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0yviov">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1">
  <autoFilter ref="A1:Q12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91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700</v>
      </c>
    </row>
    <row r="3" spans="2:3" ht="15" customHeight="1" x14ac:dyDescent="0.35"/>
    <row r="4" spans="2:3" ht="58" x14ac:dyDescent="0.35">
      <c r="B4" s="20" t="s">
        <v>701</v>
      </c>
      <c r="C4" s="21" t="s">
        <v>702</v>
      </c>
    </row>
    <row r="5" spans="2:3" x14ac:dyDescent="0.35">
      <c r="C5" s="21" t="s">
        <v>703</v>
      </c>
    </row>
    <row r="6" spans="2:3" x14ac:dyDescent="0.35">
      <c r="C6" s="18" t="s">
        <v>704</v>
      </c>
    </row>
    <row r="7" spans="2:3" ht="10" customHeight="1" x14ac:dyDescent="0.35"/>
    <row r="8" spans="2:3" ht="232" x14ac:dyDescent="0.35">
      <c r="B8" s="22" t="s">
        <v>705</v>
      </c>
      <c r="C8" s="21" t="s">
        <v>706</v>
      </c>
    </row>
    <row r="9" spans="2:3" ht="10" customHeight="1" x14ac:dyDescent="0.35"/>
    <row r="10" spans="2:3" ht="35" customHeight="1" x14ac:dyDescent="0.35">
      <c r="B10" s="22" t="s">
        <v>707</v>
      </c>
      <c r="C10" s="21" t="s">
        <v>708</v>
      </c>
    </row>
    <row r="11" spans="2:3" ht="75" customHeight="1" x14ac:dyDescent="0.35">
      <c r="B11" s="18" t="s">
        <v>25</v>
      </c>
      <c r="C11" s="21" t="s">
        <v>709</v>
      </c>
    </row>
    <row r="12" spans="2:3" ht="47" customHeight="1" x14ac:dyDescent="0.35">
      <c r="B12" s="18" t="s">
        <v>25</v>
      </c>
      <c r="C12" s="21" t="s">
        <v>710</v>
      </c>
    </row>
    <row r="13" spans="2:3" ht="35" customHeight="1" x14ac:dyDescent="0.35">
      <c r="B13" s="18" t="s">
        <v>25</v>
      </c>
      <c r="C13" s="21" t="s">
        <v>711</v>
      </c>
    </row>
    <row r="14" spans="2:3" ht="32" customHeight="1" x14ac:dyDescent="0.35">
      <c r="B14" s="18" t="s">
        <v>25</v>
      </c>
      <c r="C14" s="21" t="s">
        <v>712</v>
      </c>
    </row>
    <row r="15" spans="2:3" ht="30" customHeight="1" x14ac:dyDescent="0.35">
      <c r="B15" s="18" t="s">
        <v>25</v>
      </c>
      <c r="C15" s="21" t="s">
        <v>713</v>
      </c>
    </row>
    <row r="16" spans="2:3" ht="10" customHeight="1" x14ac:dyDescent="0.35"/>
    <row r="17" spans="1:3" ht="145" customHeight="1" x14ac:dyDescent="0.35">
      <c r="B17" s="22" t="s">
        <v>714</v>
      </c>
      <c r="C17" s="21" t="s">
        <v>715</v>
      </c>
    </row>
    <row r="18" spans="1:3" ht="10" customHeight="1" x14ac:dyDescent="0.35"/>
    <row r="19" spans="1:3" ht="3" customHeight="1" x14ac:dyDescent="0.35">
      <c r="B19" s="23"/>
      <c r="C19" s="23"/>
    </row>
    <row r="20" spans="1:3" ht="12" customHeight="1" x14ac:dyDescent="0.35"/>
    <row r="21" spans="1:3" ht="35" customHeight="1" x14ac:dyDescent="0.35">
      <c r="A21" s="25"/>
      <c r="B21" s="26" t="s">
        <v>716</v>
      </c>
      <c r="C21" s="27" t="s">
        <v>717</v>
      </c>
    </row>
    <row r="22" spans="1:3" ht="18" customHeight="1" x14ac:dyDescent="0.35">
      <c r="A22" s="25"/>
      <c r="B22" s="25" t="s">
        <v>25</v>
      </c>
      <c r="C22" s="27" t="s">
        <v>718</v>
      </c>
    </row>
    <row r="23" spans="1:3" ht="18" customHeight="1" x14ac:dyDescent="0.35">
      <c r="A23" s="25"/>
      <c r="B23" s="25" t="s">
        <v>25</v>
      </c>
      <c r="C23" s="27" t="s">
        <v>719</v>
      </c>
    </row>
    <row r="24" spans="1:3" ht="18" customHeight="1" x14ac:dyDescent="0.35">
      <c r="A24" s="25"/>
      <c r="B24" s="25" t="s">
        <v>25</v>
      </c>
      <c r="C24" s="27" t="s">
        <v>720</v>
      </c>
    </row>
    <row r="25" spans="1:3" ht="18" customHeight="1" x14ac:dyDescent="0.35">
      <c r="A25" s="25"/>
      <c r="B25" s="25" t="s">
        <v>25</v>
      </c>
      <c r="C25" s="27" t="s">
        <v>721</v>
      </c>
    </row>
    <row r="26" spans="1:3" ht="18" customHeight="1" x14ac:dyDescent="0.35">
      <c r="A26" s="25"/>
      <c r="B26" s="25" t="s">
        <v>25</v>
      </c>
      <c r="C26" s="27" t="s">
        <v>722</v>
      </c>
    </row>
    <row r="27" spans="1:3" ht="18" customHeight="1" x14ac:dyDescent="0.35">
      <c r="A27" s="25"/>
      <c r="B27" s="25" t="s">
        <v>25</v>
      </c>
      <c r="C27" s="27" t="s">
        <v>723</v>
      </c>
    </row>
    <row r="28" spans="1:3" ht="18" customHeight="1" x14ac:dyDescent="0.35">
      <c r="A28" s="25"/>
      <c r="B28" s="25" t="s">
        <v>25</v>
      </c>
      <c r="C28" s="27" t="s">
        <v>724</v>
      </c>
    </row>
    <row r="29" spans="1:3" ht="18" customHeight="1" x14ac:dyDescent="0.35">
      <c r="A29" s="25"/>
      <c r="B29" s="25" t="s">
        <v>25</v>
      </c>
      <c r="C29" s="27" t="s">
        <v>725</v>
      </c>
    </row>
    <row r="30" spans="1:3" ht="44" customHeight="1" x14ac:dyDescent="0.35">
      <c r="A30" s="25"/>
      <c r="B30" s="25" t="s">
        <v>25</v>
      </c>
      <c r="C30" s="28" t="s">
        <v>726</v>
      </c>
    </row>
    <row r="31" spans="1:3" ht="10" customHeight="1" x14ac:dyDescent="0.35"/>
    <row r="32" spans="1:3" ht="3" customHeight="1" x14ac:dyDescent="0.35">
      <c r="B32" s="23"/>
      <c r="C32" s="23"/>
    </row>
    <row r="33" spans="2:3" ht="12" customHeight="1" x14ac:dyDescent="0.35"/>
    <row r="34" spans="2:3" ht="24" customHeight="1" x14ac:dyDescent="0.35">
      <c r="B34" s="29" t="s">
        <v>727</v>
      </c>
      <c r="C34" s="30" t="s">
        <v>728</v>
      </c>
    </row>
    <row r="35" spans="2:3" ht="18.5" x14ac:dyDescent="0.35">
      <c r="B35" s="29" t="s">
        <v>729</v>
      </c>
      <c r="C35" s="31" t="s">
        <v>730</v>
      </c>
    </row>
    <row r="36" spans="2:3" ht="27" customHeight="1" x14ac:dyDescent="0.35">
      <c r="B36" s="32" t="s">
        <v>731</v>
      </c>
      <c r="C36" s="24" t="s">
        <v>732</v>
      </c>
    </row>
    <row r="37" spans="2:3" x14ac:dyDescent="0.35">
      <c r="B37" s="29" t="s">
        <v>733</v>
      </c>
      <c r="C37" s="33" t="s">
        <v>734</v>
      </c>
    </row>
    <row r="38" spans="2:3" x14ac:dyDescent="0.35">
      <c r="B38" s="29" t="s">
        <v>735</v>
      </c>
      <c r="C38" s="33" t="s">
        <v>736</v>
      </c>
    </row>
    <row r="39" spans="2:3" ht="10" customHeight="1" x14ac:dyDescent="0.35"/>
    <row r="40" spans="2:3" ht="87" x14ac:dyDescent="0.35">
      <c r="B40" s="29" t="s">
        <v>737</v>
      </c>
      <c r="C40" s="34" t="s">
        <v>738</v>
      </c>
    </row>
    <row r="42" spans="2:3" ht="58" x14ac:dyDescent="0.35">
      <c r="B42" s="29" t="s">
        <v>739</v>
      </c>
      <c r="C42" s="21" t="s">
        <v>740</v>
      </c>
    </row>
    <row r="43" spans="2:3" ht="10" customHeight="1" x14ac:dyDescent="0.35"/>
    <row r="44" spans="2:3" x14ac:dyDescent="0.35">
      <c r="B44" s="29" t="s">
        <v>741</v>
      </c>
      <c r="C44" s="35" t="s">
        <v>742</v>
      </c>
    </row>
    <row r="45" spans="2:3" ht="72.5" x14ac:dyDescent="0.35">
      <c r="C45" s="21" t="s">
        <v>743</v>
      </c>
    </row>
    <row r="47" spans="2:3" x14ac:dyDescent="0.35">
      <c r="C47" s="35" t="s">
        <v>744</v>
      </c>
    </row>
    <row r="48" spans="2:3" ht="87" x14ac:dyDescent="0.35">
      <c r="C48" s="21" t="s">
        <v>745</v>
      </c>
    </row>
    <row r="49" spans="2:3" ht="10" customHeight="1" x14ac:dyDescent="0.35"/>
    <row r="50" spans="2:3" ht="3" customHeight="1" x14ac:dyDescent="0.35">
      <c r="B50" s="23"/>
      <c r="C50" s="23"/>
    </row>
    <row r="51" spans="2:3" ht="12" customHeight="1" x14ac:dyDescent="0.35"/>
    <row r="52" spans="2:3" ht="130.5" x14ac:dyDescent="0.35">
      <c r="B52" s="20" t="s">
        <v>746</v>
      </c>
      <c r="C52" s="21" t="s">
        <v>747</v>
      </c>
    </row>
    <row r="53" spans="2:3" ht="6" customHeight="1" x14ac:dyDescent="0.35"/>
    <row r="54" spans="2:3" ht="217.5" x14ac:dyDescent="0.35">
      <c r="C54" s="21" t="s">
        <v>748</v>
      </c>
    </row>
    <row r="55" spans="2:3" ht="6" customHeight="1" x14ac:dyDescent="0.35"/>
    <row r="56" spans="2:3" ht="43.5" x14ac:dyDescent="0.35">
      <c r="C56" s="21" t="s">
        <v>749</v>
      </c>
    </row>
    <row r="57" spans="2:3" ht="10" customHeight="1" x14ac:dyDescent="0.35"/>
    <row r="58" spans="2:3" ht="3" customHeight="1" x14ac:dyDescent="0.35">
      <c r="B58" s="23"/>
      <c r="C58" s="23"/>
    </row>
    <row r="59" spans="2:3" ht="12" customHeight="1" x14ac:dyDescent="0.35"/>
    <row r="60" spans="2:3" ht="145" x14ac:dyDescent="0.35">
      <c r="B60" s="20" t="s">
        <v>750</v>
      </c>
      <c r="C60" s="21" t="s">
        <v>751</v>
      </c>
    </row>
    <row r="61" spans="2:3" ht="6" customHeight="1" x14ac:dyDescent="0.35"/>
    <row r="62" spans="2:3" ht="203" x14ac:dyDescent="0.35">
      <c r="C62" s="21" t="s">
        <v>752</v>
      </c>
    </row>
    <row r="63" spans="2:3" ht="6" customHeight="1" x14ac:dyDescent="0.35"/>
    <row r="64" spans="2:3" ht="43.5" x14ac:dyDescent="0.35">
      <c r="C64" s="21" t="s">
        <v>753</v>
      </c>
    </row>
    <row r="65" spans="2:3" ht="10" customHeight="1" x14ac:dyDescent="0.35"/>
    <row r="66" spans="2:3" ht="3" customHeight="1" x14ac:dyDescent="0.35">
      <c r="B66" s="23"/>
      <c r="C66" s="23"/>
    </row>
    <row r="67" spans="2:3" ht="12" customHeight="1" x14ac:dyDescent="0.35"/>
    <row r="68" spans="2:3" ht="101.5" x14ac:dyDescent="0.35">
      <c r="B68" s="20" t="s">
        <v>754</v>
      </c>
      <c r="C68" s="21" t="s">
        <v>755</v>
      </c>
    </row>
    <row r="69" spans="2:3" ht="6" customHeight="1" x14ac:dyDescent="0.35"/>
    <row r="70" spans="2:3" ht="145" x14ac:dyDescent="0.35">
      <c r="C70" s="21" t="s">
        <v>756</v>
      </c>
    </row>
    <row r="71" spans="2:3" ht="6" customHeight="1" x14ac:dyDescent="0.35"/>
    <row r="72" spans="2:3" ht="43.5" x14ac:dyDescent="0.35">
      <c r="C72" s="21" t="s">
        <v>757</v>
      </c>
    </row>
    <row r="73" spans="2:3" ht="10" customHeight="1" x14ac:dyDescent="0.35"/>
    <row r="74" spans="2:3" ht="3" customHeight="1" x14ac:dyDescent="0.35">
      <c r="B74" s="23"/>
      <c r="C74" s="23"/>
    </row>
    <row r="75" spans="2:3" ht="12" customHeight="1" x14ac:dyDescent="0.35"/>
    <row r="76" spans="2:3" ht="26" customHeight="1" x14ac:dyDescent="0.35">
      <c r="B76" s="36" t="s">
        <v>758</v>
      </c>
    </row>
    <row r="77" spans="2:3" ht="8" customHeight="1" x14ac:dyDescent="0.35"/>
    <row r="78" spans="2:3" ht="20" customHeight="1" x14ac:dyDescent="0.35">
      <c r="B78" s="29" t="s">
        <v>759</v>
      </c>
      <c r="C78" s="37" t="s">
        <v>760</v>
      </c>
    </row>
    <row r="79" spans="2:3" ht="116" x14ac:dyDescent="0.35">
      <c r="C79" s="21" t="s">
        <v>761</v>
      </c>
    </row>
    <row r="80" spans="2:3" ht="10" customHeight="1" x14ac:dyDescent="0.35"/>
    <row r="81" spans="2:3" ht="20" customHeight="1" x14ac:dyDescent="0.35">
      <c r="B81" s="29" t="s">
        <v>762</v>
      </c>
      <c r="C81" s="37" t="s">
        <v>763</v>
      </c>
    </row>
    <row r="82" spans="2:3" ht="116" x14ac:dyDescent="0.35">
      <c r="C82" s="21" t="s">
        <v>764</v>
      </c>
    </row>
    <row r="83" spans="2:3" ht="10" customHeight="1" x14ac:dyDescent="0.35"/>
    <row r="84" spans="2:3" ht="20" customHeight="1" x14ac:dyDescent="0.35">
      <c r="B84" s="29" t="s">
        <v>765</v>
      </c>
      <c r="C84" s="37" t="s">
        <v>766</v>
      </c>
    </row>
    <row r="85" spans="2:3" ht="130.5" x14ac:dyDescent="0.35">
      <c r="C85" s="21" t="s">
        <v>767</v>
      </c>
    </row>
    <row r="86" spans="2:3" ht="10" customHeight="1" x14ac:dyDescent="0.35"/>
    <row r="87" spans="2:3" ht="20" customHeight="1" x14ac:dyDescent="0.35">
      <c r="B87" s="29" t="s">
        <v>768</v>
      </c>
      <c r="C87" s="37" t="s">
        <v>769</v>
      </c>
    </row>
    <row r="88" spans="2:3" ht="130.5" x14ac:dyDescent="0.35">
      <c r="C88" s="21" t="s">
        <v>770</v>
      </c>
    </row>
    <row r="89" spans="2:3" ht="10" customHeight="1" x14ac:dyDescent="0.35"/>
    <row r="90" spans="2:3" ht="20" customHeight="1" x14ac:dyDescent="0.35">
      <c r="B90" s="29" t="s">
        <v>771</v>
      </c>
      <c r="C90" s="37" t="s">
        <v>772</v>
      </c>
    </row>
    <row r="91" spans="2:3" ht="116" x14ac:dyDescent="0.35">
      <c r="C91" s="21" t="s">
        <v>773</v>
      </c>
    </row>
    <row r="92" spans="2:3" ht="10" customHeight="1" x14ac:dyDescent="0.35"/>
    <row r="93" spans="2:3" ht="20" customHeight="1" x14ac:dyDescent="0.35">
      <c r="B93" s="29" t="s">
        <v>774</v>
      </c>
      <c r="C93" s="37" t="s">
        <v>775</v>
      </c>
    </row>
    <row r="94" spans="2:3" ht="116" x14ac:dyDescent="0.35">
      <c r="C94" s="21" t="s">
        <v>776</v>
      </c>
    </row>
    <row r="95" spans="2:3" ht="10" customHeight="1" x14ac:dyDescent="0.35"/>
    <row r="96" spans="2:3" ht="20" customHeight="1" x14ac:dyDescent="0.35">
      <c r="B96" s="29" t="s">
        <v>777</v>
      </c>
      <c r="C96" s="37" t="s">
        <v>778</v>
      </c>
    </row>
    <row r="97" spans="2:3" ht="130.5" x14ac:dyDescent="0.35">
      <c r="C97" s="21" t="s">
        <v>779</v>
      </c>
    </row>
    <row r="98" spans="2:3" ht="10" customHeight="1" x14ac:dyDescent="0.35"/>
    <row r="99" spans="2:3" ht="20" customHeight="1" x14ac:dyDescent="0.35">
      <c r="B99" s="29" t="s">
        <v>780</v>
      </c>
      <c r="C99" s="37" t="s">
        <v>781</v>
      </c>
    </row>
    <row r="100" spans="2:3" ht="203" x14ac:dyDescent="0.35">
      <c r="C100" s="21" t="s">
        <v>782</v>
      </c>
    </row>
    <row r="101" spans="2:3" ht="10" customHeight="1" x14ac:dyDescent="0.35"/>
    <row r="104" spans="2:3" ht="32" customHeight="1" x14ac:dyDescent="0.35">
      <c r="B104" s="288" t="s">
        <v>699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3466</v>
      </c>
      <c r="B1" s="230" t="s">
        <v>1</v>
      </c>
      <c r="C1" s="230" t="s">
        <v>943</v>
      </c>
      <c r="D1" s="230" t="s">
        <v>944</v>
      </c>
      <c r="E1" s="230" t="s">
        <v>949</v>
      </c>
      <c r="F1" s="230" t="s">
        <v>950</v>
      </c>
      <c r="G1" s="230" t="s">
        <v>951</v>
      </c>
      <c r="H1" s="230" t="s">
        <v>952</v>
      </c>
      <c r="I1" s="230" t="s">
        <v>953</v>
      </c>
      <c r="J1" s="230" t="s">
        <v>954</v>
      </c>
      <c r="K1" s="230" t="s">
        <v>955</v>
      </c>
      <c r="L1" s="230" t="s">
        <v>956</v>
      </c>
      <c r="M1" s="230" t="s">
        <v>957</v>
      </c>
      <c r="N1" s="230" t="s">
        <v>958</v>
      </c>
      <c r="O1" s="230" t="s">
        <v>959</v>
      </c>
      <c r="P1" s="230" t="s">
        <v>960</v>
      </c>
      <c r="Q1" s="230" t="s">
        <v>961</v>
      </c>
      <c r="R1" s="230" t="s">
        <v>962</v>
      </c>
      <c r="S1" s="230" t="s">
        <v>963</v>
      </c>
      <c r="T1" s="230" t="s">
        <v>964</v>
      </c>
      <c r="U1" s="230" t="s">
        <v>965</v>
      </c>
      <c r="V1" s="230" t="s">
        <v>966</v>
      </c>
      <c r="W1" s="230" t="s">
        <v>967</v>
      </c>
      <c r="X1" s="230" t="s">
        <v>968</v>
      </c>
      <c r="Y1" s="230" t="s">
        <v>969</v>
      </c>
      <c r="Z1" s="230" t="s">
        <v>970</v>
      </c>
      <c r="AA1" s="230" t="s">
        <v>971</v>
      </c>
      <c r="AB1" s="230" t="s">
        <v>972</v>
      </c>
      <c r="AC1" s="230" t="s">
        <v>973</v>
      </c>
      <c r="AD1" s="230" t="s">
        <v>974</v>
      </c>
      <c r="AE1" s="230" t="s">
        <v>975</v>
      </c>
      <c r="AF1" s="230" t="s">
        <v>976</v>
      </c>
      <c r="AG1" s="230" t="s">
        <v>977</v>
      </c>
      <c r="AH1" s="230" t="s">
        <v>978</v>
      </c>
      <c r="AI1" s="230" t="s">
        <v>979</v>
      </c>
      <c r="AJ1" s="230" t="s">
        <v>980</v>
      </c>
      <c r="AK1" s="230" t="s">
        <v>981</v>
      </c>
      <c r="AL1" s="230" t="s">
        <v>982</v>
      </c>
      <c r="AM1" s="230" t="s">
        <v>983</v>
      </c>
      <c r="AN1" s="230" t="s">
        <v>984</v>
      </c>
      <c r="AO1" s="230" t="s">
        <v>985</v>
      </c>
      <c r="AP1" s="230" t="s">
        <v>986</v>
      </c>
      <c r="AQ1" s="230" t="s">
        <v>987</v>
      </c>
      <c r="AR1" s="230" t="s">
        <v>988</v>
      </c>
      <c r="AS1" s="231" t="s">
        <v>989</v>
      </c>
    </row>
    <row r="2" spans="1:45" ht="60" customHeight="1" outlineLevel="1" x14ac:dyDescent="0.35">
      <c r="A2" s="223" t="s">
        <v>3467</v>
      </c>
      <c r="B2" s="210" t="s">
        <v>3468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3467</v>
      </c>
      <c r="B3" s="211" t="s">
        <v>3469</v>
      </c>
      <c r="C3" s="212" t="s">
        <v>3470</v>
      </c>
      <c r="D3" s="214" t="s">
        <v>3471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3467</v>
      </c>
      <c r="B4" s="211" t="s">
        <v>3472</v>
      </c>
      <c r="C4" s="212" t="s">
        <v>3473</v>
      </c>
      <c r="D4" s="214" t="s">
        <v>3474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3467</v>
      </c>
      <c r="B5" s="211" t="s">
        <v>3475</v>
      </c>
      <c r="C5" s="212" t="s">
        <v>3476</v>
      </c>
      <c r="D5" s="214" t="s">
        <v>3477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3467</v>
      </c>
      <c r="B6" s="211" t="s">
        <v>3478</v>
      </c>
      <c r="C6" s="212" t="s">
        <v>3479</v>
      </c>
      <c r="D6" s="214" t="s">
        <v>3480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3467</v>
      </c>
      <c r="B7" s="211" t="s">
        <v>3481</v>
      </c>
      <c r="C7" s="212" t="s">
        <v>3482</v>
      </c>
      <c r="D7" s="214" t="s">
        <v>3483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3467</v>
      </c>
      <c r="B8" s="211" t="s">
        <v>3484</v>
      </c>
      <c r="C8" s="212" t="s">
        <v>3485</v>
      </c>
      <c r="D8" s="214" t="s">
        <v>3486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3467</v>
      </c>
      <c r="B9" s="211" t="s">
        <v>3487</v>
      </c>
      <c r="C9" s="212" t="s">
        <v>3488</v>
      </c>
      <c r="D9" s="214" t="s">
        <v>3489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3467</v>
      </c>
      <c r="B10" s="211" t="s">
        <v>3490</v>
      </c>
      <c r="C10" s="212" t="s">
        <v>3491</v>
      </c>
      <c r="D10" s="214" t="s">
        <v>3492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3467</v>
      </c>
      <c r="B11" s="211" t="s">
        <v>3493</v>
      </c>
      <c r="C11" s="212" t="s">
        <v>3494</v>
      </c>
      <c r="D11" s="214" t="s">
        <v>3495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3467</v>
      </c>
      <c r="B12" s="211" t="s">
        <v>3496</v>
      </c>
      <c r="C12" s="212" t="s">
        <v>3497</v>
      </c>
      <c r="D12" s="214" t="s">
        <v>3498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3467</v>
      </c>
      <c r="B13" s="211" t="s">
        <v>3499</v>
      </c>
      <c r="C13" s="212" t="s">
        <v>3500</v>
      </c>
      <c r="D13" s="214" t="s">
        <v>3501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3467</v>
      </c>
      <c r="B14" s="211" t="s">
        <v>3502</v>
      </c>
      <c r="C14" s="212" t="s">
        <v>3503</v>
      </c>
      <c r="D14" s="214" t="s">
        <v>3504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3467</v>
      </c>
      <c r="B15" s="211" t="s">
        <v>3505</v>
      </c>
      <c r="C15" s="212" t="s">
        <v>3506</v>
      </c>
      <c r="D15" s="214" t="s">
        <v>3507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3467</v>
      </c>
      <c r="B16" s="211" t="s">
        <v>3508</v>
      </c>
      <c r="C16" s="212" t="s">
        <v>3509</v>
      </c>
      <c r="D16" s="214" t="s">
        <v>3510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3467</v>
      </c>
      <c r="B17" s="211" t="s">
        <v>3511</v>
      </c>
      <c r="C17" s="212" t="s">
        <v>3512</v>
      </c>
      <c r="D17" s="214" t="s">
        <v>3513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3467</v>
      </c>
      <c r="B18" s="211" t="s">
        <v>3514</v>
      </c>
      <c r="C18" s="212" t="s">
        <v>3515</v>
      </c>
      <c r="D18" s="214" t="s">
        <v>3516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3467</v>
      </c>
      <c r="B19" s="211" t="s">
        <v>3517</v>
      </c>
      <c r="C19" s="212" t="s">
        <v>3518</v>
      </c>
      <c r="D19" s="214" t="s">
        <v>3519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3467</v>
      </c>
      <c r="B20" s="211" t="s">
        <v>3520</v>
      </c>
      <c r="C20" s="212" t="s">
        <v>3521</v>
      </c>
      <c r="D20" s="214" t="s">
        <v>3522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3467</v>
      </c>
      <c r="B21" s="211" t="s">
        <v>3523</v>
      </c>
      <c r="C21" s="212" t="s">
        <v>3524</v>
      </c>
      <c r="D21" s="214" t="s">
        <v>3525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3467</v>
      </c>
      <c r="B22" s="211" t="s">
        <v>3526</v>
      </c>
      <c r="C22" s="212" t="s">
        <v>3527</v>
      </c>
      <c r="D22" s="214" t="s">
        <v>3528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3467</v>
      </c>
      <c r="B23" s="211" t="s">
        <v>3529</v>
      </c>
      <c r="C23" s="212" t="s">
        <v>3530</v>
      </c>
      <c r="D23" s="214" t="s">
        <v>3531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3467</v>
      </c>
      <c r="B24" s="211" t="s">
        <v>3532</v>
      </c>
      <c r="C24" s="212" t="s">
        <v>3533</v>
      </c>
      <c r="D24" s="214" t="s">
        <v>3534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3467</v>
      </c>
      <c r="B25" s="211" t="s">
        <v>3535</v>
      </c>
      <c r="C25" s="212" t="s">
        <v>3536</v>
      </c>
      <c r="D25" s="214" t="s">
        <v>3537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3467</v>
      </c>
      <c r="B26" s="211" t="s">
        <v>3538</v>
      </c>
      <c r="C26" s="212" t="s">
        <v>3539</v>
      </c>
      <c r="D26" s="214" t="s">
        <v>3540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3467</v>
      </c>
      <c r="B27" s="211" t="s">
        <v>3541</v>
      </c>
      <c r="C27" s="212" t="s">
        <v>3542</v>
      </c>
      <c r="D27" s="214" t="s">
        <v>3543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3467</v>
      </c>
      <c r="B28" s="211" t="s">
        <v>3544</v>
      </c>
      <c r="C28" s="212" t="s">
        <v>3545</v>
      </c>
      <c r="D28" s="214" t="s">
        <v>3546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3467</v>
      </c>
      <c r="B29" s="211" t="s">
        <v>3547</v>
      </c>
      <c r="C29" s="212" t="s">
        <v>3548</v>
      </c>
      <c r="D29" s="214" t="s">
        <v>3549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3467</v>
      </c>
      <c r="B30" s="211" t="s">
        <v>3550</v>
      </c>
      <c r="C30" s="212" t="s">
        <v>3551</v>
      </c>
      <c r="D30" s="214" t="s">
        <v>3552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3467</v>
      </c>
      <c r="B31" s="211" t="s">
        <v>3553</v>
      </c>
      <c r="C31" s="212" t="s">
        <v>3554</v>
      </c>
      <c r="D31" s="214" t="s">
        <v>3555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3467</v>
      </c>
      <c r="B32" s="211" t="s">
        <v>3556</v>
      </c>
      <c r="C32" s="212" t="s">
        <v>3557</v>
      </c>
      <c r="D32" s="214" t="s">
        <v>3558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3467</v>
      </c>
      <c r="B33" s="211" t="s">
        <v>3559</v>
      </c>
      <c r="C33" s="212" t="s">
        <v>3560</v>
      </c>
      <c r="D33" s="214" t="s">
        <v>3561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3467</v>
      </c>
      <c r="B34" s="211" t="s">
        <v>3562</v>
      </c>
      <c r="C34" s="212" t="s">
        <v>3563</v>
      </c>
      <c r="D34" s="214" t="s">
        <v>3564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3467</v>
      </c>
      <c r="B35" s="211" t="s">
        <v>3565</v>
      </c>
      <c r="C35" s="212" t="s">
        <v>3566</v>
      </c>
      <c r="D35" s="214" t="s">
        <v>3567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3467</v>
      </c>
      <c r="B36" s="211" t="s">
        <v>3568</v>
      </c>
      <c r="C36" s="212" t="s">
        <v>3569</v>
      </c>
      <c r="D36" s="214" t="s">
        <v>3570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3467</v>
      </c>
      <c r="B37" s="211" t="s">
        <v>3571</v>
      </c>
      <c r="C37" s="212" t="s">
        <v>3572</v>
      </c>
      <c r="D37" s="214" t="s">
        <v>3573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3467</v>
      </c>
      <c r="B38" s="211" t="s">
        <v>3574</v>
      </c>
      <c r="C38" s="212" t="s">
        <v>3575</v>
      </c>
      <c r="D38" s="214" t="s">
        <v>3576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3467</v>
      </c>
      <c r="B39" s="211" t="s">
        <v>3577</v>
      </c>
      <c r="C39" s="212" t="s">
        <v>3578</v>
      </c>
      <c r="D39" s="214" t="s">
        <v>3579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3580</v>
      </c>
      <c r="B40" s="210" t="s">
        <v>3581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3580</v>
      </c>
      <c r="B41" s="211" t="s">
        <v>3582</v>
      </c>
      <c r="C41" s="212" t="s">
        <v>3583</v>
      </c>
      <c r="D41" s="214" t="s">
        <v>3584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3580</v>
      </c>
      <c r="B42" s="211" t="s">
        <v>3585</v>
      </c>
      <c r="C42" s="212" t="s">
        <v>3586</v>
      </c>
      <c r="D42" s="214" t="s">
        <v>3587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3580</v>
      </c>
      <c r="B43" s="211" t="s">
        <v>3588</v>
      </c>
      <c r="C43" s="212" t="s">
        <v>3589</v>
      </c>
      <c r="D43" s="214" t="s">
        <v>3590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3580</v>
      </c>
      <c r="B44" s="211" t="s">
        <v>3591</v>
      </c>
      <c r="C44" s="212" t="s">
        <v>3592</v>
      </c>
      <c r="D44" s="214" t="s">
        <v>3593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3580</v>
      </c>
      <c r="B45" s="211" t="s">
        <v>3594</v>
      </c>
      <c r="C45" s="212" t="s">
        <v>3595</v>
      </c>
      <c r="D45" s="214" t="s">
        <v>3596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3580</v>
      </c>
      <c r="B46" s="211" t="s">
        <v>3597</v>
      </c>
      <c r="C46" s="212" t="s">
        <v>3598</v>
      </c>
      <c r="D46" s="214" t="s">
        <v>3599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3580</v>
      </c>
      <c r="B47" s="211" t="s">
        <v>3600</v>
      </c>
      <c r="C47" s="212" t="s">
        <v>3601</v>
      </c>
      <c r="D47" s="214" t="s">
        <v>3602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3580</v>
      </c>
      <c r="B48" s="211" t="s">
        <v>3603</v>
      </c>
      <c r="C48" s="212" t="s">
        <v>3604</v>
      </c>
      <c r="D48" s="214" t="s">
        <v>3605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3606</v>
      </c>
      <c r="B49" s="210" t="s">
        <v>3607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3606</v>
      </c>
      <c r="B50" s="211" t="s">
        <v>3608</v>
      </c>
      <c r="C50" s="212" t="s">
        <v>3609</v>
      </c>
      <c r="D50" s="214" t="s">
        <v>3610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3606</v>
      </c>
      <c r="B51" s="211" t="s">
        <v>3611</v>
      </c>
      <c r="C51" s="212" t="s">
        <v>3612</v>
      </c>
      <c r="D51" s="214" t="s">
        <v>3613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3606</v>
      </c>
      <c r="B52" s="211" t="s">
        <v>3614</v>
      </c>
      <c r="C52" s="212" t="s">
        <v>3615</v>
      </c>
      <c r="D52" s="214" t="s">
        <v>3616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3606</v>
      </c>
      <c r="B53" s="211" t="s">
        <v>3617</v>
      </c>
      <c r="C53" s="212" t="s">
        <v>3618</v>
      </c>
      <c r="D53" s="214" t="s">
        <v>3619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3606</v>
      </c>
      <c r="B54" s="211" t="s">
        <v>3620</v>
      </c>
      <c r="C54" s="212" t="s">
        <v>3621</v>
      </c>
      <c r="D54" s="214" t="s">
        <v>3622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3606</v>
      </c>
      <c r="B55" s="211" t="s">
        <v>3623</v>
      </c>
      <c r="C55" s="212" t="s">
        <v>3624</v>
      </c>
      <c r="D55" s="214" t="s">
        <v>3625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3606</v>
      </c>
      <c r="B56" s="211" t="s">
        <v>3626</v>
      </c>
      <c r="C56" s="212" t="s">
        <v>3627</v>
      </c>
      <c r="D56" s="214" t="s">
        <v>3628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3606</v>
      </c>
      <c r="B57" s="211" t="s">
        <v>3629</v>
      </c>
      <c r="C57" s="212" t="s">
        <v>3630</v>
      </c>
      <c r="D57" s="214" t="s">
        <v>3631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3606</v>
      </c>
      <c r="B58" s="211" t="s">
        <v>3632</v>
      </c>
      <c r="C58" s="212" t="s">
        <v>3633</v>
      </c>
      <c r="D58" s="214" t="s">
        <v>3634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3606</v>
      </c>
      <c r="B59" s="211" t="s">
        <v>3635</v>
      </c>
      <c r="C59" s="212" t="s">
        <v>3636</v>
      </c>
      <c r="D59" s="214" t="s">
        <v>3637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3606</v>
      </c>
      <c r="B60" s="211" t="s">
        <v>3638</v>
      </c>
      <c r="C60" s="212" t="s">
        <v>3639</v>
      </c>
      <c r="D60" s="214" t="s">
        <v>3640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3606</v>
      </c>
      <c r="B61" s="211" t="s">
        <v>3641</v>
      </c>
      <c r="C61" s="212" t="s">
        <v>3642</v>
      </c>
      <c r="D61" s="214" t="s">
        <v>3643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3606</v>
      </c>
      <c r="B62" s="211" t="s">
        <v>3644</v>
      </c>
      <c r="C62" s="212" t="s">
        <v>3645</v>
      </c>
      <c r="D62" s="214" t="s">
        <v>3646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3606</v>
      </c>
      <c r="B63" s="211" t="s">
        <v>3647</v>
      </c>
      <c r="C63" s="212" t="s">
        <v>3648</v>
      </c>
      <c r="D63" s="214" t="s">
        <v>3649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3650</v>
      </c>
      <c r="B64" s="210" t="s">
        <v>3651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3650</v>
      </c>
      <c r="B65" s="211" t="s">
        <v>3652</v>
      </c>
      <c r="C65" s="212" t="s">
        <v>3653</v>
      </c>
      <c r="D65" s="214" t="s">
        <v>3654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3650</v>
      </c>
      <c r="B66" s="211" t="s">
        <v>3655</v>
      </c>
      <c r="C66" s="212" t="s">
        <v>3656</v>
      </c>
      <c r="D66" s="214" t="s">
        <v>3657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3650</v>
      </c>
      <c r="B67" s="211" t="s">
        <v>3658</v>
      </c>
      <c r="C67" s="212" t="s">
        <v>3659</v>
      </c>
      <c r="D67" s="214" t="s">
        <v>3660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3650</v>
      </c>
      <c r="B68" s="211" t="s">
        <v>3661</v>
      </c>
      <c r="C68" s="212" t="s">
        <v>3662</v>
      </c>
      <c r="D68" s="214" t="s">
        <v>3663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3650</v>
      </c>
      <c r="B69" s="211" t="s">
        <v>3664</v>
      </c>
      <c r="C69" s="212" t="s">
        <v>3665</v>
      </c>
      <c r="D69" s="214" t="s">
        <v>3666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3650</v>
      </c>
      <c r="B70" s="211" t="s">
        <v>3667</v>
      </c>
      <c r="C70" s="212" t="s">
        <v>3668</v>
      </c>
      <c r="D70" s="214" t="s">
        <v>3669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3650</v>
      </c>
      <c r="B71" s="211" t="s">
        <v>3670</v>
      </c>
      <c r="C71" s="212" t="s">
        <v>3671</v>
      </c>
      <c r="D71" s="214" t="s">
        <v>3672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3650</v>
      </c>
      <c r="B72" s="211" t="s">
        <v>3673</v>
      </c>
      <c r="C72" s="212" t="s">
        <v>3674</v>
      </c>
      <c r="D72" s="214" t="s">
        <v>3675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3650</v>
      </c>
      <c r="B73" s="211" t="s">
        <v>3676</v>
      </c>
      <c r="C73" s="212" t="s">
        <v>3677</v>
      </c>
      <c r="D73" s="214" t="s">
        <v>3678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3650</v>
      </c>
      <c r="B74" s="211" t="s">
        <v>3679</v>
      </c>
      <c r="C74" s="212" t="s">
        <v>3680</v>
      </c>
      <c r="D74" s="214" t="s">
        <v>3681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3650</v>
      </c>
      <c r="B75" s="211" t="s">
        <v>3682</v>
      </c>
      <c r="C75" s="212" t="s">
        <v>3683</v>
      </c>
      <c r="D75" s="214" t="s">
        <v>3684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3650</v>
      </c>
      <c r="B76" s="211" t="s">
        <v>3685</v>
      </c>
      <c r="C76" s="212" t="s">
        <v>3686</v>
      </c>
      <c r="D76" s="214" t="s">
        <v>3687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3650</v>
      </c>
      <c r="B77" s="211" t="s">
        <v>3688</v>
      </c>
      <c r="C77" s="212" t="s">
        <v>3689</v>
      </c>
      <c r="D77" s="214" t="s">
        <v>3690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3650</v>
      </c>
      <c r="B78" s="211" t="s">
        <v>3691</v>
      </c>
      <c r="C78" s="212" t="s">
        <v>3692</v>
      </c>
      <c r="D78" s="214" t="s">
        <v>3693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3650</v>
      </c>
      <c r="B79" s="211" t="s">
        <v>3694</v>
      </c>
      <c r="C79" s="212" t="s">
        <v>3695</v>
      </c>
      <c r="D79" s="214" t="s">
        <v>3696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3650</v>
      </c>
      <c r="B80" s="211" t="s">
        <v>3697</v>
      </c>
      <c r="C80" s="212" t="s">
        <v>3698</v>
      </c>
      <c r="D80" s="214" t="s">
        <v>3699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3650</v>
      </c>
      <c r="B81" s="211" t="s">
        <v>3700</v>
      </c>
      <c r="C81" s="212" t="s">
        <v>3701</v>
      </c>
      <c r="D81" s="214" t="s">
        <v>3702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3650</v>
      </c>
      <c r="B82" s="211" t="s">
        <v>3703</v>
      </c>
      <c r="C82" s="212" t="s">
        <v>3704</v>
      </c>
      <c r="D82" s="214" t="s">
        <v>3705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3650</v>
      </c>
      <c r="B83" s="211" t="s">
        <v>3706</v>
      </c>
      <c r="C83" s="212" t="s">
        <v>3707</v>
      </c>
      <c r="D83" s="214" t="s">
        <v>3708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3650</v>
      </c>
      <c r="B84" s="211" t="s">
        <v>3709</v>
      </c>
      <c r="C84" s="212" t="s">
        <v>3710</v>
      </c>
      <c r="D84" s="214" t="s">
        <v>3711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3650</v>
      </c>
      <c r="B85" s="211" t="s">
        <v>3712</v>
      </c>
      <c r="C85" s="212" t="s">
        <v>3713</v>
      </c>
      <c r="D85" s="214" t="s">
        <v>3714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3650</v>
      </c>
      <c r="B86" s="211" t="s">
        <v>3715</v>
      </c>
      <c r="C86" s="212" t="s">
        <v>3716</v>
      </c>
      <c r="D86" s="214" t="s">
        <v>3717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3650</v>
      </c>
      <c r="B87" s="211" t="s">
        <v>3718</v>
      </c>
      <c r="C87" s="212" t="s">
        <v>3719</v>
      </c>
      <c r="D87" s="214" t="s">
        <v>3720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3650</v>
      </c>
      <c r="B88" s="211" t="s">
        <v>3721</v>
      </c>
      <c r="C88" s="212" t="s">
        <v>3722</v>
      </c>
      <c r="D88" s="214" t="s">
        <v>3723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3650</v>
      </c>
      <c r="B89" s="211" t="s">
        <v>3724</v>
      </c>
      <c r="C89" s="212" t="s">
        <v>3725</v>
      </c>
      <c r="D89" s="214" t="s">
        <v>3726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3650</v>
      </c>
      <c r="B90" s="211" t="s">
        <v>3727</v>
      </c>
      <c r="C90" s="212" t="s">
        <v>3728</v>
      </c>
      <c r="D90" s="214" t="s">
        <v>3729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3650</v>
      </c>
      <c r="B91" s="211" t="s">
        <v>3730</v>
      </c>
      <c r="C91" s="212" t="s">
        <v>3731</v>
      </c>
      <c r="D91" s="214" t="s">
        <v>3732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3650</v>
      </c>
      <c r="B92" s="211" t="s">
        <v>3733</v>
      </c>
      <c r="C92" s="212" t="s">
        <v>3734</v>
      </c>
      <c r="D92" s="214" t="s">
        <v>3735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3650</v>
      </c>
      <c r="B93" s="211" t="s">
        <v>3736</v>
      </c>
      <c r="C93" s="212" t="s">
        <v>3737</v>
      </c>
      <c r="D93" s="214" t="s">
        <v>3738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3650</v>
      </c>
      <c r="B94" s="211" t="s">
        <v>3739</v>
      </c>
      <c r="C94" s="212" t="s">
        <v>3740</v>
      </c>
      <c r="D94" s="214" t="s">
        <v>3741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3650</v>
      </c>
      <c r="B95" s="211" t="s">
        <v>3742</v>
      </c>
      <c r="C95" s="212" t="s">
        <v>3743</v>
      </c>
      <c r="D95" s="214" t="s">
        <v>3744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3650</v>
      </c>
      <c r="B96" s="211" t="s">
        <v>3745</v>
      </c>
      <c r="C96" s="212" t="s">
        <v>3746</v>
      </c>
      <c r="D96" s="214" t="s">
        <v>3747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3650</v>
      </c>
      <c r="B97" s="211" t="s">
        <v>3748</v>
      </c>
      <c r="C97" s="212" t="s">
        <v>3749</v>
      </c>
      <c r="D97" s="214" t="s">
        <v>3750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3650</v>
      </c>
      <c r="B98" s="218" t="s">
        <v>3751</v>
      </c>
      <c r="C98" s="219" t="s">
        <v>3752</v>
      </c>
      <c r="D98" s="220" t="s">
        <v>3753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699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IFERROR(INDEX('Recommendations'!$I$2:$I$121, MATCH(F2,'Recommendations'!$B$2:$B$121,0))="Implemented", FALSE))</xm:f>
            <x14:dxf>
              <font>
                <color rgb="FF000000"/>
              </font>
              <fill>
                <patternFill>
                  <bgColor rgb="FF3C7D22"/>
                </patternFill>
              </fill>
            </x14:dxf>
          </x14:cfRule>
          <x14:cfRule type="expression" priority="2" id="{00000000-000E-0000-0900-000002000000}">
            <xm:f>AND(F2&lt;&gt;"", IFERROR(INDEX('Recommendations'!$I$2:$I$121, MATCH(F2,'Recommendations'!$B$2:$B$121,0))="Compensated", FALSE))</xm:f>
            <x14:dxf>
              <font>
                <color rgb="FF000000"/>
              </font>
              <fill>
                <patternFill>
                  <bgColor rgb="FFC6E0B4"/>
                </patternFill>
              </fill>
            </x14:dxf>
          </x14:cfRule>
          <x14:cfRule type="expression" priority="3" id="{00000000-000E-0000-0900-000003000000}">
            <xm:f>AND(F2&lt;&gt;"", IFERROR(INDEX('Recommendations'!$I$2:$I$121, MATCH(F2,'Recommendations'!$B$2:$B$121,0))="Testing", FALSE))</xm:f>
            <x14:dxf>
              <font>
                <color rgb="FF000000"/>
              </font>
              <fill>
                <patternFill>
                  <bgColor rgb="FFFFC000"/>
                </patternFill>
              </fill>
            </x14:dxf>
          </x14:cfRule>
          <x14:cfRule type="expression" priority="4" id="{00000000-000E-0000-0900-000004000000}">
            <xm:f>AND(F2&lt;&gt;"", IFERROR(INDEX('Recommendations'!$I$2:$I$121, MATCH(F2,'Recommendations'!$B$2:$B$121,0))="Failed", FALSE))</xm:f>
            <x14:dxf>
              <font>
                <color rgb="FF000000"/>
              </font>
              <fill>
                <patternFill>
                  <bgColor rgb="FFD82891"/>
                </patternFill>
              </fill>
            </x14:dxf>
          </x14:cfRule>
          <x14:cfRule type="expression" priority="5" id="{00000000-000E-0000-0900-000005000000}">
            <xm:f>AND(F2&lt;&gt;"", IFERROR(INDEX('Recommendations'!$I$2:$I$121, MATCH(F2,'Recommendations'!$B$2:$B$121,0))="Risk Accepted", FALSE))</xm:f>
            <x14:dxf>
              <font>
                <color rgb="FF000000"/>
              </font>
              <fill>
                <patternFill>
                  <bgColor rgb="FFD9D9D9"/>
                </patternFill>
              </fill>
            </x14:dxf>
          </x14:cfRule>
          <x14:cfRule type="expression" priority="6" id="{00000000-000E-0000-0900-000006000000}">
            <xm:f>AND(F2&lt;&gt;"", IFERROR(INDEX('Recommendations'!$I$2:$I$121, MATCH(F2,'Recommendations'!$B$2:$B$121,0))="N/A",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3754</v>
      </c>
      <c r="C1" s="253" t="s">
        <v>3755</v>
      </c>
      <c r="D1" s="253" t="s">
        <v>3756</v>
      </c>
      <c r="E1" s="253" t="s">
        <v>3757</v>
      </c>
      <c r="F1" s="253" t="s">
        <v>2583</v>
      </c>
      <c r="G1" s="253" t="s">
        <v>3758</v>
      </c>
      <c r="H1" s="253" t="s">
        <v>3759</v>
      </c>
      <c r="I1" s="253" t="s">
        <v>3760</v>
      </c>
      <c r="J1" s="253" t="s">
        <v>13</v>
      </c>
      <c r="K1" s="253" t="s">
        <v>949</v>
      </c>
      <c r="L1" s="253" t="s">
        <v>950</v>
      </c>
      <c r="M1" s="253" t="s">
        <v>951</v>
      </c>
      <c r="N1" s="253" t="s">
        <v>952</v>
      </c>
      <c r="O1" s="253" t="s">
        <v>953</v>
      </c>
      <c r="P1" s="253" t="s">
        <v>954</v>
      </c>
      <c r="Q1" s="253" t="s">
        <v>955</v>
      </c>
      <c r="R1" s="253" t="s">
        <v>956</v>
      </c>
      <c r="S1" s="253" t="s">
        <v>957</v>
      </c>
      <c r="T1" s="253" t="s">
        <v>958</v>
      </c>
      <c r="U1" s="253" t="s">
        <v>959</v>
      </c>
      <c r="V1" s="253" t="s">
        <v>960</v>
      </c>
      <c r="W1" s="253" t="s">
        <v>961</v>
      </c>
      <c r="X1" s="253" t="s">
        <v>962</v>
      </c>
      <c r="Y1" s="253" t="s">
        <v>963</v>
      </c>
      <c r="Z1" s="253" t="s">
        <v>964</v>
      </c>
      <c r="AA1" s="253" t="s">
        <v>965</v>
      </c>
      <c r="AB1" s="253" t="s">
        <v>966</v>
      </c>
      <c r="AC1" s="253" t="s">
        <v>967</v>
      </c>
      <c r="AD1" s="253" t="s">
        <v>968</v>
      </c>
      <c r="AE1" s="253" t="s">
        <v>969</v>
      </c>
      <c r="AF1" s="253" t="s">
        <v>970</v>
      </c>
      <c r="AG1" s="253" t="s">
        <v>971</v>
      </c>
      <c r="AH1" s="253" t="s">
        <v>972</v>
      </c>
      <c r="AI1" s="253" t="s">
        <v>973</v>
      </c>
      <c r="AJ1" s="253" t="s">
        <v>974</v>
      </c>
      <c r="AK1" s="253" t="s">
        <v>975</v>
      </c>
      <c r="AL1" s="253" t="s">
        <v>976</v>
      </c>
      <c r="AM1" s="253" t="s">
        <v>977</v>
      </c>
      <c r="AN1" s="253" t="s">
        <v>978</v>
      </c>
      <c r="AO1" s="253" t="s">
        <v>979</v>
      </c>
      <c r="AP1" s="253" t="s">
        <v>980</v>
      </c>
      <c r="AQ1" s="253" t="s">
        <v>981</v>
      </c>
      <c r="AR1" s="253" t="s">
        <v>982</v>
      </c>
      <c r="AS1" s="253" t="s">
        <v>983</v>
      </c>
      <c r="AT1" s="253" t="s">
        <v>984</v>
      </c>
      <c r="AU1" s="253" t="s">
        <v>985</v>
      </c>
      <c r="AV1" s="253" t="s">
        <v>986</v>
      </c>
      <c r="AW1" s="253" t="s">
        <v>987</v>
      </c>
      <c r="AX1" s="253" t="s">
        <v>988</v>
      </c>
      <c r="AY1" s="254" t="s">
        <v>989</v>
      </c>
    </row>
    <row r="2" spans="1:51" ht="60" customHeight="1" outlineLevel="1" x14ac:dyDescent="0.35">
      <c r="A2" s="244" t="s">
        <v>3761</v>
      </c>
      <c r="B2" s="232" t="s">
        <v>3762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992</v>
      </c>
      <c r="B3" s="233" t="s">
        <v>3763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3764</v>
      </c>
      <c r="C4" s="234" t="s">
        <v>3765</v>
      </c>
      <c r="D4" s="234" t="s">
        <v>3766</v>
      </c>
      <c r="E4" s="234" t="s">
        <v>3767</v>
      </c>
      <c r="F4" s="234" t="s">
        <v>25</v>
      </c>
      <c r="G4" s="234" t="s">
        <v>25</v>
      </c>
      <c r="H4" s="234" t="s">
        <v>3768</v>
      </c>
      <c r="I4" s="234" t="s">
        <v>25</v>
      </c>
      <c r="J4" s="234" t="s">
        <v>3769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29</v>
      </c>
      <c r="B5" s="234" t="s">
        <v>3770</v>
      </c>
      <c r="C5" s="234" t="s">
        <v>3771</v>
      </c>
      <c r="D5" s="234" t="s">
        <v>3772</v>
      </c>
      <c r="E5" s="234" t="s">
        <v>3773</v>
      </c>
      <c r="F5" s="234" t="s">
        <v>3774</v>
      </c>
      <c r="G5" s="234" t="s">
        <v>25</v>
      </c>
      <c r="H5" s="234" t="s">
        <v>3775</v>
      </c>
      <c r="I5" s="234" t="s">
        <v>25</v>
      </c>
      <c r="J5" s="234" t="s">
        <v>3776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998</v>
      </c>
      <c r="B6" s="233" t="s">
        <v>3777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151</v>
      </c>
      <c r="B7" s="234" t="s">
        <v>3778</v>
      </c>
      <c r="C7" s="234" t="s">
        <v>3779</v>
      </c>
      <c r="D7" s="234" t="s">
        <v>3780</v>
      </c>
      <c r="E7" s="234" t="s">
        <v>3773</v>
      </c>
      <c r="F7" s="234" t="s">
        <v>3781</v>
      </c>
      <c r="G7" s="234" t="s">
        <v>25</v>
      </c>
      <c r="H7" s="234" t="s">
        <v>3782</v>
      </c>
      <c r="I7" s="234" t="s">
        <v>25</v>
      </c>
      <c r="J7" s="234" t="s">
        <v>3783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156</v>
      </c>
      <c r="B8" s="234" t="s">
        <v>3784</v>
      </c>
      <c r="C8" s="234" t="s">
        <v>3785</v>
      </c>
      <c r="D8" s="234" t="s">
        <v>3786</v>
      </c>
      <c r="E8" s="234" t="s">
        <v>25</v>
      </c>
      <c r="F8" s="234" t="s">
        <v>25</v>
      </c>
      <c r="G8" s="234" t="s">
        <v>25</v>
      </c>
      <c r="H8" s="234" t="s">
        <v>3787</v>
      </c>
      <c r="I8" s="234" t="s">
        <v>3788</v>
      </c>
      <c r="J8" s="234" t="s">
        <v>3789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162</v>
      </c>
      <c r="B9" s="234" t="s">
        <v>3790</v>
      </c>
      <c r="C9" s="234" t="s">
        <v>3791</v>
      </c>
      <c r="D9" s="234" t="s">
        <v>3792</v>
      </c>
      <c r="E9" s="234" t="s">
        <v>25</v>
      </c>
      <c r="F9" s="234" t="s">
        <v>25</v>
      </c>
      <c r="G9" s="234" t="s">
        <v>25</v>
      </c>
      <c r="H9" s="234" t="s">
        <v>3793</v>
      </c>
      <c r="I9" s="234" t="s">
        <v>3794</v>
      </c>
      <c r="J9" s="234" t="s">
        <v>3795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169</v>
      </c>
      <c r="B10" s="234" t="s">
        <v>3796</v>
      </c>
      <c r="C10" s="234" t="s">
        <v>3797</v>
      </c>
      <c r="D10" s="234" t="s">
        <v>3798</v>
      </c>
      <c r="E10" s="234" t="s">
        <v>25</v>
      </c>
      <c r="F10" s="234" t="s">
        <v>25</v>
      </c>
      <c r="G10" s="234" t="s">
        <v>25</v>
      </c>
      <c r="H10" s="234" t="s">
        <v>3799</v>
      </c>
      <c r="I10" s="234" t="s">
        <v>3800</v>
      </c>
      <c r="J10" s="234" t="s">
        <v>3801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176</v>
      </c>
      <c r="B11" s="234" t="s">
        <v>3802</v>
      </c>
      <c r="C11" s="234" t="s">
        <v>3803</v>
      </c>
      <c r="D11" s="234" t="s">
        <v>3804</v>
      </c>
      <c r="E11" s="234" t="s">
        <v>25</v>
      </c>
      <c r="F11" s="234" t="s">
        <v>25</v>
      </c>
      <c r="G11" s="234" t="s">
        <v>25</v>
      </c>
      <c r="H11" s="234" t="s">
        <v>3805</v>
      </c>
      <c r="I11" s="234" t="s">
        <v>25</v>
      </c>
      <c r="J11" s="234" t="s">
        <v>3806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182</v>
      </c>
      <c r="B12" s="234" t="s">
        <v>3807</v>
      </c>
      <c r="C12" s="234" t="s">
        <v>3808</v>
      </c>
      <c r="D12" s="234" t="s">
        <v>3809</v>
      </c>
      <c r="E12" s="234" t="s">
        <v>25</v>
      </c>
      <c r="F12" s="234" t="s">
        <v>25</v>
      </c>
      <c r="G12" s="234" t="s">
        <v>3810</v>
      </c>
      <c r="H12" s="234" t="s">
        <v>3811</v>
      </c>
      <c r="I12" s="234" t="s">
        <v>25</v>
      </c>
      <c r="J12" s="234" t="s">
        <v>3812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187</v>
      </c>
      <c r="B13" s="234" t="s">
        <v>3813</v>
      </c>
      <c r="C13" s="234" t="s">
        <v>3814</v>
      </c>
      <c r="D13" s="234" t="s">
        <v>3815</v>
      </c>
      <c r="E13" s="234" t="s">
        <v>25</v>
      </c>
      <c r="F13" s="234" t="s">
        <v>25</v>
      </c>
      <c r="G13" s="234" t="s">
        <v>25</v>
      </c>
      <c r="H13" s="234" t="s">
        <v>3816</v>
      </c>
      <c r="I13" s="234" t="s">
        <v>25</v>
      </c>
      <c r="J13" s="234" t="s">
        <v>3817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3818</v>
      </c>
      <c r="B14" s="234" t="s">
        <v>3819</v>
      </c>
      <c r="C14" s="234" t="s">
        <v>3820</v>
      </c>
      <c r="D14" s="234" t="s">
        <v>3821</v>
      </c>
      <c r="E14" s="234" t="s">
        <v>25</v>
      </c>
      <c r="F14" s="234" t="s">
        <v>3822</v>
      </c>
      <c r="G14" s="234" t="s">
        <v>25</v>
      </c>
      <c r="H14" s="234" t="s">
        <v>3823</v>
      </c>
      <c r="I14" s="234" t="s">
        <v>3824</v>
      </c>
      <c r="J14" s="234" t="s">
        <v>3825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1003</v>
      </c>
      <c r="B15" s="233" t="s">
        <v>3826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194</v>
      </c>
      <c r="B16" s="234" t="s">
        <v>3827</v>
      </c>
      <c r="C16" s="234" t="s">
        <v>3828</v>
      </c>
      <c r="D16" s="234" t="s">
        <v>3821</v>
      </c>
      <c r="E16" s="234" t="s">
        <v>25</v>
      </c>
      <c r="F16" s="234" t="s">
        <v>3829</v>
      </c>
      <c r="G16" s="234" t="s">
        <v>25</v>
      </c>
      <c r="H16" s="234" t="s">
        <v>3830</v>
      </c>
      <c r="I16" s="234" t="s">
        <v>25</v>
      </c>
      <c r="J16" s="234" t="s">
        <v>3831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199</v>
      </c>
      <c r="B17" s="234" t="s">
        <v>3832</v>
      </c>
      <c r="C17" s="234" t="s">
        <v>3833</v>
      </c>
      <c r="D17" s="234" t="s">
        <v>3834</v>
      </c>
      <c r="E17" s="234" t="s">
        <v>25</v>
      </c>
      <c r="F17" s="234" t="s">
        <v>3829</v>
      </c>
      <c r="G17" s="234" t="s">
        <v>25</v>
      </c>
      <c r="H17" s="234" t="s">
        <v>3835</v>
      </c>
      <c r="I17" s="234" t="s">
        <v>25</v>
      </c>
      <c r="J17" s="234" t="s">
        <v>3836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205</v>
      </c>
      <c r="B18" s="234" t="s">
        <v>3837</v>
      </c>
      <c r="C18" s="234" t="s">
        <v>3838</v>
      </c>
      <c r="D18" s="234" t="s">
        <v>25</v>
      </c>
      <c r="E18" s="234" t="s">
        <v>25</v>
      </c>
      <c r="F18" s="234" t="s">
        <v>25</v>
      </c>
      <c r="G18" s="234" t="s">
        <v>25</v>
      </c>
      <c r="H18" s="234" t="s">
        <v>3839</v>
      </c>
      <c r="I18" s="234" t="s">
        <v>25</v>
      </c>
      <c r="J18" s="234" t="s">
        <v>3840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1008</v>
      </c>
      <c r="B19" s="233" t="s">
        <v>3841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270</v>
      </c>
      <c r="B20" s="234" t="s">
        <v>3842</v>
      </c>
      <c r="C20" s="234" t="s">
        <v>3843</v>
      </c>
      <c r="D20" s="234" t="s">
        <v>3844</v>
      </c>
      <c r="E20" s="234" t="s">
        <v>25</v>
      </c>
      <c r="F20" s="234" t="s">
        <v>3845</v>
      </c>
      <c r="G20" s="234" t="s">
        <v>25</v>
      </c>
      <c r="H20" s="234" t="s">
        <v>3846</v>
      </c>
      <c r="I20" s="234" t="s">
        <v>25</v>
      </c>
      <c r="J20" s="234" t="s">
        <v>3847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277</v>
      </c>
      <c r="B21" s="234" t="s">
        <v>3848</v>
      </c>
      <c r="C21" s="234" t="s">
        <v>3849</v>
      </c>
      <c r="D21" s="234" t="s">
        <v>3850</v>
      </c>
      <c r="E21" s="234" t="s">
        <v>3851</v>
      </c>
      <c r="F21" s="234" t="s">
        <v>25</v>
      </c>
      <c r="G21" s="234" t="s">
        <v>25</v>
      </c>
      <c r="H21" s="234" t="s">
        <v>3852</v>
      </c>
      <c r="I21" s="234" t="s">
        <v>3853</v>
      </c>
      <c r="J21" s="234" t="s">
        <v>3854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282</v>
      </c>
      <c r="B22" s="234" t="s">
        <v>3855</v>
      </c>
      <c r="C22" s="234" t="s">
        <v>3856</v>
      </c>
      <c r="D22" s="234" t="s">
        <v>3857</v>
      </c>
      <c r="E22" s="234" t="s">
        <v>25</v>
      </c>
      <c r="F22" s="234" t="s">
        <v>3858</v>
      </c>
      <c r="G22" s="234" t="s">
        <v>25</v>
      </c>
      <c r="H22" s="234" t="s">
        <v>3859</v>
      </c>
      <c r="I22" s="234" t="s">
        <v>25</v>
      </c>
      <c r="J22" s="234" t="s">
        <v>3860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287</v>
      </c>
      <c r="B23" s="234" t="s">
        <v>3861</v>
      </c>
      <c r="C23" s="234" t="s">
        <v>3862</v>
      </c>
      <c r="D23" s="234" t="s">
        <v>3863</v>
      </c>
      <c r="E23" s="234" t="s">
        <v>25</v>
      </c>
      <c r="F23" s="234" t="s">
        <v>25</v>
      </c>
      <c r="G23" s="234" t="s">
        <v>25</v>
      </c>
      <c r="H23" s="234" t="s">
        <v>3864</v>
      </c>
      <c r="I23" s="234" t="s">
        <v>3865</v>
      </c>
      <c r="J23" s="234" t="s">
        <v>3866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3867</v>
      </c>
      <c r="B24" s="234" t="s">
        <v>3868</v>
      </c>
      <c r="C24" s="234" t="s">
        <v>3869</v>
      </c>
      <c r="D24" s="234" t="s">
        <v>3863</v>
      </c>
      <c r="E24" s="234" t="s">
        <v>25</v>
      </c>
      <c r="F24" s="234" t="s">
        <v>3870</v>
      </c>
      <c r="G24" s="234" t="s">
        <v>25</v>
      </c>
      <c r="H24" s="234" t="s">
        <v>3871</v>
      </c>
      <c r="I24" s="234" t="s">
        <v>25</v>
      </c>
      <c r="J24" s="234" t="s">
        <v>3872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1012</v>
      </c>
      <c r="B25" s="233" t="s">
        <v>3873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294</v>
      </c>
      <c r="B26" s="234" t="s">
        <v>3874</v>
      </c>
      <c r="C26" s="234" t="s">
        <v>3875</v>
      </c>
      <c r="D26" s="234" t="s">
        <v>3876</v>
      </c>
      <c r="E26" s="234" t="s">
        <v>25</v>
      </c>
      <c r="F26" s="234" t="s">
        <v>3877</v>
      </c>
      <c r="G26" s="234" t="s">
        <v>25</v>
      </c>
      <c r="H26" s="234" t="s">
        <v>3878</v>
      </c>
      <c r="I26" s="234" t="s">
        <v>25</v>
      </c>
      <c r="J26" s="234" t="s">
        <v>3879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3880</v>
      </c>
      <c r="B27" s="232" t="s">
        <v>3881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1018</v>
      </c>
      <c r="B28" s="233" t="s">
        <v>3882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325</v>
      </c>
      <c r="B29" s="234" t="s">
        <v>3883</v>
      </c>
      <c r="C29" s="234" t="s">
        <v>3884</v>
      </c>
      <c r="D29" s="234" t="s">
        <v>3885</v>
      </c>
      <c r="E29" s="234" t="s">
        <v>3886</v>
      </c>
      <c r="F29" s="234" t="s">
        <v>25</v>
      </c>
      <c r="G29" s="234" t="s">
        <v>25</v>
      </c>
      <c r="H29" s="234" t="s">
        <v>3887</v>
      </c>
      <c r="I29" s="234" t="s">
        <v>25</v>
      </c>
      <c r="J29" s="234" t="s">
        <v>3888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330</v>
      </c>
      <c r="B30" s="234" t="s">
        <v>3889</v>
      </c>
      <c r="C30" s="234" t="s">
        <v>3771</v>
      </c>
      <c r="D30" s="234" t="s">
        <v>3772</v>
      </c>
      <c r="E30" s="234" t="s">
        <v>25</v>
      </c>
      <c r="F30" s="234" t="s">
        <v>3774</v>
      </c>
      <c r="G30" s="234" t="s">
        <v>25</v>
      </c>
      <c r="H30" s="234" t="s">
        <v>3890</v>
      </c>
      <c r="I30" s="234" t="s">
        <v>25</v>
      </c>
      <c r="J30" s="234" t="s">
        <v>3891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1023</v>
      </c>
      <c r="B31" s="233" t="s">
        <v>3892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384</v>
      </c>
      <c r="B32" s="234" t="s">
        <v>3893</v>
      </c>
      <c r="C32" s="234" t="s">
        <v>3894</v>
      </c>
      <c r="D32" s="234" t="s">
        <v>3895</v>
      </c>
      <c r="E32" s="234" t="s">
        <v>25</v>
      </c>
      <c r="F32" s="234" t="s">
        <v>25</v>
      </c>
      <c r="G32" s="234" t="s">
        <v>3896</v>
      </c>
      <c r="H32" s="234" t="s">
        <v>3897</v>
      </c>
      <c r="I32" s="234" t="s">
        <v>25</v>
      </c>
      <c r="J32" s="234" t="s">
        <v>3898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390</v>
      </c>
      <c r="B33" s="234" t="s">
        <v>3899</v>
      </c>
      <c r="C33" s="234" t="s">
        <v>3900</v>
      </c>
      <c r="D33" s="234" t="s">
        <v>3901</v>
      </c>
      <c r="E33" s="234" t="s">
        <v>25</v>
      </c>
      <c r="F33" s="234" t="s">
        <v>3902</v>
      </c>
      <c r="G33" s="234" t="s">
        <v>25</v>
      </c>
      <c r="H33" s="234" t="s">
        <v>3903</v>
      </c>
      <c r="I33" s="234" t="s">
        <v>3904</v>
      </c>
      <c r="J33" s="234" t="s">
        <v>3905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395</v>
      </c>
      <c r="B34" s="234" t="s">
        <v>3906</v>
      </c>
      <c r="C34" s="234" t="s">
        <v>3907</v>
      </c>
      <c r="D34" s="234" t="s">
        <v>3908</v>
      </c>
      <c r="E34" s="234" t="s">
        <v>25</v>
      </c>
      <c r="F34" s="234" t="s">
        <v>25</v>
      </c>
      <c r="G34" s="234" t="s">
        <v>25</v>
      </c>
      <c r="H34" s="234" t="s">
        <v>3909</v>
      </c>
      <c r="I34" s="234" t="s">
        <v>25</v>
      </c>
      <c r="J34" s="234" t="s">
        <v>3910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400</v>
      </c>
      <c r="B35" s="234" t="s">
        <v>3911</v>
      </c>
      <c r="C35" s="234" t="s">
        <v>3912</v>
      </c>
      <c r="D35" s="234" t="s">
        <v>3913</v>
      </c>
      <c r="E35" s="234" t="s">
        <v>25</v>
      </c>
      <c r="F35" s="234" t="s">
        <v>3914</v>
      </c>
      <c r="G35" s="234" t="s">
        <v>25</v>
      </c>
      <c r="H35" s="234" t="s">
        <v>3915</v>
      </c>
      <c r="I35" s="234" t="s">
        <v>25</v>
      </c>
      <c r="J35" s="234" t="s">
        <v>3916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406</v>
      </c>
      <c r="B36" s="234" t="s">
        <v>3917</v>
      </c>
      <c r="C36" s="234" t="s">
        <v>3918</v>
      </c>
      <c r="D36" s="234" t="s">
        <v>3919</v>
      </c>
      <c r="E36" s="234" t="s">
        <v>25</v>
      </c>
      <c r="F36" s="234" t="s">
        <v>25</v>
      </c>
      <c r="G36" s="234" t="s">
        <v>3920</v>
      </c>
      <c r="H36" s="234" t="s">
        <v>3921</v>
      </c>
      <c r="I36" s="234" t="s">
        <v>25</v>
      </c>
      <c r="J36" s="234" t="s">
        <v>3922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411</v>
      </c>
      <c r="B37" s="234" t="s">
        <v>3923</v>
      </c>
      <c r="C37" s="234" t="s">
        <v>3924</v>
      </c>
      <c r="D37" s="234" t="s">
        <v>3925</v>
      </c>
      <c r="E37" s="234" t="s">
        <v>25</v>
      </c>
      <c r="F37" s="234" t="s">
        <v>3926</v>
      </c>
      <c r="G37" s="234" t="s">
        <v>3927</v>
      </c>
      <c r="H37" s="234" t="s">
        <v>3928</v>
      </c>
      <c r="I37" s="234" t="s">
        <v>25</v>
      </c>
      <c r="J37" s="234" t="s">
        <v>3929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416</v>
      </c>
      <c r="B38" s="234" t="s">
        <v>3930</v>
      </c>
      <c r="C38" s="234" t="s">
        <v>3931</v>
      </c>
      <c r="D38" s="234" t="s">
        <v>3932</v>
      </c>
      <c r="E38" s="234" t="s">
        <v>25</v>
      </c>
      <c r="F38" s="234" t="s">
        <v>3926</v>
      </c>
      <c r="G38" s="234" t="s">
        <v>3933</v>
      </c>
      <c r="H38" s="234" t="s">
        <v>3934</v>
      </c>
      <c r="I38" s="234" t="s">
        <v>3935</v>
      </c>
      <c r="J38" s="234" t="s">
        <v>3936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1027</v>
      </c>
      <c r="B39" s="233" t="s">
        <v>3937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428</v>
      </c>
      <c r="B40" s="234" t="s">
        <v>3938</v>
      </c>
      <c r="C40" s="234" t="s">
        <v>3939</v>
      </c>
      <c r="D40" s="234" t="s">
        <v>3940</v>
      </c>
      <c r="E40" s="234" t="s">
        <v>25</v>
      </c>
      <c r="F40" s="234" t="s">
        <v>25</v>
      </c>
      <c r="G40" s="234" t="s">
        <v>25</v>
      </c>
      <c r="H40" s="234" t="s">
        <v>3941</v>
      </c>
      <c r="I40" s="234" t="s">
        <v>3942</v>
      </c>
      <c r="J40" s="234" t="s">
        <v>3943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433</v>
      </c>
      <c r="B41" s="234" t="s">
        <v>3944</v>
      </c>
      <c r="C41" s="234" t="s">
        <v>3945</v>
      </c>
      <c r="D41" s="234" t="s">
        <v>25</v>
      </c>
      <c r="E41" s="234" t="s">
        <v>25</v>
      </c>
      <c r="F41" s="234" t="s">
        <v>25</v>
      </c>
      <c r="G41" s="234" t="s">
        <v>25</v>
      </c>
      <c r="H41" s="234" t="s">
        <v>3946</v>
      </c>
      <c r="I41" s="234" t="s">
        <v>25</v>
      </c>
      <c r="J41" s="234" t="s">
        <v>3947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3948</v>
      </c>
      <c r="B42" s="232" t="s">
        <v>3949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1050</v>
      </c>
      <c r="B43" s="233" t="s">
        <v>3950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500</v>
      </c>
      <c r="B44" s="234" t="s">
        <v>3951</v>
      </c>
      <c r="C44" s="234" t="s">
        <v>3952</v>
      </c>
      <c r="D44" s="234" t="s">
        <v>3953</v>
      </c>
      <c r="E44" s="234" t="s">
        <v>3767</v>
      </c>
      <c r="F44" s="234" t="s">
        <v>25</v>
      </c>
      <c r="G44" s="234" t="s">
        <v>25</v>
      </c>
      <c r="H44" s="234" t="s">
        <v>3954</v>
      </c>
      <c r="I44" s="234" t="s">
        <v>25</v>
      </c>
      <c r="J44" s="234" t="s">
        <v>3955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505</v>
      </c>
      <c r="B45" s="234" t="s">
        <v>3956</v>
      </c>
      <c r="C45" s="234" t="s">
        <v>3957</v>
      </c>
      <c r="D45" s="234" t="s">
        <v>3772</v>
      </c>
      <c r="E45" s="234" t="s">
        <v>25</v>
      </c>
      <c r="F45" s="234" t="s">
        <v>3774</v>
      </c>
      <c r="G45" s="234" t="s">
        <v>25</v>
      </c>
      <c r="H45" s="234" t="s">
        <v>3958</v>
      </c>
      <c r="I45" s="234" t="s">
        <v>25</v>
      </c>
      <c r="J45" s="234" t="s">
        <v>3959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1056</v>
      </c>
      <c r="B46" s="233" t="s">
        <v>3960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542</v>
      </c>
      <c r="B47" s="234" t="s">
        <v>3961</v>
      </c>
      <c r="C47" s="234" t="s">
        <v>3962</v>
      </c>
      <c r="D47" s="234" t="s">
        <v>3963</v>
      </c>
      <c r="E47" s="234" t="s">
        <v>25</v>
      </c>
      <c r="F47" s="234" t="s">
        <v>3964</v>
      </c>
      <c r="G47" s="234" t="s">
        <v>3965</v>
      </c>
      <c r="H47" s="234" t="s">
        <v>3966</v>
      </c>
      <c r="I47" s="234" t="s">
        <v>3967</v>
      </c>
      <c r="J47" s="234" t="s">
        <v>3968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1060</v>
      </c>
      <c r="B48" s="233" t="s">
        <v>3969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3970</v>
      </c>
      <c r="B49" s="234" t="s">
        <v>3971</v>
      </c>
      <c r="C49" s="234" t="s">
        <v>3972</v>
      </c>
      <c r="D49" s="234" t="s">
        <v>3973</v>
      </c>
      <c r="E49" s="234" t="s">
        <v>3974</v>
      </c>
      <c r="F49" s="234" t="s">
        <v>25</v>
      </c>
      <c r="G49" s="234" t="s">
        <v>25</v>
      </c>
      <c r="H49" s="234" t="s">
        <v>3975</v>
      </c>
      <c r="I49" s="234" t="s">
        <v>3976</v>
      </c>
      <c r="J49" s="234" t="s">
        <v>3977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3978</v>
      </c>
      <c r="B50" s="234" t="s">
        <v>3979</v>
      </c>
      <c r="C50" s="234" t="s">
        <v>3980</v>
      </c>
      <c r="D50" s="234" t="s">
        <v>25</v>
      </c>
      <c r="E50" s="234" t="s">
        <v>3981</v>
      </c>
      <c r="F50" s="234" t="s">
        <v>3982</v>
      </c>
      <c r="G50" s="234" t="s">
        <v>25</v>
      </c>
      <c r="H50" s="234" t="s">
        <v>3975</v>
      </c>
      <c r="I50" s="234" t="s">
        <v>3983</v>
      </c>
      <c r="J50" s="234" t="s">
        <v>3984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3985</v>
      </c>
      <c r="B51" s="234" t="s">
        <v>3986</v>
      </c>
      <c r="C51" s="234" t="s">
        <v>3987</v>
      </c>
      <c r="D51" s="234" t="s">
        <v>25</v>
      </c>
      <c r="E51" s="234" t="s">
        <v>25</v>
      </c>
      <c r="F51" s="234" t="s">
        <v>3988</v>
      </c>
      <c r="G51" s="234" t="s">
        <v>25</v>
      </c>
      <c r="H51" s="234" t="s">
        <v>3975</v>
      </c>
      <c r="I51" s="234" t="s">
        <v>3989</v>
      </c>
      <c r="J51" s="234" t="s">
        <v>3990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3991</v>
      </c>
      <c r="B52" s="234" t="s">
        <v>3992</v>
      </c>
      <c r="C52" s="234" t="s">
        <v>3993</v>
      </c>
      <c r="D52" s="234" t="s">
        <v>25</v>
      </c>
      <c r="E52" s="234" t="s">
        <v>25</v>
      </c>
      <c r="F52" s="234" t="s">
        <v>3994</v>
      </c>
      <c r="G52" s="234" t="s">
        <v>25</v>
      </c>
      <c r="H52" s="234" t="s">
        <v>3975</v>
      </c>
      <c r="I52" s="234" t="s">
        <v>3995</v>
      </c>
      <c r="J52" s="234" t="s">
        <v>3996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3997</v>
      </c>
      <c r="B53" s="234" t="s">
        <v>3998</v>
      </c>
      <c r="C53" s="234" t="s">
        <v>3999</v>
      </c>
      <c r="D53" s="234" t="s">
        <v>4000</v>
      </c>
      <c r="E53" s="234" t="s">
        <v>4001</v>
      </c>
      <c r="F53" s="234" t="s">
        <v>25</v>
      </c>
      <c r="G53" s="234" t="s">
        <v>25</v>
      </c>
      <c r="H53" s="234" t="s">
        <v>4002</v>
      </c>
      <c r="I53" s="234" t="s">
        <v>25</v>
      </c>
      <c r="J53" s="234" t="s">
        <v>4003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4004</v>
      </c>
      <c r="B54" s="234" t="s">
        <v>4005</v>
      </c>
      <c r="C54" s="234" t="s">
        <v>3999</v>
      </c>
      <c r="D54" s="234" t="s">
        <v>4000</v>
      </c>
      <c r="E54" s="234" t="s">
        <v>25</v>
      </c>
      <c r="F54" s="234" t="s">
        <v>25</v>
      </c>
      <c r="G54" s="234" t="s">
        <v>25</v>
      </c>
      <c r="H54" s="234" t="s">
        <v>4006</v>
      </c>
      <c r="I54" s="234" t="s">
        <v>4007</v>
      </c>
      <c r="J54" s="234" t="s">
        <v>4008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1064</v>
      </c>
      <c r="B55" s="233" t="s">
        <v>4009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4010</v>
      </c>
      <c r="B56" s="234" t="s">
        <v>4011</v>
      </c>
      <c r="C56" s="234" t="s">
        <v>4012</v>
      </c>
      <c r="D56" s="234" t="s">
        <v>4013</v>
      </c>
      <c r="E56" s="234" t="s">
        <v>4014</v>
      </c>
      <c r="F56" s="234" t="s">
        <v>25</v>
      </c>
      <c r="G56" s="234" t="s">
        <v>4015</v>
      </c>
      <c r="H56" s="234" t="s">
        <v>25</v>
      </c>
      <c r="I56" s="234" t="s">
        <v>25</v>
      </c>
      <c r="J56" s="234" t="s">
        <v>4016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4017</v>
      </c>
      <c r="B57" s="234" t="s">
        <v>4018</v>
      </c>
      <c r="C57" s="234" t="s">
        <v>4019</v>
      </c>
      <c r="D57" s="234" t="s">
        <v>4020</v>
      </c>
      <c r="E57" s="234" t="s">
        <v>4021</v>
      </c>
      <c r="F57" s="234" t="s">
        <v>25</v>
      </c>
      <c r="G57" s="234" t="s">
        <v>4022</v>
      </c>
      <c r="H57" s="234" t="s">
        <v>4023</v>
      </c>
      <c r="I57" s="234" t="s">
        <v>25</v>
      </c>
      <c r="J57" s="234" t="s">
        <v>4024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1068</v>
      </c>
      <c r="B58" s="233" t="s">
        <v>4025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4026</v>
      </c>
      <c r="B59" s="234" t="s">
        <v>4027</v>
      </c>
      <c r="C59" s="234" t="s">
        <v>4028</v>
      </c>
      <c r="D59" s="234" t="s">
        <v>4029</v>
      </c>
      <c r="E59" s="234" t="s">
        <v>25</v>
      </c>
      <c r="F59" s="234" t="s">
        <v>25</v>
      </c>
      <c r="G59" s="234" t="s">
        <v>4030</v>
      </c>
      <c r="H59" s="234" t="s">
        <v>4031</v>
      </c>
      <c r="I59" s="234" t="s">
        <v>4032</v>
      </c>
      <c r="J59" s="234" t="s">
        <v>4033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4034</v>
      </c>
      <c r="B60" s="234" t="s">
        <v>4035</v>
      </c>
      <c r="C60" s="234" t="s">
        <v>4036</v>
      </c>
      <c r="D60" s="234" t="s">
        <v>25</v>
      </c>
      <c r="E60" s="234" t="s">
        <v>4037</v>
      </c>
      <c r="F60" s="234" t="s">
        <v>4038</v>
      </c>
      <c r="G60" s="234" t="s">
        <v>25</v>
      </c>
      <c r="H60" s="234" t="s">
        <v>4039</v>
      </c>
      <c r="I60" s="234" t="s">
        <v>4040</v>
      </c>
      <c r="J60" s="234" t="s">
        <v>4041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4042</v>
      </c>
      <c r="B61" s="234" t="s">
        <v>4043</v>
      </c>
      <c r="C61" s="234" t="s">
        <v>4044</v>
      </c>
      <c r="D61" s="234" t="s">
        <v>25</v>
      </c>
      <c r="E61" s="234" t="s">
        <v>25</v>
      </c>
      <c r="F61" s="234" t="s">
        <v>25</v>
      </c>
      <c r="G61" s="234" t="s">
        <v>4045</v>
      </c>
      <c r="H61" s="234" t="s">
        <v>4046</v>
      </c>
      <c r="I61" s="234" t="s">
        <v>4047</v>
      </c>
      <c r="J61" s="234" t="s">
        <v>4048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4049</v>
      </c>
      <c r="B62" s="234" t="s">
        <v>4050</v>
      </c>
      <c r="C62" s="234" t="s">
        <v>4051</v>
      </c>
      <c r="D62" s="234" t="s">
        <v>4052</v>
      </c>
      <c r="E62" s="234" t="s">
        <v>25</v>
      </c>
      <c r="F62" s="234" t="s">
        <v>25</v>
      </c>
      <c r="G62" s="234" t="s">
        <v>25</v>
      </c>
      <c r="H62" s="234" t="s">
        <v>4053</v>
      </c>
      <c r="I62" s="234" t="s">
        <v>4054</v>
      </c>
      <c r="J62" s="234" t="s">
        <v>4055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1072</v>
      </c>
      <c r="B63" s="233" t="s">
        <v>4056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4057</v>
      </c>
      <c r="B64" s="234" t="s">
        <v>4058</v>
      </c>
      <c r="C64" s="234" t="s">
        <v>4059</v>
      </c>
      <c r="D64" s="234" t="s">
        <v>4060</v>
      </c>
      <c r="E64" s="234" t="s">
        <v>25</v>
      </c>
      <c r="F64" s="234" t="s">
        <v>25</v>
      </c>
      <c r="G64" s="234" t="s">
        <v>4061</v>
      </c>
      <c r="H64" s="234" t="s">
        <v>4062</v>
      </c>
      <c r="I64" s="234" t="s">
        <v>4063</v>
      </c>
      <c r="J64" s="234" t="s">
        <v>4064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4065</v>
      </c>
      <c r="B65" s="234" t="s">
        <v>4066</v>
      </c>
      <c r="C65" s="234" t="s">
        <v>4067</v>
      </c>
      <c r="D65" s="234" t="s">
        <v>4068</v>
      </c>
      <c r="E65" s="234" t="s">
        <v>25</v>
      </c>
      <c r="F65" s="234" t="s">
        <v>25</v>
      </c>
      <c r="G65" s="234" t="s">
        <v>25</v>
      </c>
      <c r="H65" s="234" t="s">
        <v>4069</v>
      </c>
      <c r="I65" s="234" t="s">
        <v>4070</v>
      </c>
      <c r="J65" s="234" t="s">
        <v>4071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4072</v>
      </c>
      <c r="B66" s="234" t="s">
        <v>4073</v>
      </c>
      <c r="C66" s="234" t="s">
        <v>4074</v>
      </c>
      <c r="D66" s="234" t="s">
        <v>4075</v>
      </c>
      <c r="E66" s="234" t="s">
        <v>25</v>
      </c>
      <c r="F66" s="234" t="s">
        <v>25</v>
      </c>
      <c r="G66" s="234" t="s">
        <v>25</v>
      </c>
      <c r="H66" s="234" t="s">
        <v>4076</v>
      </c>
      <c r="I66" s="234" t="s">
        <v>4077</v>
      </c>
      <c r="J66" s="234" t="s">
        <v>4078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4079</v>
      </c>
      <c r="B67" s="234" t="s">
        <v>4080</v>
      </c>
      <c r="C67" s="234" t="s">
        <v>4081</v>
      </c>
      <c r="D67" s="234" t="s">
        <v>4082</v>
      </c>
      <c r="E67" s="234" t="s">
        <v>25</v>
      </c>
      <c r="F67" s="234" t="s">
        <v>25</v>
      </c>
      <c r="G67" s="234" t="s">
        <v>25</v>
      </c>
      <c r="H67" s="234" t="s">
        <v>4083</v>
      </c>
      <c r="I67" s="234" t="s">
        <v>25</v>
      </c>
      <c r="J67" s="234" t="s">
        <v>4084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4085</v>
      </c>
      <c r="B68" s="234" t="s">
        <v>4086</v>
      </c>
      <c r="C68" s="234" t="s">
        <v>4087</v>
      </c>
      <c r="D68" s="234" t="s">
        <v>25</v>
      </c>
      <c r="E68" s="234" t="s">
        <v>25</v>
      </c>
      <c r="F68" s="234" t="s">
        <v>25</v>
      </c>
      <c r="G68" s="234" t="s">
        <v>25</v>
      </c>
      <c r="H68" s="234" t="s">
        <v>4088</v>
      </c>
      <c r="I68" s="234" t="s">
        <v>25</v>
      </c>
      <c r="J68" s="234" t="s">
        <v>4089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1076</v>
      </c>
      <c r="B69" s="233" t="s">
        <v>4090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4091</v>
      </c>
      <c r="B70" s="234" t="s">
        <v>4092</v>
      </c>
      <c r="C70" s="234" t="s">
        <v>4093</v>
      </c>
      <c r="D70" s="234" t="s">
        <v>25</v>
      </c>
      <c r="E70" s="234" t="s">
        <v>25</v>
      </c>
      <c r="F70" s="234" t="s">
        <v>25</v>
      </c>
      <c r="G70" s="234" t="s">
        <v>4094</v>
      </c>
      <c r="H70" s="234" t="s">
        <v>4095</v>
      </c>
      <c r="I70" s="234" t="s">
        <v>25</v>
      </c>
      <c r="J70" s="234" t="s">
        <v>4096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4097</v>
      </c>
      <c r="B71" s="234" t="s">
        <v>4098</v>
      </c>
      <c r="C71" s="234" t="s">
        <v>4099</v>
      </c>
      <c r="D71" s="234" t="s">
        <v>25</v>
      </c>
      <c r="E71" s="234" t="s">
        <v>25</v>
      </c>
      <c r="F71" s="234" t="s">
        <v>25</v>
      </c>
      <c r="G71" s="234" t="s">
        <v>25</v>
      </c>
      <c r="H71" s="234" t="s">
        <v>4100</v>
      </c>
      <c r="I71" s="234" t="s">
        <v>25</v>
      </c>
      <c r="J71" s="234" t="s">
        <v>4101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4102</v>
      </c>
      <c r="B72" s="234" t="s">
        <v>4103</v>
      </c>
      <c r="C72" s="234" t="s">
        <v>4104</v>
      </c>
      <c r="D72" s="234" t="s">
        <v>4105</v>
      </c>
      <c r="E72" s="234" t="s">
        <v>4106</v>
      </c>
      <c r="F72" s="234" t="s">
        <v>25</v>
      </c>
      <c r="G72" s="234" t="s">
        <v>25</v>
      </c>
      <c r="H72" s="234" t="s">
        <v>4107</v>
      </c>
      <c r="I72" s="234" t="s">
        <v>25</v>
      </c>
      <c r="J72" s="234" t="s">
        <v>4108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4109</v>
      </c>
      <c r="B73" s="234" t="s">
        <v>4110</v>
      </c>
      <c r="C73" s="234" t="s">
        <v>4111</v>
      </c>
      <c r="D73" s="234" t="s">
        <v>4112</v>
      </c>
      <c r="E73" s="234" t="s">
        <v>4106</v>
      </c>
      <c r="F73" s="234" t="s">
        <v>25</v>
      </c>
      <c r="G73" s="234" t="s">
        <v>4113</v>
      </c>
      <c r="H73" s="234" t="s">
        <v>4114</v>
      </c>
      <c r="I73" s="234" t="s">
        <v>25</v>
      </c>
      <c r="J73" s="234" t="s">
        <v>4115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4116</v>
      </c>
      <c r="B74" s="234" t="s">
        <v>4117</v>
      </c>
      <c r="C74" s="234" t="s">
        <v>4118</v>
      </c>
      <c r="D74" s="234" t="s">
        <v>4112</v>
      </c>
      <c r="E74" s="234" t="s">
        <v>4119</v>
      </c>
      <c r="F74" s="234" t="s">
        <v>25</v>
      </c>
      <c r="G74" s="234" t="s">
        <v>4120</v>
      </c>
      <c r="H74" s="234" t="s">
        <v>4121</v>
      </c>
      <c r="I74" s="234" t="s">
        <v>4122</v>
      </c>
      <c r="J74" s="234" t="s">
        <v>4123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4124</v>
      </c>
      <c r="B75" s="234" t="s">
        <v>4125</v>
      </c>
      <c r="C75" s="234" t="s">
        <v>4126</v>
      </c>
      <c r="D75" s="234" t="s">
        <v>4127</v>
      </c>
      <c r="E75" s="234" t="s">
        <v>4119</v>
      </c>
      <c r="F75" s="234" t="s">
        <v>4128</v>
      </c>
      <c r="G75" s="234" t="s">
        <v>4129</v>
      </c>
      <c r="H75" s="234" t="s">
        <v>4130</v>
      </c>
      <c r="I75" s="234" t="s">
        <v>4131</v>
      </c>
      <c r="J75" s="234" t="s">
        <v>4132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4133</v>
      </c>
      <c r="B76" s="234" t="s">
        <v>4134</v>
      </c>
      <c r="C76" s="234" t="s">
        <v>4135</v>
      </c>
      <c r="D76" s="234" t="s">
        <v>4136</v>
      </c>
      <c r="E76" s="234" t="s">
        <v>25</v>
      </c>
      <c r="F76" s="234" t="s">
        <v>25</v>
      </c>
      <c r="G76" s="234" t="s">
        <v>25</v>
      </c>
      <c r="H76" s="234" t="s">
        <v>4137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4138</v>
      </c>
      <c r="B77" s="234" t="s">
        <v>4139</v>
      </c>
      <c r="C77" s="234" t="s">
        <v>4140</v>
      </c>
      <c r="D77" s="234" t="s">
        <v>25</v>
      </c>
      <c r="E77" s="234" t="s">
        <v>25</v>
      </c>
      <c r="F77" s="234" t="s">
        <v>25</v>
      </c>
      <c r="G77" s="234" t="s">
        <v>4141</v>
      </c>
      <c r="H77" s="234" t="s">
        <v>4142</v>
      </c>
      <c r="I77" s="234" t="s">
        <v>25</v>
      </c>
      <c r="J77" s="234" t="s">
        <v>4143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4144</v>
      </c>
      <c r="B78" s="234" t="s">
        <v>4145</v>
      </c>
      <c r="C78" s="234" t="s">
        <v>4146</v>
      </c>
      <c r="D78" s="234" t="s">
        <v>25</v>
      </c>
      <c r="E78" s="234" t="s">
        <v>25</v>
      </c>
      <c r="F78" s="234" t="s">
        <v>25</v>
      </c>
      <c r="G78" s="234" t="s">
        <v>4147</v>
      </c>
      <c r="H78" s="234" t="s">
        <v>4148</v>
      </c>
      <c r="I78" s="234" t="s">
        <v>4149</v>
      </c>
      <c r="J78" s="234" t="s">
        <v>4150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4151</v>
      </c>
      <c r="B79" s="232" t="s">
        <v>4152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1110</v>
      </c>
      <c r="B80" s="233" t="s">
        <v>4153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563</v>
      </c>
      <c r="B81" s="234" t="s">
        <v>4154</v>
      </c>
      <c r="C81" s="234" t="s">
        <v>4155</v>
      </c>
      <c r="D81" s="234" t="s">
        <v>3953</v>
      </c>
      <c r="E81" s="234" t="s">
        <v>4156</v>
      </c>
      <c r="F81" s="234" t="s">
        <v>25</v>
      </c>
      <c r="G81" s="234" t="s">
        <v>25</v>
      </c>
      <c r="H81" s="234" t="s">
        <v>4157</v>
      </c>
      <c r="I81" s="234" t="s">
        <v>25</v>
      </c>
      <c r="J81" s="234" t="s">
        <v>4158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569</v>
      </c>
      <c r="B82" s="234" t="s">
        <v>4159</v>
      </c>
      <c r="C82" s="234" t="s">
        <v>3771</v>
      </c>
      <c r="D82" s="234" t="s">
        <v>3772</v>
      </c>
      <c r="E82" s="234" t="s">
        <v>25</v>
      </c>
      <c r="F82" s="234" t="s">
        <v>3774</v>
      </c>
      <c r="G82" s="234" t="s">
        <v>25</v>
      </c>
      <c r="H82" s="234" t="s">
        <v>4160</v>
      </c>
      <c r="I82" s="234" t="s">
        <v>25</v>
      </c>
      <c r="J82" s="234" t="s">
        <v>4161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1115</v>
      </c>
      <c r="B83" s="233" t="s">
        <v>4162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581</v>
      </c>
      <c r="B84" s="234" t="s">
        <v>4163</v>
      </c>
      <c r="C84" s="234" t="s">
        <v>4164</v>
      </c>
      <c r="D84" s="234" t="s">
        <v>4165</v>
      </c>
      <c r="E84" s="234" t="s">
        <v>25</v>
      </c>
      <c r="F84" s="234" t="s">
        <v>4166</v>
      </c>
      <c r="G84" s="234" t="s">
        <v>4167</v>
      </c>
      <c r="H84" s="234" t="s">
        <v>4168</v>
      </c>
      <c r="I84" s="234" t="s">
        <v>4169</v>
      </c>
      <c r="J84" s="234" t="s">
        <v>4170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4171</v>
      </c>
      <c r="B85" s="234" t="s">
        <v>4172</v>
      </c>
      <c r="C85" s="234" t="s">
        <v>4173</v>
      </c>
      <c r="D85" s="234" t="s">
        <v>4174</v>
      </c>
      <c r="E85" s="234" t="s">
        <v>25</v>
      </c>
      <c r="F85" s="234" t="s">
        <v>25</v>
      </c>
      <c r="G85" s="234" t="s">
        <v>25</v>
      </c>
      <c r="H85" s="234" t="s">
        <v>4175</v>
      </c>
      <c r="I85" s="234" t="s">
        <v>4176</v>
      </c>
      <c r="J85" s="234" t="s">
        <v>4177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4178</v>
      </c>
      <c r="B86" s="234" t="s">
        <v>4179</v>
      </c>
      <c r="C86" s="234" t="s">
        <v>4180</v>
      </c>
      <c r="D86" s="234" t="s">
        <v>4181</v>
      </c>
      <c r="E86" s="234" t="s">
        <v>25</v>
      </c>
      <c r="F86" s="234" t="s">
        <v>25</v>
      </c>
      <c r="G86" s="234" t="s">
        <v>4182</v>
      </c>
      <c r="H86" s="234" t="s">
        <v>4183</v>
      </c>
      <c r="I86" s="234" t="s">
        <v>25</v>
      </c>
      <c r="J86" s="234" t="s">
        <v>4184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586</v>
      </c>
      <c r="B87" s="234" t="s">
        <v>4185</v>
      </c>
      <c r="C87" s="234" t="s">
        <v>4186</v>
      </c>
      <c r="D87" s="234" t="s">
        <v>4187</v>
      </c>
      <c r="E87" s="234" t="s">
        <v>25</v>
      </c>
      <c r="F87" s="234" t="s">
        <v>4188</v>
      </c>
      <c r="G87" s="234" t="s">
        <v>25</v>
      </c>
      <c r="H87" s="234" t="s">
        <v>4189</v>
      </c>
      <c r="I87" s="234" t="s">
        <v>4190</v>
      </c>
      <c r="J87" s="234" t="s">
        <v>4191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4192</v>
      </c>
      <c r="B88" s="232" t="s">
        <v>4193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1162</v>
      </c>
      <c r="B89" s="233" t="s">
        <v>4194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642</v>
      </c>
      <c r="B90" s="234" t="s">
        <v>4195</v>
      </c>
      <c r="C90" s="234" t="s">
        <v>4196</v>
      </c>
      <c r="D90" s="234" t="s">
        <v>3953</v>
      </c>
      <c r="E90" s="234" t="s">
        <v>3767</v>
      </c>
      <c r="F90" s="234" t="s">
        <v>25</v>
      </c>
      <c r="G90" s="234" t="s">
        <v>25</v>
      </c>
      <c r="H90" s="234" t="s">
        <v>4197</v>
      </c>
      <c r="I90" s="234" t="s">
        <v>25</v>
      </c>
      <c r="J90" s="234" t="s">
        <v>4198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647</v>
      </c>
      <c r="B91" s="234" t="s">
        <v>4199</v>
      </c>
      <c r="C91" s="234" t="s">
        <v>4200</v>
      </c>
      <c r="D91" s="234" t="s">
        <v>3772</v>
      </c>
      <c r="E91" s="234" t="s">
        <v>25</v>
      </c>
      <c r="F91" s="234" t="s">
        <v>3774</v>
      </c>
      <c r="G91" s="234" t="s">
        <v>25</v>
      </c>
      <c r="H91" s="234" t="s">
        <v>4201</v>
      </c>
      <c r="I91" s="234" t="s">
        <v>25</v>
      </c>
      <c r="J91" s="234" t="s">
        <v>4202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1166</v>
      </c>
      <c r="B92" s="233" t="s">
        <v>4203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679</v>
      </c>
      <c r="B93" s="234" t="s">
        <v>4204</v>
      </c>
      <c r="C93" s="234" t="s">
        <v>4205</v>
      </c>
      <c r="D93" s="234" t="s">
        <v>4206</v>
      </c>
      <c r="E93" s="234" t="s">
        <v>4207</v>
      </c>
      <c r="F93" s="234" t="s">
        <v>25</v>
      </c>
      <c r="G93" s="234" t="s">
        <v>25</v>
      </c>
      <c r="H93" s="234" t="s">
        <v>4208</v>
      </c>
      <c r="I93" s="234" t="s">
        <v>25</v>
      </c>
      <c r="J93" s="234" t="s">
        <v>4209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684</v>
      </c>
      <c r="B94" s="234" t="s">
        <v>4210</v>
      </c>
      <c r="C94" s="234" t="s">
        <v>4211</v>
      </c>
      <c r="D94" s="234" t="s">
        <v>4212</v>
      </c>
      <c r="E94" s="234" t="s">
        <v>25</v>
      </c>
      <c r="F94" s="234" t="s">
        <v>4213</v>
      </c>
      <c r="G94" s="234" t="s">
        <v>25</v>
      </c>
      <c r="H94" s="234" t="s">
        <v>4214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689</v>
      </c>
      <c r="B95" s="234" t="s">
        <v>4215</v>
      </c>
      <c r="C95" s="234" t="s">
        <v>4216</v>
      </c>
      <c r="D95" s="234" t="s">
        <v>4217</v>
      </c>
      <c r="E95" s="234" t="s">
        <v>25</v>
      </c>
      <c r="F95" s="234" t="s">
        <v>25</v>
      </c>
      <c r="G95" s="234" t="s">
        <v>25</v>
      </c>
      <c r="H95" s="234" t="s">
        <v>4218</v>
      </c>
      <c r="I95" s="234" t="s">
        <v>4219</v>
      </c>
      <c r="J95" s="234" t="s">
        <v>4220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4221</v>
      </c>
      <c r="B96" s="234" t="s">
        <v>4222</v>
      </c>
      <c r="C96" s="234" t="s">
        <v>4223</v>
      </c>
      <c r="D96" s="234" t="s">
        <v>25</v>
      </c>
      <c r="E96" s="234" t="s">
        <v>25</v>
      </c>
      <c r="F96" s="234" t="s">
        <v>25</v>
      </c>
      <c r="G96" s="234" t="s">
        <v>25</v>
      </c>
      <c r="H96" s="234" t="s">
        <v>4224</v>
      </c>
      <c r="I96" s="234" t="s">
        <v>4176</v>
      </c>
      <c r="J96" s="234" t="s">
        <v>4225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1170</v>
      </c>
      <c r="B97" s="233" t="s">
        <v>4226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4227</v>
      </c>
      <c r="B98" s="234" t="s">
        <v>4228</v>
      </c>
      <c r="C98" s="234" t="s">
        <v>4229</v>
      </c>
      <c r="D98" s="234" t="s">
        <v>4230</v>
      </c>
      <c r="E98" s="234" t="s">
        <v>25</v>
      </c>
      <c r="F98" s="234" t="s">
        <v>25</v>
      </c>
      <c r="G98" s="234" t="s">
        <v>25</v>
      </c>
      <c r="H98" s="234" t="s">
        <v>4231</v>
      </c>
      <c r="I98" s="234" t="s">
        <v>25</v>
      </c>
      <c r="J98" s="234" t="s">
        <v>4232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4233</v>
      </c>
      <c r="B99" s="234" t="s">
        <v>4234</v>
      </c>
      <c r="C99" s="234" t="s">
        <v>4235</v>
      </c>
      <c r="D99" s="234" t="s">
        <v>4236</v>
      </c>
      <c r="E99" s="234" t="s">
        <v>4237</v>
      </c>
      <c r="F99" s="234" t="s">
        <v>25</v>
      </c>
      <c r="G99" s="234" t="s">
        <v>25</v>
      </c>
      <c r="H99" s="234" t="s">
        <v>4238</v>
      </c>
      <c r="I99" s="234" t="s">
        <v>25</v>
      </c>
      <c r="J99" s="234" t="s">
        <v>4239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4240</v>
      </c>
      <c r="B100" s="234" t="s">
        <v>4241</v>
      </c>
      <c r="C100" s="234" t="s">
        <v>4242</v>
      </c>
      <c r="D100" s="234" t="s">
        <v>25</v>
      </c>
      <c r="E100" s="234" t="s">
        <v>25</v>
      </c>
      <c r="F100" s="234" t="s">
        <v>25</v>
      </c>
      <c r="G100" s="234" t="s">
        <v>25</v>
      </c>
      <c r="H100" s="234" t="s">
        <v>4243</v>
      </c>
      <c r="I100" s="234" t="s">
        <v>4244</v>
      </c>
      <c r="J100" s="234" t="s">
        <v>4245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4246</v>
      </c>
      <c r="B101" s="234" t="s">
        <v>4247</v>
      </c>
      <c r="C101" s="234" t="s">
        <v>4248</v>
      </c>
      <c r="D101" s="234" t="s">
        <v>25</v>
      </c>
      <c r="E101" s="234" t="s">
        <v>25</v>
      </c>
      <c r="F101" s="234" t="s">
        <v>25</v>
      </c>
      <c r="G101" s="234" t="s">
        <v>25</v>
      </c>
      <c r="H101" s="234" t="s">
        <v>4249</v>
      </c>
      <c r="I101" s="234" t="s">
        <v>4176</v>
      </c>
      <c r="J101" s="234" t="s">
        <v>4250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4251</v>
      </c>
      <c r="B102" s="234" t="s">
        <v>4252</v>
      </c>
      <c r="C102" s="234" t="s">
        <v>4253</v>
      </c>
      <c r="D102" s="234" t="s">
        <v>4254</v>
      </c>
      <c r="E102" s="234" t="s">
        <v>25</v>
      </c>
      <c r="F102" s="234" t="s">
        <v>25</v>
      </c>
      <c r="G102" s="234" t="s">
        <v>25</v>
      </c>
      <c r="H102" s="234" t="s">
        <v>4255</v>
      </c>
      <c r="I102" s="234" t="s">
        <v>25</v>
      </c>
      <c r="J102" s="234" t="s">
        <v>4256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4257</v>
      </c>
      <c r="B103" s="234" t="s">
        <v>4258</v>
      </c>
      <c r="C103" s="234" t="s">
        <v>4259</v>
      </c>
      <c r="D103" s="234" t="s">
        <v>4254</v>
      </c>
      <c r="E103" s="234" t="s">
        <v>25</v>
      </c>
      <c r="F103" s="234" t="s">
        <v>4260</v>
      </c>
      <c r="G103" s="234" t="s">
        <v>25</v>
      </c>
      <c r="H103" s="234" t="s">
        <v>4261</v>
      </c>
      <c r="I103" s="234" t="s">
        <v>4262</v>
      </c>
      <c r="J103" s="234" t="s">
        <v>4263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1174</v>
      </c>
      <c r="B104" s="233" t="s">
        <v>4264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4265</v>
      </c>
      <c r="B105" s="234" t="s">
        <v>4266</v>
      </c>
      <c r="C105" s="234" t="s">
        <v>4267</v>
      </c>
      <c r="D105" s="234" t="s">
        <v>4268</v>
      </c>
      <c r="E105" s="234" t="s">
        <v>4269</v>
      </c>
      <c r="F105" s="234" t="s">
        <v>25</v>
      </c>
      <c r="G105" s="234" t="s">
        <v>25</v>
      </c>
      <c r="H105" s="234" t="s">
        <v>4270</v>
      </c>
      <c r="I105" s="234" t="s">
        <v>4271</v>
      </c>
      <c r="J105" s="234" t="s">
        <v>4272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4273</v>
      </c>
      <c r="B106" s="232" t="s">
        <v>4274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1188</v>
      </c>
      <c r="B107" s="233" t="s">
        <v>4275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4276</v>
      </c>
      <c r="B108" s="234" t="s">
        <v>4277</v>
      </c>
      <c r="C108" s="234" t="s">
        <v>4278</v>
      </c>
      <c r="D108" s="234" t="s">
        <v>3953</v>
      </c>
      <c r="E108" s="234" t="s">
        <v>3767</v>
      </c>
      <c r="F108" s="234" t="s">
        <v>25</v>
      </c>
      <c r="G108" s="234" t="s">
        <v>25</v>
      </c>
      <c r="H108" s="234" t="s">
        <v>4279</v>
      </c>
      <c r="I108" s="234" t="s">
        <v>25</v>
      </c>
      <c r="J108" s="234" t="s">
        <v>4280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4281</v>
      </c>
      <c r="B109" s="234" t="s">
        <v>4282</v>
      </c>
      <c r="C109" s="234" t="s">
        <v>4283</v>
      </c>
      <c r="D109" s="234" t="s">
        <v>3772</v>
      </c>
      <c r="E109" s="234" t="s">
        <v>25</v>
      </c>
      <c r="F109" s="234" t="s">
        <v>3774</v>
      </c>
      <c r="G109" s="234" t="s">
        <v>25</v>
      </c>
      <c r="H109" s="234" t="s">
        <v>4284</v>
      </c>
      <c r="I109" s="234" t="s">
        <v>25</v>
      </c>
      <c r="J109" s="234" t="s">
        <v>4285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1192</v>
      </c>
      <c r="B110" s="233" t="s">
        <v>4286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4287</v>
      </c>
      <c r="B111" s="234" t="s">
        <v>4288</v>
      </c>
      <c r="C111" s="234" t="s">
        <v>4289</v>
      </c>
      <c r="D111" s="234" t="s">
        <v>4290</v>
      </c>
      <c r="E111" s="234" t="s">
        <v>25</v>
      </c>
      <c r="F111" s="234" t="s">
        <v>4291</v>
      </c>
      <c r="G111" s="234" t="s">
        <v>25</v>
      </c>
      <c r="H111" s="234" t="s">
        <v>4292</v>
      </c>
      <c r="I111" s="234" t="s">
        <v>4293</v>
      </c>
      <c r="J111" s="234" t="s">
        <v>4294</v>
      </c>
      <c r="K111" s="237">
        <f>IF(COUNTIF(L111:AY111,"&lt;&gt;")=0,"",SUMPRODUCT(((Recommendations[ImplStatus]="Implemented")+(Recommendations[ImplStatus]="Compensated"))*ISNUMBER(MATCH(Recommendations[Id],L111:AY111,0)))/COUNTIF(L111:AY111,"&lt;&gt;"))</f>
        <v>0</v>
      </c>
      <c r="L111" s="240" t="s">
        <v>18</v>
      </c>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4295</v>
      </c>
      <c r="B112" s="234" t="s">
        <v>4296</v>
      </c>
      <c r="C112" s="234" t="s">
        <v>4297</v>
      </c>
      <c r="D112" s="234" t="s">
        <v>4298</v>
      </c>
      <c r="E112" s="234" t="s">
        <v>25</v>
      </c>
      <c r="F112" s="234" t="s">
        <v>25</v>
      </c>
      <c r="G112" s="234" t="s">
        <v>25</v>
      </c>
      <c r="H112" s="234" t="s">
        <v>4299</v>
      </c>
      <c r="I112" s="234" t="s">
        <v>25</v>
      </c>
      <c r="J112" s="234" t="s">
        <v>4300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4301</v>
      </c>
      <c r="B113" s="234" t="s">
        <v>4302</v>
      </c>
      <c r="C113" s="234" t="s">
        <v>4303</v>
      </c>
      <c r="D113" s="234" t="s">
        <v>4304</v>
      </c>
      <c r="E113" s="234" t="s">
        <v>25</v>
      </c>
      <c r="F113" s="234" t="s">
        <v>25</v>
      </c>
      <c r="G113" s="234" t="s">
        <v>25</v>
      </c>
      <c r="H113" s="234" t="s">
        <v>4305</v>
      </c>
      <c r="I113" s="234" t="s">
        <v>4306</v>
      </c>
      <c r="J113" s="234" t="s">
        <v>4307</v>
      </c>
      <c r="K113" s="237">
        <f>IF(COUNTIF(L113:AY113,"&lt;&gt;")=0,"",SUMPRODUCT(((Recommendations[ImplStatus]="Implemented")+(Recommendations[ImplStatus]="Compensated"))*ISNUMBER(MATCH(Recommendations[Id],L113:AY113,0)))/COUNTIF(L113:AY113,"&lt;&gt;"))</f>
        <v>0</v>
      </c>
      <c r="L113" s="240" t="s">
        <v>42</v>
      </c>
      <c r="M113" s="240" t="s">
        <v>76</v>
      </c>
      <c r="N113" s="240" t="s">
        <v>135</v>
      </c>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4308</v>
      </c>
      <c r="B114" s="234" t="s">
        <v>4309</v>
      </c>
      <c r="C114" s="234" t="s">
        <v>4310</v>
      </c>
      <c r="D114" s="234" t="s">
        <v>4311</v>
      </c>
      <c r="E114" s="234" t="s">
        <v>25</v>
      </c>
      <c r="F114" s="234" t="s">
        <v>25</v>
      </c>
      <c r="G114" s="234" t="s">
        <v>4312</v>
      </c>
      <c r="H114" s="234" t="s">
        <v>4313</v>
      </c>
      <c r="I114" s="234" t="s">
        <v>4314</v>
      </c>
      <c r="J114" s="234" t="s">
        <v>4315</v>
      </c>
      <c r="K114" s="237">
        <f>IF(COUNTIF(L114:AY114,"&lt;&gt;")=0,"",SUMPRODUCT(((Recommendations[ImplStatus]="Implemented")+(Recommendations[ImplStatus]="Compensated"))*ISNUMBER(MATCH(Recommendations[Id],L114:AY114,0)))/COUNTIF(L114:AY114,"&lt;&gt;"))</f>
        <v>0</v>
      </c>
      <c r="L114" s="240" t="s">
        <v>34</v>
      </c>
      <c r="M114" s="240" t="s">
        <v>62</v>
      </c>
      <c r="N114" s="240" t="s">
        <v>90</v>
      </c>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4316</v>
      </c>
      <c r="B115" s="234" t="s">
        <v>4317</v>
      </c>
      <c r="C115" s="234" t="s">
        <v>4318</v>
      </c>
      <c r="D115" s="234" t="s">
        <v>4319</v>
      </c>
      <c r="E115" s="234" t="s">
        <v>25</v>
      </c>
      <c r="F115" s="234" t="s">
        <v>4320</v>
      </c>
      <c r="G115" s="234" t="s">
        <v>25</v>
      </c>
      <c r="H115" s="234" t="s">
        <v>4321</v>
      </c>
      <c r="I115" s="234" t="s">
        <v>4321</v>
      </c>
      <c r="J115" s="234" t="s">
        <v>4322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1196</v>
      </c>
      <c r="B116" s="233" t="s">
        <v>4323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4324</v>
      </c>
      <c r="B117" s="234" t="s">
        <v>4325</v>
      </c>
      <c r="C117" s="234" t="s">
        <v>4326</v>
      </c>
      <c r="D117" s="234" t="s">
        <v>4327</v>
      </c>
      <c r="E117" s="234" t="s">
        <v>25</v>
      </c>
      <c r="F117" s="234" t="s">
        <v>4328</v>
      </c>
      <c r="G117" s="234" t="s">
        <v>4329</v>
      </c>
      <c r="H117" s="234" t="s">
        <v>4330</v>
      </c>
      <c r="I117" s="234" t="s">
        <v>4331</v>
      </c>
      <c r="J117" s="234" t="s">
        <v>4332</v>
      </c>
      <c r="K117" s="237">
        <f>IF(COUNTIF(L117:AY117,"&lt;&gt;")=0,"",SUMPRODUCT(((Recommendations[ImplStatus]="Implemented")+(Recommendations[ImplStatus]="Compensated"))*ISNUMBER(MATCH(Recommendations[Id],L117:AY117,0)))/COUNTIF(L117:AY117,"&lt;&gt;"))</f>
        <v>0</v>
      </c>
      <c r="L117" s="240" t="s">
        <v>135</v>
      </c>
      <c r="M117" s="240" t="s">
        <v>299</v>
      </c>
      <c r="N117" s="240" t="s">
        <v>304</v>
      </c>
      <c r="O117" s="240" t="s">
        <v>309</v>
      </c>
      <c r="P117" s="240" t="s">
        <v>314</v>
      </c>
      <c r="Q117" s="240" t="s">
        <v>363</v>
      </c>
      <c r="R117" s="240" t="s">
        <v>411</v>
      </c>
      <c r="S117" s="240" t="s">
        <v>453</v>
      </c>
      <c r="T117" s="240" t="s">
        <v>458</v>
      </c>
      <c r="U117" s="240" t="s">
        <v>515</v>
      </c>
      <c r="V117" s="240" t="s">
        <v>547</v>
      </c>
      <c r="W117" s="240" t="s">
        <v>663</v>
      </c>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4333</v>
      </c>
      <c r="B118" s="234" t="s">
        <v>4334</v>
      </c>
      <c r="C118" s="234" t="s">
        <v>4335</v>
      </c>
      <c r="D118" s="234" t="s">
        <v>4336</v>
      </c>
      <c r="E118" s="234" t="s">
        <v>25</v>
      </c>
      <c r="F118" s="234" t="s">
        <v>25</v>
      </c>
      <c r="G118" s="234" t="s">
        <v>25</v>
      </c>
      <c r="H118" s="234" t="s">
        <v>4337</v>
      </c>
      <c r="I118" s="234" t="s">
        <v>4176</v>
      </c>
      <c r="J118" s="234" t="s">
        <v>4338</v>
      </c>
      <c r="K118" s="237">
        <f>IF(COUNTIF(L118:AY118,"&lt;&gt;")=0,"",SUMPRODUCT(((Recommendations[ImplStatus]="Implemented")+(Recommendations[ImplStatus]="Compensated"))*ISNUMBER(MATCH(Recommendations[Id],L118:AY118,0)))/COUNTIF(L118:AY118,"&lt;&gt;"))</f>
        <v>0</v>
      </c>
      <c r="L118" s="240" t="s">
        <v>176</v>
      </c>
      <c r="M118" s="240" t="s">
        <v>314</v>
      </c>
      <c r="N118" s="240" t="s">
        <v>474</v>
      </c>
      <c r="O118" s="240" t="s">
        <v>479</v>
      </c>
      <c r="P118" s="240" t="s">
        <v>489</v>
      </c>
      <c r="Q118" s="240" t="s">
        <v>500</v>
      </c>
      <c r="R118" s="240" t="s">
        <v>505</v>
      </c>
      <c r="S118" s="240" t="s">
        <v>520</v>
      </c>
      <c r="T118" s="240" t="s">
        <v>530</v>
      </c>
      <c r="U118" s="240" t="s">
        <v>547</v>
      </c>
      <c r="V118" s="240" t="s">
        <v>636</v>
      </c>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4339</v>
      </c>
      <c r="B119" s="234" t="s">
        <v>4340</v>
      </c>
      <c r="C119" s="234" t="s">
        <v>4341</v>
      </c>
      <c r="D119" s="234" t="s">
        <v>4342</v>
      </c>
      <c r="E119" s="234" t="s">
        <v>25</v>
      </c>
      <c r="F119" s="234" t="s">
        <v>4343</v>
      </c>
      <c r="G119" s="234" t="s">
        <v>25</v>
      </c>
      <c r="H119" s="234" t="s">
        <v>4344</v>
      </c>
      <c r="I119" s="234" t="s">
        <v>4345</v>
      </c>
      <c r="J119" s="234" t="s">
        <v>4346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1200</v>
      </c>
      <c r="B120" s="233" t="s">
        <v>4347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4348</v>
      </c>
      <c r="B121" s="234" t="s">
        <v>4349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4350</v>
      </c>
      <c r="B122" s="234" t="s">
        <v>4351</v>
      </c>
      <c r="C122" s="234" t="s">
        <v>4352</v>
      </c>
      <c r="D122" s="234" t="s">
        <v>4353</v>
      </c>
      <c r="E122" s="234" t="s">
        <v>25</v>
      </c>
      <c r="F122" s="234" t="s">
        <v>4354</v>
      </c>
      <c r="G122" s="234" t="s">
        <v>25</v>
      </c>
      <c r="H122" s="234" t="s">
        <v>4355</v>
      </c>
      <c r="I122" s="234" t="s">
        <v>4356</v>
      </c>
      <c r="J122" s="234" t="s">
        <v>4357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4358</v>
      </c>
      <c r="B123" s="234" t="s">
        <v>4359</v>
      </c>
      <c r="C123" s="234" t="s">
        <v>4360</v>
      </c>
      <c r="D123" s="234" t="s">
        <v>4361</v>
      </c>
      <c r="E123" s="234" t="s">
        <v>25</v>
      </c>
      <c r="F123" s="234" t="s">
        <v>4362</v>
      </c>
      <c r="G123" s="234" t="s">
        <v>25</v>
      </c>
      <c r="H123" s="234" t="s">
        <v>4363</v>
      </c>
      <c r="I123" s="234" t="s">
        <v>25</v>
      </c>
      <c r="J123" s="234" t="s">
        <v>4364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1204</v>
      </c>
      <c r="B124" s="233" t="s">
        <v>4365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4366</v>
      </c>
      <c r="B125" s="234" t="s">
        <v>4367</v>
      </c>
      <c r="C125" s="234" t="s">
        <v>4368</v>
      </c>
      <c r="D125" s="234" t="s">
        <v>4369</v>
      </c>
      <c r="E125" s="234" t="s">
        <v>25</v>
      </c>
      <c r="F125" s="234" t="s">
        <v>25</v>
      </c>
      <c r="G125" s="234" t="s">
        <v>25</v>
      </c>
      <c r="H125" s="234" t="s">
        <v>4370</v>
      </c>
      <c r="I125" s="234" t="s">
        <v>25</v>
      </c>
      <c r="J125" s="234" t="s">
        <v>4371</v>
      </c>
      <c r="K125" s="237">
        <f>IF(COUNTIF(L125:AY125,"&lt;&gt;")=0,"",SUMPRODUCT(((Recommendations[ImplStatus]="Implemented")+(Recommendations[ImplStatus]="Compensated"))*ISNUMBER(MATCH(Recommendations[Id],L125:AY125,0)))/COUNTIF(L125:AY125,"&lt;&gt;"))</f>
        <v>0</v>
      </c>
      <c r="L125" s="240" t="s">
        <v>18</v>
      </c>
      <c r="M125" s="240" t="s">
        <v>29</v>
      </c>
      <c r="N125" s="240" t="s">
        <v>42</v>
      </c>
      <c r="O125" s="240" t="s">
        <v>83</v>
      </c>
      <c r="P125" s="240" t="s">
        <v>104</v>
      </c>
      <c r="Q125" s="240" t="s">
        <v>123</v>
      </c>
      <c r="R125" s="240" t="s">
        <v>145</v>
      </c>
      <c r="S125" s="240" t="s">
        <v>330</v>
      </c>
      <c r="T125" s="240" t="s">
        <v>428</v>
      </c>
      <c r="U125" s="240" t="s">
        <v>443</v>
      </c>
      <c r="V125" s="240" t="s">
        <v>647</v>
      </c>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4372</v>
      </c>
      <c r="B126" s="234" t="s">
        <v>4373</v>
      </c>
      <c r="C126" s="234" t="s">
        <v>4374</v>
      </c>
      <c r="D126" s="234" t="s">
        <v>4375</v>
      </c>
      <c r="E126" s="234" t="s">
        <v>25</v>
      </c>
      <c r="F126" s="234" t="s">
        <v>4376</v>
      </c>
      <c r="G126" s="234" t="s">
        <v>25</v>
      </c>
      <c r="H126" s="234" t="s">
        <v>4377</v>
      </c>
      <c r="I126" s="234" t="s">
        <v>4378</v>
      </c>
      <c r="J126" s="234" t="s">
        <v>4379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4380</v>
      </c>
      <c r="B127" s="234" t="s">
        <v>4381</v>
      </c>
      <c r="C127" s="234" t="s">
        <v>4382</v>
      </c>
      <c r="D127" s="234" t="s">
        <v>4383</v>
      </c>
      <c r="E127" s="234" t="s">
        <v>4384</v>
      </c>
      <c r="F127" s="234" t="s">
        <v>25</v>
      </c>
      <c r="G127" s="234" t="s">
        <v>25</v>
      </c>
      <c r="H127" s="234" t="s">
        <v>4385</v>
      </c>
      <c r="I127" s="234" t="s">
        <v>25</v>
      </c>
      <c r="J127" s="234" t="s">
        <v>4386</v>
      </c>
      <c r="K127" s="237">
        <f>IF(COUNTIF(L127:AY127,"&lt;&gt;")=0,"",SUMPRODUCT(((Recommendations[ImplStatus]="Implemented")+(Recommendations[ImplStatus]="Compensated"))*ISNUMBER(MATCH(Recommendations[Id],L127:AY127,0)))/COUNTIF(L127:AY127,"&lt;&gt;"))</f>
        <v>0</v>
      </c>
      <c r="L127" s="240" t="s">
        <v>384</v>
      </c>
      <c r="M127" s="240" t="s">
        <v>438</v>
      </c>
      <c r="N127" s="240" t="s">
        <v>642</v>
      </c>
      <c r="O127" s="240" t="s">
        <v>689</v>
      </c>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4387</v>
      </c>
      <c r="B128" s="234" t="s">
        <v>4388</v>
      </c>
      <c r="C128" s="234" t="s">
        <v>4389</v>
      </c>
      <c r="D128" s="234" t="s">
        <v>25</v>
      </c>
      <c r="E128" s="234" t="s">
        <v>25</v>
      </c>
      <c r="F128" s="234" t="s">
        <v>25</v>
      </c>
      <c r="G128" s="234" t="s">
        <v>25</v>
      </c>
      <c r="H128" s="234" t="s">
        <v>4390</v>
      </c>
      <c r="I128" s="234" t="s">
        <v>4391</v>
      </c>
      <c r="J128" s="234" t="s">
        <v>4392</v>
      </c>
      <c r="K128" s="237">
        <f>IF(COUNTIF(L128:AY128,"&lt;&gt;")=0,"",SUMPRODUCT(((Recommendations[ImplStatus]="Implemented")+(Recommendations[ImplStatus]="Compensated"))*ISNUMBER(MATCH(Recommendations[Id],L128:AY128,0)))/COUNTIF(L128:AY128,"&lt;&gt;"))</f>
        <v>0</v>
      </c>
      <c r="L128" s="240" t="s">
        <v>325</v>
      </c>
      <c r="M128" s="240" t="s">
        <v>395</v>
      </c>
      <c r="N128" s="240" t="s">
        <v>689</v>
      </c>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4393</v>
      </c>
      <c r="B129" s="234" t="s">
        <v>4394</v>
      </c>
      <c r="C129" s="234" t="s">
        <v>4395</v>
      </c>
      <c r="D129" s="234" t="s">
        <v>25</v>
      </c>
      <c r="E129" s="234" t="s">
        <v>4396</v>
      </c>
      <c r="F129" s="234" t="s">
        <v>25</v>
      </c>
      <c r="G129" s="234" t="s">
        <v>25</v>
      </c>
      <c r="H129" s="234" t="s">
        <v>4397</v>
      </c>
      <c r="I129" s="234" t="s">
        <v>25</v>
      </c>
      <c r="J129" s="234" t="s">
        <v>4398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4399</v>
      </c>
      <c r="B130" s="234" t="s">
        <v>4400</v>
      </c>
      <c r="C130" s="234" t="s">
        <v>4401</v>
      </c>
      <c r="D130" s="234" t="s">
        <v>25</v>
      </c>
      <c r="E130" s="234" t="s">
        <v>25</v>
      </c>
      <c r="F130" s="234" t="s">
        <v>25</v>
      </c>
      <c r="G130" s="234" t="s">
        <v>25</v>
      </c>
      <c r="H130" s="234" t="s">
        <v>4402</v>
      </c>
      <c r="I130" s="234" t="s">
        <v>25</v>
      </c>
      <c r="J130" s="234" t="s">
        <v>4403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4404</v>
      </c>
      <c r="B131" s="232" t="s">
        <v>4405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1222</v>
      </c>
      <c r="B132" s="233" t="s">
        <v>4406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4407</v>
      </c>
      <c r="B133" s="234" t="s">
        <v>4408</v>
      </c>
      <c r="C133" s="234" t="s">
        <v>4409</v>
      </c>
      <c r="D133" s="234" t="s">
        <v>3953</v>
      </c>
      <c r="E133" s="234" t="s">
        <v>3767</v>
      </c>
      <c r="F133" s="234" t="s">
        <v>25</v>
      </c>
      <c r="G133" s="234" t="s">
        <v>25</v>
      </c>
      <c r="H133" s="234" t="s">
        <v>4410</v>
      </c>
      <c r="I133" s="234" t="s">
        <v>25</v>
      </c>
      <c r="J133" s="234" t="s">
        <v>4411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4412</v>
      </c>
      <c r="B134" s="234" t="s">
        <v>4413</v>
      </c>
      <c r="C134" s="234" t="s">
        <v>3957</v>
      </c>
      <c r="D134" s="234" t="s">
        <v>3772</v>
      </c>
      <c r="E134" s="234" t="s">
        <v>25</v>
      </c>
      <c r="F134" s="234" t="s">
        <v>3774</v>
      </c>
      <c r="G134" s="234" t="s">
        <v>25</v>
      </c>
      <c r="H134" s="234" t="s">
        <v>4414</v>
      </c>
      <c r="I134" s="234" t="s">
        <v>25</v>
      </c>
      <c r="J134" s="234" t="s">
        <v>4415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1226</v>
      </c>
      <c r="B135" s="233" t="s">
        <v>4416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4417</v>
      </c>
      <c r="B136" s="234" t="s">
        <v>4418</v>
      </c>
      <c r="C136" s="234" t="s">
        <v>4419</v>
      </c>
      <c r="D136" s="234" t="s">
        <v>4420</v>
      </c>
      <c r="E136" s="234" t="s">
        <v>4421</v>
      </c>
      <c r="F136" s="234" t="s">
        <v>4422</v>
      </c>
      <c r="G136" s="234" t="s">
        <v>25</v>
      </c>
      <c r="H136" s="234" t="s">
        <v>4423</v>
      </c>
      <c r="I136" s="234" t="s">
        <v>25</v>
      </c>
      <c r="J136" s="234" t="s">
        <v>4424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4425</v>
      </c>
      <c r="B137" s="234" t="s">
        <v>4426</v>
      </c>
      <c r="C137" s="234" t="s">
        <v>4427</v>
      </c>
      <c r="D137" s="234" t="s">
        <v>4428</v>
      </c>
      <c r="E137" s="234" t="s">
        <v>25</v>
      </c>
      <c r="F137" s="234" t="s">
        <v>25</v>
      </c>
      <c r="G137" s="234" t="s">
        <v>25</v>
      </c>
      <c r="H137" s="234" t="s">
        <v>4429</v>
      </c>
      <c r="I137" s="234" t="s">
        <v>25</v>
      </c>
      <c r="J137" s="234" t="s">
        <v>4430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4431</v>
      </c>
      <c r="B138" s="234" t="s">
        <v>4432</v>
      </c>
      <c r="C138" s="234" t="s">
        <v>4433</v>
      </c>
      <c r="D138" s="234" t="s">
        <v>25</v>
      </c>
      <c r="E138" s="234" t="s">
        <v>25</v>
      </c>
      <c r="F138" s="234" t="s">
        <v>25</v>
      </c>
      <c r="G138" s="234" t="s">
        <v>25</v>
      </c>
      <c r="H138" s="234" t="s">
        <v>4434</v>
      </c>
      <c r="I138" s="234" t="s">
        <v>25</v>
      </c>
      <c r="J138" s="234" t="s">
        <v>4435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4436</v>
      </c>
      <c r="B139" s="234" t="s">
        <v>4437</v>
      </c>
      <c r="C139" s="234" t="s">
        <v>4438</v>
      </c>
      <c r="D139" s="234" t="s">
        <v>4439</v>
      </c>
      <c r="E139" s="234" t="s">
        <v>25</v>
      </c>
      <c r="F139" s="234" t="s">
        <v>25</v>
      </c>
      <c r="G139" s="234" t="s">
        <v>25</v>
      </c>
      <c r="H139" s="234" t="s">
        <v>4440</v>
      </c>
      <c r="I139" s="234" t="s">
        <v>4441</v>
      </c>
      <c r="J139" s="234" t="s">
        <v>4442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4443</v>
      </c>
      <c r="B140" s="234" t="s">
        <v>4444</v>
      </c>
      <c r="C140" s="234" t="s">
        <v>4445</v>
      </c>
      <c r="D140" s="234" t="s">
        <v>4446</v>
      </c>
      <c r="E140" s="234" t="s">
        <v>25</v>
      </c>
      <c r="F140" s="234" t="s">
        <v>25</v>
      </c>
      <c r="G140" s="234" t="s">
        <v>25</v>
      </c>
      <c r="H140" s="234" t="s">
        <v>4447</v>
      </c>
      <c r="I140" s="234" t="s">
        <v>4176</v>
      </c>
      <c r="J140" s="234" t="s">
        <v>4448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4449</v>
      </c>
      <c r="B141" s="234" t="s">
        <v>4450</v>
      </c>
      <c r="C141" s="234" t="s">
        <v>4451</v>
      </c>
      <c r="D141" s="234" t="s">
        <v>25</v>
      </c>
      <c r="E141" s="234" t="s">
        <v>4452</v>
      </c>
      <c r="F141" s="234" t="s">
        <v>25</v>
      </c>
      <c r="G141" s="234" t="s">
        <v>25</v>
      </c>
      <c r="H141" s="234" t="s">
        <v>4453</v>
      </c>
      <c r="I141" s="234" t="s">
        <v>4176</v>
      </c>
      <c r="J141" s="234" t="s">
        <v>4454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4455</v>
      </c>
      <c r="B142" s="234" t="s">
        <v>4456</v>
      </c>
      <c r="C142" s="234" t="s">
        <v>4457</v>
      </c>
      <c r="D142" s="234" t="s">
        <v>4458</v>
      </c>
      <c r="E142" s="234" t="s">
        <v>4452</v>
      </c>
      <c r="F142" s="234" t="s">
        <v>25</v>
      </c>
      <c r="G142" s="234" t="s">
        <v>25</v>
      </c>
      <c r="H142" s="234" t="s">
        <v>4459</v>
      </c>
      <c r="I142" s="234" t="s">
        <v>4460</v>
      </c>
      <c r="J142" s="234" t="s">
        <v>4461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1230</v>
      </c>
      <c r="B143" s="233" t="s">
        <v>4462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4463</v>
      </c>
      <c r="B144" s="234" t="s">
        <v>4464</v>
      </c>
      <c r="C144" s="234" t="s">
        <v>4465</v>
      </c>
      <c r="D144" s="234" t="s">
        <v>25</v>
      </c>
      <c r="E144" s="234" t="s">
        <v>25</v>
      </c>
      <c r="F144" s="234" t="s">
        <v>25</v>
      </c>
      <c r="G144" s="234" t="s">
        <v>25</v>
      </c>
      <c r="H144" s="234" t="s">
        <v>4466</v>
      </c>
      <c r="I144" s="234" t="s">
        <v>25</v>
      </c>
      <c r="J144" s="234" t="s">
        <v>4467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4468</v>
      </c>
      <c r="B145" s="234" t="s">
        <v>4469</v>
      </c>
      <c r="C145" s="234" t="s">
        <v>4470</v>
      </c>
      <c r="D145" s="234" t="s">
        <v>25</v>
      </c>
      <c r="E145" s="234" t="s">
        <v>25</v>
      </c>
      <c r="F145" s="234" t="s">
        <v>25</v>
      </c>
      <c r="G145" s="234" t="s">
        <v>25</v>
      </c>
      <c r="H145" s="234" t="s">
        <v>4471</v>
      </c>
      <c r="I145" s="234" t="s">
        <v>25</v>
      </c>
      <c r="J145" s="234" t="s">
        <v>4472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4473</v>
      </c>
      <c r="B146" s="234" t="s">
        <v>4474</v>
      </c>
      <c r="C146" s="234" t="s">
        <v>4475</v>
      </c>
      <c r="D146" s="234" t="s">
        <v>4476</v>
      </c>
      <c r="E146" s="234" t="s">
        <v>25</v>
      </c>
      <c r="F146" s="234" t="s">
        <v>25</v>
      </c>
      <c r="G146" s="234" t="s">
        <v>25</v>
      </c>
      <c r="H146" s="234" t="s">
        <v>4477</v>
      </c>
      <c r="I146" s="234" t="s">
        <v>25</v>
      </c>
      <c r="J146" s="234" t="s">
        <v>4478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4479</v>
      </c>
      <c r="B147" s="232" t="s">
        <v>4480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1252</v>
      </c>
      <c r="B148" s="233" t="s">
        <v>4481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4482</v>
      </c>
      <c r="B149" s="234" t="s">
        <v>4483</v>
      </c>
      <c r="C149" s="234" t="s">
        <v>4484</v>
      </c>
      <c r="D149" s="234" t="s">
        <v>3953</v>
      </c>
      <c r="E149" s="234" t="s">
        <v>3767</v>
      </c>
      <c r="F149" s="234" t="s">
        <v>25</v>
      </c>
      <c r="G149" s="234" t="s">
        <v>25</v>
      </c>
      <c r="H149" s="234" t="s">
        <v>4485</v>
      </c>
      <c r="I149" s="234" t="s">
        <v>25</v>
      </c>
      <c r="J149" s="234" t="s">
        <v>4486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4487</v>
      </c>
      <c r="B150" s="234" t="s">
        <v>4488</v>
      </c>
      <c r="C150" s="234" t="s">
        <v>3771</v>
      </c>
      <c r="D150" s="234" t="s">
        <v>3772</v>
      </c>
      <c r="E150" s="234" t="s">
        <v>25</v>
      </c>
      <c r="F150" s="234" t="s">
        <v>3774</v>
      </c>
      <c r="G150" s="234" t="s">
        <v>25</v>
      </c>
      <c r="H150" s="234" t="s">
        <v>4489</v>
      </c>
      <c r="I150" s="234" t="s">
        <v>25</v>
      </c>
      <c r="J150" s="234" t="s">
        <v>4490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1256</v>
      </c>
      <c r="B151" s="233" t="s">
        <v>4491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4492</v>
      </c>
      <c r="B152" s="234" t="s">
        <v>4493</v>
      </c>
      <c r="C152" s="234" t="s">
        <v>4494</v>
      </c>
      <c r="D152" s="234" t="s">
        <v>25</v>
      </c>
      <c r="E152" s="234" t="s">
        <v>25</v>
      </c>
      <c r="F152" s="234" t="s">
        <v>25</v>
      </c>
      <c r="G152" s="234" t="s">
        <v>25</v>
      </c>
      <c r="H152" s="234" t="s">
        <v>4495</v>
      </c>
      <c r="I152" s="234" t="s">
        <v>4496</v>
      </c>
      <c r="J152" s="234" t="s">
        <v>4497</v>
      </c>
      <c r="K152" s="237">
        <f>IF(COUNTIF(L152:AY152,"&lt;&gt;")=0,"",SUMPRODUCT(((Recommendations[ImplStatus]="Implemented")+(Recommendations[ImplStatus]="Compensated"))*ISNUMBER(MATCH(Recommendations[Id],L152:AY152,0)))/COUNTIF(L152:AY152,"&lt;&gt;"))</f>
        <v>0</v>
      </c>
      <c r="L152" s="240" t="s">
        <v>222</v>
      </c>
      <c r="M152" s="240" t="s">
        <v>596</v>
      </c>
      <c r="N152" s="240" t="s">
        <v>601</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4498</v>
      </c>
      <c r="B153" s="234" t="s">
        <v>4499</v>
      </c>
      <c r="C153" s="234" t="s">
        <v>4500</v>
      </c>
      <c r="D153" s="234" t="s">
        <v>4501</v>
      </c>
      <c r="E153" s="234" t="s">
        <v>25</v>
      </c>
      <c r="F153" s="234" t="s">
        <v>4502</v>
      </c>
      <c r="G153" s="234" t="s">
        <v>25</v>
      </c>
      <c r="H153" s="234" t="s">
        <v>4503</v>
      </c>
      <c r="I153" s="234" t="s">
        <v>4504</v>
      </c>
      <c r="J153" s="234" t="s">
        <v>4505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4506</v>
      </c>
      <c r="B154" s="234" t="s">
        <v>4507</v>
      </c>
      <c r="C154" s="234" t="s">
        <v>4508</v>
      </c>
      <c r="D154" s="234" t="s">
        <v>25</v>
      </c>
      <c r="E154" s="234" t="s">
        <v>25</v>
      </c>
      <c r="F154" s="234" t="s">
        <v>4509</v>
      </c>
      <c r="G154" s="234" t="s">
        <v>25</v>
      </c>
      <c r="H154" s="234" t="s">
        <v>4510</v>
      </c>
      <c r="I154" s="234" t="s">
        <v>25</v>
      </c>
      <c r="J154" s="234" t="s">
        <v>4511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4512</v>
      </c>
      <c r="B155" s="234" t="s">
        <v>4513</v>
      </c>
      <c r="C155" s="234" t="s">
        <v>4514</v>
      </c>
      <c r="D155" s="234" t="s">
        <v>25</v>
      </c>
      <c r="E155" s="234" t="s">
        <v>25</v>
      </c>
      <c r="F155" s="234" t="s">
        <v>25</v>
      </c>
      <c r="G155" s="234" t="s">
        <v>25</v>
      </c>
      <c r="H155" s="234" t="s">
        <v>4515</v>
      </c>
      <c r="I155" s="234" t="s">
        <v>4516</v>
      </c>
      <c r="J155" s="234" t="s">
        <v>4517</v>
      </c>
      <c r="K155" s="237">
        <f>IF(COUNTIF(L155:AY155,"&lt;&gt;")=0,"",SUMPRODUCT(((Recommendations[ImplStatus]="Implemented")+(Recommendations[ImplStatus]="Compensated"))*ISNUMBER(MATCH(Recommendations[Id],L155:AY155,0)))/COUNTIF(L155:AY155,"&lt;&gt;"))</f>
        <v>0</v>
      </c>
      <c r="L155" s="240" t="s">
        <v>156</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4518</v>
      </c>
      <c r="B156" s="234" t="s">
        <v>4519</v>
      </c>
      <c r="C156" s="234" t="s">
        <v>4520</v>
      </c>
      <c r="D156" s="234" t="s">
        <v>25</v>
      </c>
      <c r="E156" s="234" t="s">
        <v>25</v>
      </c>
      <c r="F156" s="234" t="s">
        <v>25</v>
      </c>
      <c r="G156" s="234" t="s">
        <v>25</v>
      </c>
      <c r="H156" s="234" t="s">
        <v>4521</v>
      </c>
      <c r="I156" s="234" t="s">
        <v>25</v>
      </c>
      <c r="J156" s="234" t="s">
        <v>4522</v>
      </c>
      <c r="K156" s="237">
        <f>IF(COUNTIF(L156:AY156,"&lt;&gt;")=0,"",SUMPRODUCT(((Recommendations[ImplStatus]="Implemented")+(Recommendations[ImplStatus]="Compensated"))*ISNUMBER(MATCH(Recommendations[Id],L156:AY156,0)))/COUNTIF(L156:AY156,"&lt;&gt;"))</f>
        <v>0</v>
      </c>
      <c r="L156" s="240" t="s">
        <v>194</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4523</v>
      </c>
      <c r="B157" s="234" t="s">
        <v>4524</v>
      </c>
      <c r="C157" s="234" t="s">
        <v>4525</v>
      </c>
      <c r="D157" s="234" t="s">
        <v>4526</v>
      </c>
      <c r="E157" s="234" t="s">
        <v>25</v>
      </c>
      <c r="F157" s="234" t="s">
        <v>25</v>
      </c>
      <c r="G157" s="234" t="s">
        <v>25</v>
      </c>
      <c r="H157" s="234" t="s">
        <v>4527</v>
      </c>
      <c r="I157" s="234" t="s">
        <v>25</v>
      </c>
      <c r="J157" s="234" t="s">
        <v>4528</v>
      </c>
      <c r="K157" s="237">
        <f>IF(COUNTIF(L157:AY157,"&lt;&gt;")=0,"",SUMPRODUCT(((Recommendations[ImplStatus]="Implemented")+(Recommendations[ImplStatus]="Compensated"))*ISNUMBER(MATCH(Recommendations[Id],L157:AY157,0)))/COUNTIF(L157:AY157,"&lt;&gt;"))</f>
        <v>0</v>
      </c>
      <c r="L157" s="240" t="s">
        <v>194</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4529</v>
      </c>
      <c r="B158" s="234" t="s">
        <v>4530</v>
      </c>
      <c r="C158" s="234" t="s">
        <v>4531</v>
      </c>
      <c r="D158" s="234" t="s">
        <v>4532</v>
      </c>
      <c r="E158" s="234" t="s">
        <v>25</v>
      </c>
      <c r="F158" s="234" t="s">
        <v>25</v>
      </c>
      <c r="G158" s="234" t="s">
        <v>25</v>
      </c>
      <c r="H158" s="234" t="s">
        <v>25</v>
      </c>
      <c r="I158" s="234" t="s">
        <v>25</v>
      </c>
      <c r="J158" s="234" t="s">
        <v>4533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4534</v>
      </c>
      <c r="B159" s="234" t="s">
        <v>4535</v>
      </c>
      <c r="C159" s="234" t="s">
        <v>4536</v>
      </c>
      <c r="D159" s="234" t="s">
        <v>4537</v>
      </c>
      <c r="E159" s="234" t="s">
        <v>25</v>
      </c>
      <c r="F159" s="234" t="s">
        <v>4538</v>
      </c>
      <c r="G159" s="234" t="s">
        <v>25</v>
      </c>
      <c r="H159" s="234" t="s">
        <v>4539</v>
      </c>
      <c r="I159" s="234" t="s">
        <v>4540</v>
      </c>
      <c r="J159" s="234" t="s">
        <v>4541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1260</v>
      </c>
      <c r="B160" s="233" t="s">
        <v>4542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4543</v>
      </c>
      <c r="B161" s="234" t="s">
        <v>4544</v>
      </c>
      <c r="C161" s="234" t="s">
        <v>4545</v>
      </c>
      <c r="D161" s="234" t="s">
        <v>4546</v>
      </c>
      <c r="E161" s="234" t="s">
        <v>25</v>
      </c>
      <c r="F161" s="234" t="s">
        <v>25</v>
      </c>
      <c r="G161" s="234" t="s">
        <v>4547</v>
      </c>
      <c r="H161" s="234" t="s">
        <v>4548</v>
      </c>
      <c r="I161" s="234" t="s">
        <v>4549</v>
      </c>
      <c r="J161" s="234" t="s">
        <v>4550</v>
      </c>
      <c r="K161" s="237">
        <f>IF(COUNTIF(L161:AY161,"&lt;&gt;")=0,"",SUMPRODUCT(((Recommendations[ImplStatus]="Implemented")+(Recommendations[ImplStatus]="Compensated"))*ISNUMBER(MATCH(Recommendations[Id],L161:AY161,0)))/COUNTIF(L161:AY161,"&lt;&gt;"))</f>
        <v>0</v>
      </c>
      <c r="L161" s="240" t="s">
        <v>252</v>
      </c>
      <c r="M161" s="240" t="s">
        <v>351</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4551</v>
      </c>
      <c r="B162" s="234" t="s">
        <v>4552</v>
      </c>
      <c r="C162" s="234" t="s">
        <v>4553</v>
      </c>
      <c r="D162" s="234" t="s">
        <v>4554</v>
      </c>
      <c r="E162" s="234" t="s">
        <v>25</v>
      </c>
      <c r="F162" s="234" t="s">
        <v>25</v>
      </c>
      <c r="G162" s="234" t="s">
        <v>25</v>
      </c>
      <c r="H162" s="234" t="s">
        <v>4555</v>
      </c>
      <c r="I162" s="234" t="s">
        <v>25</v>
      </c>
      <c r="J162" s="234" t="s">
        <v>4556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4557</v>
      </c>
      <c r="B163" s="234" t="s">
        <v>4558</v>
      </c>
      <c r="C163" s="234" t="s">
        <v>4559</v>
      </c>
      <c r="D163" s="234" t="s">
        <v>4554</v>
      </c>
      <c r="E163" s="234" t="s">
        <v>25</v>
      </c>
      <c r="F163" s="234" t="s">
        <v>4560</v>
      </c>
      <c r="G163" s="234" t="s">
        <v>25</v>
      </c>
      <c r="H163" s="234" t="s">
        <v>4561</v>
      </c>
      <c r="I163" s="234" t="s">
        <v>25</v>
      </c>
      <c r="J163" s="234" t="s">
        <v>4562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4563</v>
      </c>
      <c r="B164" s="234" t="s">
        <v>4564</v>
      </c>
      <c r="C164" s="234" t="s">
        <v>4565</v>
      </c>
      <c r="D164" s="234" t="s">
        <v>4566</v>
      </c>
      <c r="E164" s="234" t="s">
        <v>25</v>
      </c>
      <c r="F164" s="234" t="s">
        <v>25</v>
      </c>
      <c r="G164" s="234" t="s">
        <v>25</v>
      </c>
      <c r="H164" s="234" t="s">
        <v>4567</v>
      </c>
      <c r="I164" s="234" t="s">
        <v>4568</v>
      </c>
      <c r="J164" s="234" t="s">
        <v>4569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4570</v>
      </c>
      <c r="B165" s="234" t="s">
        <v>4571</v>
      </c>
      <c r="C165" s="234" t="s">
        <v>4572</v>
      </c>
      <c r="D165" s="234" t="s">
        <v>25</v>
      </c>
      <c r="E165" s="234" t="s">
        <v>25</v>
      </c>
      <c r="F165" s="234" t="s">
        <v>25</v>
      </c>
      <c r="G165" s="234" t="s">
        <v>25</v>
      </c>
      <c r="H165" s="234" t="s">
        <v>4573</v>
      </c>
      <c r="I165" s="234" t="s">
        <v>25</v>
      </c>
      <c r="J165" s="234" t="s">
        <v>4574</v>
      </c>
      <c r="K165" s="237">
        <f>IF(COUNTIF(L165:AY165,"&lt;&gt;")=0,"",SUMPRODUCT(((Recommendations[ImplStatus]="Implemented")+(Recommendations[ImplStatus]="Compensated"))*ISNUMBER(MATCH(Recommendations[Id],L165:AY165,0)))/COUNTIF(L165:AY165,"&lt;&gt;"))</f>
        <v>0</v>
      </c>
      <c r="L165" s="240" t="s">
        <v>368</v>
      </c>
      <c r="M165" s="240" t="s">
        <v>695</v>
      </c>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4575</v>
      </c>
      <c r="B166" s="234" t="s">
        <v>4576</v>
      </c>
      <c r="C166" s="234" t="s">
        <v>4577</v>
      </c>
      <c r="D166" s="234" t="s">
        <v>4578</v>
      </c>
      <c r="E166" s="234" t="s">
        <v>25</v>
      </c>
      <c r="F166" s="234" t="s">
        <v>25</v>
      </c>
      <c r="G166" s="234" t="s">
        <v>25</v>
      </c>
      <c r="H166" s="234" t="s">
        <v>4579</v>
      </c>
      <c r="I166" s="234" t="s">
        <v>4580</v>
      </c>
      <c r="J166" s="234" t="s">
        <v>4581</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4582</v>
      </c>
      <c r="B167" s="234" t="s">
        <v>4583</v>
      </c>
      <c r="C167" s="234" t="s">
        <v>4584</v>
      </c>
      <c r="D167" s="234" t="s">
        <v>25</v>
      </c>
      <c r="E167" s="234" t="s">
        <v>25</v>
      </c>
      <c r="F167" s="234" t="s">
        <v>25</v>
      </c>
      <c r="G167" s="234" t="s">
        <v>25</v>
      </c>
      <c r="H167" s="234" t="s">
        <v>4585</v>
      </c>
      <c r="I167" s="234" t="s">
        <v>4586</v>
      </c>
      <c r="J167" s="234" t="s">
        <v>4587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4588</v>
      </c>
      <c r="B168" s="234" t="s">
        <v>4589</v>
      </c>
      <c r="C168" s="234" t="s">
        <v>4590</v>
      </c>
      <c r="D168" s="234" t="s">
        <v>4591</v>
      </c>
      <c r="E168" s="234" t="s">
        <v>25</v>
      </c>
      <c r="F168" s="234" t="s">
        <v>25</v>
      </c>
      <c r="G168" s="234" t="s">
        <v>25</v>
      </c>
      <c r="H168" s="234" t="s">
        <v>4592</v>
      </c>
      <c r="I168" s="234" t="s">
        <v>25</v>
      </c>
      <c r="J168" s="234" t="s">
        <v>4593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4594</v>
      </c>
      <c r="B169" s="234" t="s">
        <v>4595</v>
      </c>
      <c r="C169" s="234" t="s">
        <v>4596</v>
      </c>
      <c r="D169" s="234" t="s">
        <v>4597</v>
      </c>
      <c r="E169" s="234" t="s">
        <v>25</v>
      </c>
      <c r="F169" s="234" t="s">
        <v>25</v>
      </c>
      <c r="G169" s="234" t="s">
        <v>4598</v>
      </c>
      <c r="H169" s="234" t="s">
        <v>4599</v>
      </c>
      <c r="I169" s="234" t="s">
        <v>4600</v>
      </c>
      <c r="J169" s="234" t="s">
        <v>4601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4602</v>
      </c>
      <c r="B170" s="234" t="s">
        <v>4603</v>
      </c>
      <c r="C170" s="234" t="s">
        <v>4604</v>
      </c>
      <c r="D170" s="234" t="s">
        <v>4605</v>
      </c>
      <c r="E170" s="234" t="s">
        <v>25</v>
      </c>
      <c r="F170" s="234" t="s">
        <v>25</v>
      </c>
      <c r="G170" s="234" t="s">
        <v>25</v>
      </c>
      <c r="H170" s="234" t="s">
        <v>4606</v>
      </c>
      <c r="I170" s="234" t="s">
        <v>4607</v>
      </c>
      <c r="J170" s="234" t="s">
        <v>4608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4609</v>
      </c>
      <c r="B171" s="234" t="s">
        <v>4610</v>
      </c>
      <c r="C171" s="234" t="s">
        <v>4604</v>
      </c>
      <c r="D171" s="234" t="s">
        <v>4611</v>
      </c>
      <c r="E171" s="234" t="s">
        <v>25</v>
      </c>
      <c r="F171" s="234" t="s">
        <v>25</v>
      </c>
      <c r="G171" s="234" t="s">
        <v>4612</v>
      </c>
      <c r="H171" s="234" t="s">
        <v>4606</v>
      </c>
      <c r="I171" s="234" t="s">
        <v>4613</v>
      </c>
      <c r="J171" s="234" t="s">
        <v>4614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4615</v>
      </c>
      <c r="B172" s="234" t="s">
        <v>4616</v>
      </c>
      <c r="C172" s="234" t="s">
        <v>4617</v>
      </c>
      <c r="D172" s="234" t="s">
        <v>4618</v>
      </c>
      <c r="E172" s="234" t="s">
        <v>25</v>
      </c>
      <c r="F172" s="234" t="s">
        <v>25</v>
      </c>
      <c r="G172" s="234" t="s">
        <v>25</v>
      </c>
      <c r="H172" s="234" t="s">
        <v>4619</v>
      </c>
      <c r="I172" s="234" t="s">
        <v>25</v>
      </c>
      <c r="J172" s="234" t="s">
        <v>4620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1264</v>
      </c>
      <c r="B173" s="233" t="s">
        <v>4621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4622</v>
      </c>
      <c r="B174" s="234" t="s">
        <v>4623</v>
      </c>
      <c r="C174" s="234" t="s">
        <v>4624</v>
      </c>
      <c r="D174" s="234" t="s">
        <v>4625</v>
      </c>
      <c r="E174" s="234" t="s">
        <v>4626</v>
      </c>
      <c r="F174" s="234" t="s">
        <v>25</v>
      </c>
      <c r="G174" s="234" t="s">
        <v>25</v>
      </c>
      <c r="H174" s="234" t="s">
        <v>4627</v>
      </c>
      <c r="I174" s="234" t="s">
        <v>4628</v>
      </c>
      <c r="J174" s="234" t="s">
        <v>4629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4630</v>
      </c>
      <c r="B175" s="234" t="s">
        <v>4631</v>
      </c>
      <c r="C175" s="234" t="s">
        <v>4632</v>
      </c>
      <c r="D175" s="234" t="s">
        <v>25</v>
      </c>
      <c r="E175" s="234" t="s">
        <v>4633</v>
      </c>
      <c r="F175" s="234" t="s">
        <v>25</v>
      </c>
      <c r="G175" s="234" t="s">
        <v>25</v>
      </c>
      <c r="H175" s="234" t="s">
        <v>4634</v>
      </c>
      <c r="I175" s="234" t="s">
        <v>25</v>
      </c>
      <c r="J175" s="234" t="s">
        <v>4635</v>
      </c>
      <c r="K175" s="237">
        <f>IF(COUNTIF(L175:AY175,"&lt;&gt;")=0,"",SUMPRODUCT(((Recommendations[ImplStatus]="Implemented")+(Recommendations[ImplStatus]="Compensated"))*ISNUMBER(MATCH(Recommendations[Id],L175:AY175,0)))/COUNTIF(L175:AY175,"&lt;&gt;"))</f>
        <v>0</v>
      </c>
      <c r="L175" s="240" t="s">
        <v>34</v>
      </c>
      <c r="M175" s="240" t="s">
        <v>210</v>
      </c>
      <c r="N175" s="240" t="s">
        <v>216</v>
      </c>
      <c r="O175" s="240" t="s">
        <v>351</v>
      </c>
      <c r="P175" s="240" t="s">
        <v>591</v>
      </c>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4636</v>
      </c>
      <c r="B176" s="234" t="s">
        <v>4637</v>
      </c>
      <c r="C176" s="234" t="s">
        <v>4638</v>
      </c>
      <c r="D176" s="234" t="s">
        <v>25</v>
      </c>
      <c r="E176" s="234" t="s">
        <v>4639</v>
      </c>
      <c r="F176" s="234" t="s">
        <v>25</v>
      </c>
      <c r="G176" s="234" t="s">
        <v>25</v>
      </c>
      <c r="H176" s="234" t="s">
        <v>4640</v>
      </c>
      <c r="I176" s="234" t="s">
        <v>4641</v>
      </c>
      <c r="J176" s="234" t="s">
        <v>4642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1269</v>
      </c>
      <c r="B177" s="233" t="s">
        <v>4643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4644</v>
      </c>
      <c r="B178" s="234" t="s">
        <v>4645</v>
      </c>
      <c r="C178" s="234" t="s">
        <v>4646</v>
      </c>
      <c r="D178" s="234" t="s">
        <v>4647</v>
      </c>
      <c r="E178" s="234" t="s">
        <v>4648</v>
      </c>
      <c r="F178" s="234" t="s">
        <v>4649</v>
      </c>
      <c r="G178" s="234" t="s">
        <v>25</v>
      </c>
      <c r="H178" s="234" t="s">
        <v>4650</v>
      </c>
      <c r="I178" s="234" t="s">
        <v>4651</v>
      </c>
      <c r="J178" s="234" t="s">
        <v>4652</v>
      </c>
      <c r="K178" s="237">
        <f>IF(COUNTIF(L178:AY178,"&lt;&gt;")=0,"",SUMPRODUCT(((Recommendations[ImplStatus]="Implemented")+(Recommendations[ImplStatus]="Compensated"))*ISNUMBER(MATCH(Recommendations[Id],L178:AY178,0)))/COUNTIF(L178:AY178,"&lt;&gt;"))</f>
        <v>0</v>
      </c>
      <c r="L178" s="240" t="s">
        <v>210</v>
      </c>
      <c r="M178" s="240" t="s">
        <v>216</v>
      </c>
      <c r="N178" s="240" t="s">
        <v>591</v>
      </c>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1273</v>
      </c>
      <c r="B179" s="233" t="s">
        <v>4653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4654</v>
      </c>
      <c r="B180" s="234" t="s">
        <v>4655</v>
      </c>
      <c r="C180" s="234" t="s">
        <v>4656</v>
      </c>
      <c r="D180" s="234" t="s">
        <v>4647</v>
      </c>
      <c r="E180" s="234" t="s">
        <v>4657</v>
      </c>
      <c r="F180" s="234" t="s">
        <v>25</v>
      </c>
      <c r="G180" s="234" t="s">
        <v>25</v>
      </c>
      <c r="H180" s="234" t="s">
        <v>4658</v>
      </c>
      <c r="I180" s="234" t="s">
        <v>4176</v>
      </c>
      <c r="J180" s="234" t="s">
        <v>4659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4660</v>
      </c>
      <c r="B181" s="234" t="s">
        <v>4661</v>
      </c>
      <c r="C181" s="234" t="s">
        <v>4662</v>
      </c>
      <c r="D181" s="234" t="s">
        <v>4663</v>
      </c>
      <c r="E181" s="234" t="s">
        <v>25</v>
      </c>
      <c r="F181" s="234" t="s">
        <v>25</v>
      </c>
      <c r="G181" s="234" t="s">
        <v>25</v>
      </c>
      <c r="H181" s="234" t="s">
        <v>4664</v>
      </c>
      <c r="I181" s="234" t="s">
        <v>4665</v>
      </c>
      <c r="J181" s="234" t="s">
        <v>4666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4667</v>
      </c>
      <c r="B182" s="234" t="s">
        <v>4668</v>
      </c>
      <c r="C182" s="234" t="s">
        <v>4669</v>
      </c>
      <c r="D182" s="234" t="s">
        <v>4670</v>
      </c>
      <c r="E182" s="234" t="s">
        <v>25</v>
      </c>
      <c r="F182" s="234" t="s">
        <v>25</v>
      </c>
      <c r="G182" s="234" t="s">
        <v>25</v>
      </c>
      <c r="H182" s="234" t="s">
        <v>4671</v>
      </c>
      <c r="I182" s="234" t="s">
        <v>4176</v>
      </c>
      <c r="J182" s="234" t="s">
        <v>4672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4673</v>
      </c>
      <c r="B183" s="232" t="s">
        <v>4674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1303</v>
      </c>
      <c r="B184" s="233" t="s">
        <v>4675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4676</v>
      </c>
      <c r="B185" s="234" t="s">
        <v>4677</v>
      </c>
      <c r="C185" s="234" t="s">
        <v>4678</v>
      </c>
      <c r="D185" s="234" t="s">
        <v>3953</v>
      </c>
      <c r="E185" s="234" t="s">
        <v>4679</v>
      </c>
      <c r="F185" s="234" t="s">
        <v>25</v>
      </c>
      <c r="G185" s="234" t="s">
        <v>25</v>
      </c>
      <c r="H185" s="234" t="s">
        <v>4680</v>
      </c>
      <c r="I185" s="234" t="s">
        <v>25</v>
      </c>
      <c r="J185" s="234" t="s">
        <v>4681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4682</v>
      </c>
      <c r="B186" s="234" t="s">
        <v>4683</v>
      </c>
      <c r="C186" s="234" t="s">
        <v>3957</v>
      </c>
      <c r="D186" s="234" t="s">
        <v>4684</v>
      </c>
      <c r="E186" s="234" t="s">
        <v>25</v>
      </c>
      <c r="F186" s="234" t="s">
        <v>25</v>
      </c>
      <c r="G186" s="234" t="s">
        <v>25</v>
      </c>
      <c r="H186" s="234" t="s">
        <v>4685</v>
      </c>
      <c r="I186" s="234" t="s">
        <v>25</v>
      </c>
      <c r="J186" s="234" t="s">
        <v>4686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1307</v>
      </c>
      <c r="B187" s="233" t="s">
        <v>4687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4688</v>
      </c>
      <c r="B188" s="234" t="s">
        <v>4689</v>
      </c>
      <c r="C188" s="234" t="s">
        <v>4690</v>
      </c>
      <c r="D188" s="234" t="s">
        <v>4691</v>
      </c>
      <c r="E188" s="234" t="s">
        <v>25</v>
      </c>
      <c r="F188" s="234" t="s">
        <v>4692</v>
      </c>
      <c r="G188" s="234" t="s">
        <v>25</v>
      </c>
      <c r="H188" s="234" t="s">
        <v>4693</v>
      </c>
      <c r="I188" s="234" t="s">
        <v>4694</v>
      </c>
      <c r="J188" s="234" t="s">
        <v>4695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4696</v>
      </c>
      <c r="B189" s="234" t="s">
        <v>4697</v>
      </c>
      <c r="C189" s="234" t="s">
        <v>4698</v>
      </c>
      <c r="D189" s="234" t="s">
        <v>4699</v>
      </c>
      <c r="E189" s="234" t="s">
        <v>25</v>
      </c>
      <c r="F189" s="234" t="s">
        <v>25</v>
      </c>
      <c r="G189" s="234" t="s">
        <v>25</v>
      </c>
      <c r="H189" s="234" t="s">
        <v>4700</v>
      </c>
      <c r="I189" s="234" t="s">
        <v>25</v>
      </c>
      <c r="J189" s="234" t="s">
        <v>4701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4702</v>
      </c>
      <c r="B190" s="234" t="s">
        <v>4703</v>
      </c>
      <c r="C190" s="234" t="s">
        <v>4704</v>
      </c>
      <c r="D190" s="234" t="s">
        <v>4705</v>
      </c>
      <c r="E190" s="234" t="s">
        <v>25</v>
      </c>
      <c r="F190" s="234" t="s">
        <v>4706</v>
      </c>
      <c r="G190" s="234" t="s">
        <v>25</v>
      </c>
      <c r="H190" s="234" t="s">
        <v>4707</v>
      </c>
      <c r="I190" s="234" t="s">
        <v>25</v>
      </c>
      <c r="J190" s="234" t="s">
        <v>4708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4709</v>
      </c>
      <c r="B191" s="234" t="s">
        <v>4710</v>
      </c>
      <c r="C191" s="234" t="s">
        <v>4711</v>
      </c>
      <c r="D191" s="234" t="s">
        <v>25</v>
      </c>
      <c r="E191" s="234" t="s">
        <v>25</v>
      </c>
      <c r="F191" s="234" t="s">
        <v>25</v>
      </c>
      <c r="G191" s="234" t="s">
        <v>25</v>
      </c>
      <c r="H191" s="234" t="s">
        <v>4712</v>
      </c>
      <c r="I191" s="234" t="s">
        <v>25</v>
      </c>
      <c r="J191" s="234" t="s">
        <v>4713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4714</v>
      </c>
      <c r="B192" s="234" t="s">
        <v>4715</v>
      </c>
      <c r="C192" s="234" t="s">
        <v>4716</v>
      </c>
      <c r="D192" s="234" t="s">
        <v>4717</v>
      </c>
      <c r="E192" s="234" t="s">
        <v>4718</v>
      </c>
      <c r="F192" s="234" t="s">
        <v>25</v>
      </c>
      <c r="G192" s="234" t="s">
        <v>25</v>
      </c>
      <c r="H192" s="234" t="s">
        <v>4719</v>
      </c>
      <c r="I192" s="234" t="s">
        <v>25</v>
      </c>
      <c r="J192" s="234" t="s">
        <v>4720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1311</v>
      </c>
      <c r="B193" s="233" t="s">
        <v>4721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4722</v>
      </c>
      <c r="B194" s="234" t="s">
        <v>4723</v>
      </c>
      <c r="C194" s="234" t="s">
        <v>4724</v>
      </c>
      <c r="D194" s="234" t="s">
        <v>4717</v>
      </c>
      <c r="E194" s="234" t="s">
        <v>4718</v>
      </c>
      <c r="F194" s="234" t="s">
        <v>4725</v>
      </c>
      <c r="G194" s="234" t="s">
        <v>25</v>
      </c>
      <c r="H194" s="234" t="s">
        <v>4726</v>
      </c>
      <c r="I194" s="234" t="s">
        <v>25</v>
      </c>
      <c r="J194" s="234" t="s">
        <v>4727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4728</v>
      </c>
      <c r="B195" s="234" t="s">
        <v>4729</v>
      </c>
      <c r="C195" s="234" t="s">
        <v>4730</v>
      </c>
      <c r="D195" s="234" t="s">
        <v>4731</v>
      </c>
      <c r="E195" s="234" t="s">
        <v>25</v>
      </c>
      <c r="F195" s="234" t="s">
        <v>25</v>
      </c>
      <c r="G195" s="234" t="s">
        <v>25</v>
      </c>
      <c r="H195" s="234" t="s">
        <v>4732</v>
      </c>
      <c r="I195" s="234" t="s">
        <v>25</v>
      </c>
      <c r="J195" s="234" t="s">
        <v>4733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4734</v>
      </c>
      <c r="B196" s="234" t="s">
        <v>4735</v>
      </c>
      <c r="C196" s="234" t="s">
        <v>4736</v>
      </c>
      <c r="D196" s="234" t="s">
        <v>25</v>
      </c>
      <c r="E196" s="234" t="s">
        <v>4737</v>
      </c>
      <c r="F196" s="234" t="s">
        <v>25</v>
      </c>
      <c r="G196" s="234" t="s">
        <v>25</v>
      </c>
      <c r="H196" s="234" t="s">
        <v>4738</v>
      </c>
      <c r="I196" s="234" t="s">
        <v>25</v>
      </c>
      <c r="J196" s="234" t="s">
        <v>4739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4740</v>
      </c>
      <c r="B197" s="234" t="s">
        <v>4741</v>
      </c>
      <c r="C197" s="234" t="s">
        <v>4742</v>
      </c>
      <c r="D197" s="234" t="s">
        <v>25</v>
      </c>
      <c r="E197" s="234" t="s">
        <v>25</v>
      </c>
      <c r="F197" s="234" t="s">
        <v>25</v>
      </c>
      <c r="G197" s="234" t="s">
        <v>25</v>
      </c>
      <c r="H197" s="234" t="s">
        <v>4743</v>
      </c>
      <c r="I197" s="234" t="s">
        <v>25</v>
      </c>
      <c r="J197" s="234" t="s">
        <v>4744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4745</v>
      </c>
      <c r="B198" s="234" t="s">
        <v>4746</v>
      </c>
      <c r="C198" s="234" t="s">
        <v>4747</v>
      </c>
      <c r="D198" s="234" t="s">
        <v>4748</v>
      </c>
      <c r="E198" s="234" t="s">
        <v>25</v>
      </c>
      <c r="F198" s="234" t="s">
        <v>25</v>
      </c>
      <c r="G198" s="234" t="s">
        <v>25</v>
      </c>
      <c r="H198" s="234" t="s">
        <v>4749</v>
      </c>
      <c r="I198" s="234" t="s">
        <v>25</v>
      </c>
      <c r="J198" s="234" t="s">
        <v>4750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1315</v>
      </c>
      <c r="B199" s="233" t="s">
        <v>4751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4752</v>
      </c>
      <c r="B200" s="234" t="s">
        <v>4753</v>
      </c>
      <c r="C200" s="234" t="s">
        <v>4754</v>
      </c>
      <c r="D200" s="234" t="s">
        <v>25</v>
      </c>
      <c r="E200" s="234" t="s">
        <v>25</v>
      </c>
      <c r="F200" s="234" t="s">
        <v>25</v>
      </c>
      <c r="G200" s="234" t="s">
        <v>25</v>
      </c>
      <c r="H200" s="234" t="s">
        <v>4755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4756</v>
      </c>
      <c r="B201" s="234" t="s">
        <v>4757</v>
      </c>
      <c r="C201" s="234" t="s">
        <v>4758</v>
      </c>
      <c r="D201" s="234" t="s">
        <v>4759</v>
      </c>
      <c r="E201" s="234" t="s">
        <v>25</v>
      </c>
      <c r="F201" s="234" t="s">
        <v>25</v>
      </c>
      <c r="G201" s="234" t="s">
        <v>25</v>
      </c>
      <c r="H201" s="234" t="s">
        <v>4760</v>
      </c>
      <c r="I201" s="234" t="s">
        <v>25</v>
      </c>
      <c r="J201" s="234" t="s">
        <v>4761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4762</v>
      </c>
      <c r="B202" s="234" t="s">
        <v>4763</v>
      </c>
      <c r="C202" s="234" t="s">
        <v>4764</v>
      </c>
      <c r="D202" s="234" t="s">
        <v>25</v>
      </c>
      <c r="E202" s="234" t="s">
        <v>25</v>
      </c>
      <c r="F202" s="234" t="s">
        <v>25</v>
      </c>
      <c r="G202" s="234" t="s">
        <v>25</v>
      </c>
      <c r="H202" s="234" t="s">
        <v>4765</v>
      </c>
      <c r="I202" s="234" t="s">
        <v>25</v>
      </c>
      <c r="J202" s="234" t="s">
        <v>4766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4767</v>
      </c>
      <c r="B203" s="234" t="s">
        <v>4768</v>
      </c>
      <c r="C203" s="234" t="s">
        <v>4769</v>
      </c>
      <c r="D203" s="234" t="s">
        <v>4770</v>
      </c>
      <c r="E203" s="234" t="s">
        <v>25</v>
      </c>
      <c r="F203" s="234" t="s">
        <v>25</v>
      </c>
      <c r="G203" s="234" t="s">
        <v>25</v>
      </c>
      <c r="H203" s="234" t="s">
        <v>4771</v>
      </c>
      <c r="I203" s="234" t="s">
        <v>25</v>
      </c>
      <c r="J203" s="234" t="s">
        <v>4772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4773</v>
      </c>
      <c r="B204" s="234" t="s">
        <v>4774</v>
      </c>
      <c r="C204" s="234" t="s">
        <v>4775</v>
      </c>
      <c r="D204" s="234" t="s">
        <v>25</v>
      </c>
      <c r="E204" s="234" t="s">
        <v>25</v>
      </c>
      <c r="F204" s="234" t="s">
        <v>25</v>
      </c>
      <c r="G204" s="234" t="s">
        <v>25</v>
      </c>
      <c r="H204" s="234" t="s">
        <v>4776</v>
      </c>
      <c r="I204" s="234" t="s">
        <v>25</v>
      </c>
      <c r="J204" s="234" t="s">
        <v>4777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4778</v>
      </c>
      <c r="B205" s="234" t="s">
        <v>4779</v>
      </c>
      <c r="C205" s="234" t="s">
        <v>4780</v>
      </c>
      <c r="D205" s="234" t="s">
        <v>25</v>
      </c>
      <c r="E205" s="234" t="s">
        <v>25</v>
      </c>
      <c r="F205" s="234" t="s">
        <v>25</v>
      </c>
      <c r="G205" s="234" t="s">
        <v>25</v>
      </c>
      <c r="H205" s="234" t="s">
        <v>4781</v>
      </c>
      <c r="I205" s="234" t="s">
        <v>4782</v>
      </c>
      <c r="J205" s="234" t="s">
        <v>4783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4784</v>
      </c>
      <c r="B206" s="234" t="s">
        <v>4785</v>
      </c>
      <c r="C206" s="234" t="s">
        <v>4786</v>
      </c>
      <c r="D206" s="234" t="s">
        <v>25</v>
      </c>
      <c r="E206" s="234" t="s">
        <v>25</v>
      </c>
      <c r="F206" s="234" t="s">
        <v>25</v>
      </c>
      <c r="G206" s="234" t="s">
        <v>25</v>
      </c>
      <c r="H206" s="234" t="s">
        <v>4787</v>
      </c>
      <c r="I206" s="234" t="s">
        <v>25</v>
      </c>
      <c r="J206" s="234" t="s">
        <v>4788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4789</v>
      </c>
      <c r="B207" s="234" t="s">
        <v>4790</v>
      </c>
      <c r="C207" s="234" t="s">
        <v>4786</v>
      </c>
      <c r="D207" s="234" t="s">
        <v>4791</v>
      </c>
      <c r="E207" s="234" t="s">
        <v>25</v>
      </c>
      <c r="F207" s="234" t="s">
        <v>25</v>
      </c>
      <c r="G207" s="234" t="s">
        <v>25</v>
      </c>
      <c r="H207" s="234" t="s">
        <v>4792</v>
      </c>
      <c r="I207" s="234" t="s">
        <v>25</v>
      </c>
      <c r="J207" s="234" t="s">
        <v>4793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4794</v>
      </c>
      <c r="B208" s="234" t="s">
        <v>4795</v>
      </c>
      <c r="C208" s="234" t="s">
        <v>4796</v>
      </c>
      <c r="D208" s="234" t="s">
        <v>4791</v>
      </c>
      <c r="E208" s="234" t="s">
        <v>25</v>
      </c>
      <c r="F208" s="234" t="s">
        <v>4797</v>
      </c>
      <c r="G208" s="234" t="s">
        <v>4798</v>
      </c>
      <c r="H208" s="234" t="s">
        <v>4799</v>
      </c>
      <c r="I208" s="234" t="s">
        <v>4800</v>
      </c>
      <c r="J208" s="234" t="s">
        <v>4801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4802</v>
      </c>
      <c r="B209" s="234" t="s">
        <v>4803</v>
      </c>
      <c r="C209" s="234" t="s">
        <v>4804</v>
      </c>
      <c r="D209" s="234" t="s">
        <v>4805</v>
      </c>
      <c r="E209" s="234" t="s">
        <v>25</v>
      </c>
      <c r="F209" s="234" t="s">
        <v>4797</v>
      </c>
      <c r="G209" s="234" t="s">
        <v>4806</v>
      </c>
      <c r="H209" s="234" t="s">
        <v>4807</v>
      </c>
      <c r="I209" s="234" t="s">
        <v>4800</v>
      </c>
      <c r="J209" s="234" t="s">
        <v>4808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1319</v>
      </c>
      <c r="B210" s="233" t="s">
        <v>4809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4810</v>
      </c>
      <c r="B211" s="234" t="s">
        <v>4811</v>
      </c>
      <c r="C211" s="234" t="s">
        <v>4812</v>
      </c>
      <c r="D211" s="234" t="s">
        <v>4813</v>
      </c>
      <c r="E211" s="234" t="s">
        <v>25</v>
      </c>
      <c r="F211" s="234" t="s">
        <v>25</v>
      </c>
      <c r="G211" s="234" t="s">
        <v>4814</v>
      </c>
      <c r="H211" s="234" t="s">
        <v>4815</v>
      </c>
      <c r="I211" s="234" t="s">
        <v>4816</v>
      </c>
      <c r="J211" s="234" t="s">
        <v>4817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4818</v>
      </c>
      <c r="B212" s="234" t="s">
        <v>4819</v>
      </c>
      <c r="C212" s="234" t="s">
        <v>4820</v>
      </c>
      <c r="D212" s="234" t="s">
        <v>4821</v>
      </c>
      <c r="E212" s="234" t="s">
        <v>25</v>
      </c>
      <c r="F212" s="234" t="s">
        <v>4822</v>
      </c>
      <c r="G212" s="234" t="s">
        <v>25</v>
      </c>
      <c r="H212" s="234" t="s">
        <v>25</v>
      </c>
      <c r="I212" s="234" t="s">
        <v>25</v>
      </c>
      <c r="J212" s="234" t="s">
        <v>4823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4824</v>
      </c>
      <c r="B213" s="234" t="s">
        <v>4825</v>
      </c>
      <c r="C213" s="234" t="s">
        <v>4826</v>
      </c>
      <c r="D213" s="234" t="s">
        <v>4827</v>
      </c>
      <c r="E213" s="234" t="s">
        <v>25</v>
      </c>
      <c r="F213" s="234" t="s">
        <v>4828</v>
      </c>
      <c r="G213" s="234" t="s">
        <v>25</v>
      </c>
      <c r="H213" s="234" t="s">
        <v>4829</v>
      </c>
      <c r="I213" s="234" t="s">
        <v>25</v>
      </c>
      <c r="J213" s="234" t="s">
        <v>4830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4831</v>
      </c>
      <c r="B214" s="234" t="s">
        <v>4832</v>
      </c>
      <c r="C214" s="234" t="s">
        <v>4833</v>
      </c>
      <c r="D214" s="234" t="s">
        <v>4834</v>
      </c>
      <c r="E214" s="234" t="s">
        <v>25</v>
      </c>
      <c r="F214" s="234" t="s">
        <v>25</v>
      </c>
      <c r="G214" s="234" t="s">
        <v>25</v>
      </c>
      <c r="H214" s="234" t="s">
        <v>4835</v>
      </c>
      <c r="I214" s="234" t="s">
        <v>4176</v>
      </c>
      <c r="J214" s="234" t="s">
        <v>4836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4837</v>
      </c>
      <c r="B215" s="234" t="s">
        <v>4838</v>
      </c>
      <c r="C215" s="234" t="s">
        <v>4839</v>
      </c>
      <c r="D215" s="234" t="s">
        <v>4840</v>
      </c>
      <c r="E215" s="234" t="s">
        <v>25</v>
      </c>
      <c r="F215" s="234" t="s">
        <v>25</v>
      </c>
      <c r="G215" s="234" t="s">
        <v>25</v>
      </c>
      <c r="H215" s="234" t="s">
        <v>4841</v>
      </c>
      <c r="I215" s="234" t="s">
        <v>25</v>
      </c>
      <c r="J215" s="234" t="s">
        <v>4842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4843</v>
      </c>
      <c r="B216" s="232" t="s">
        <v>4844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1333</v>
      </c>
      <c r="B217" s="233" t="s">
        <v>4845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4846</v>
      </c>
      <c r="B218" s="234" t="s">
        <v>4847</v>
      </c>
      <c r="C218" s="234" t="s">
        <v>4848</v>
      </c>
      <c r="D218" s="234" t="s">
        <v>3953</v>
      </c>
      <c r="E218" s="234" t="s">
        <v>3767</v>
      </c>
      <c r="F218" s="234" t="s">
        <v>25</v>
      </c>
      <c r="G218" s="234" t="s">
        <v>25</v>
      </c>
      <c r="H218" s="234" t="s">
        <v>4849</v>
      </c>
      <c r="I218" s="234" t="s">
        <v>25</v>
      </c>
      <c r="J218" s="234" t="s">
        <v>4850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4851</v>
      </c>
      <c r="B219" s="234" t="s">
        <v>4852</v>
      </c>
      <c r="C219" s="234" t="s">
        <v>3771</v>
      </c>
      <c r="D219" s="234" t="s">
        <v>3772</v>
      </c>
      <c r="E219" s="234" t="s">
        <v>25</v>
      </c>
      <c r="F219" s="234" t="s">
        <v>3774</v>
      </c>
      <c r="G219" s="234" t="s">
        <v>25</v>
      </c>
      <c r="H219" s="234" t="s">
        <v>4853</v>
      </c>
      <c r="I219" s="234" t="s">
        <v>25</v>
      </c>
      <c r="J219" s="234" t="s">
        <v>4854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1337</v>
      </c>
      <c r="B220" s="233" t="s">
        <v>4855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4856</v>
      </c>
      <c r="B221" s="234" t="s">
        <v>4857</v>
      </c>
      <c r="C221" s="234" t="s">
        <v>4858</v>
      </c>
      <c r="D221" s="234" t="s">
        <v>4859</v>
      </c>
      <c r="E221" s="234" t="s">
        <v>25</v>
      </c>
      <c r="F221" s="234" t="s">
        <v>25</v>
      </c>
      <c r="G221" s="234" t="s">
        <v>25</v>
      </c>
      <c r="H221" s="234" t="s">
        <v>4860</v>
      </c>
      <c r="I221" s="234" t="s">
        <v>25</v>
      </c>
      <c r="J221" s="234" t="s">
        <v>4861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4862</v>
      </c>
      <c r="B222" s="234" t="s">
        <v>4863</v>
      </c>
      <c r="C222" s="234" t="s">
        <v>4864</v>
      </c>
      <c r="D222" s="234" t="s">
        <v>4865</v>
      </c>
      <c r="E222" s="234" t="s">
        <v>25</v>
      </c>
      <c r="F222" s="234" t="s">
        <v>25</v>
      </c>
      <c r="G222" s="234" t="s">
        <v>25</v>
      </c>
      <c r="H222" s="234" t="s">
        <v>4866</v>
      </c>
      <c r="I222" s="234" t="s">
        <v>25</v>
      </c>
      <c r="J222" s="234" t="s">
        <v>4867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4868</v>
      </c>
      <c r="B223" s="234" t="s">
        <v>4869</v>
      </c>
      <c r="C223" s="234" t="s">
        <v>4870</v>
      </c>
      <c r="D223" s="234" t="s">
        <v>25</v>
      </c>
      <c r="E223" s="234" t="s">
        <v>4871</v>
      </c>
      <c r="F223" s="234" t="s">
        <v>25</v>
      </c>
      <c r="G223" s="234" t="s">
        <v>25</v>
      </c>
      <c r="H223" s="234" t="s">
        <v>4872</v>
      </c>
      <c r="I223" s="234" t="s">
        <v>25</v>
      </c>
      <c r="J223" s="234" t="s">
        <v>4873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4874</v>
      </c>
      <c r="B224" s="234" t="s">
        <v>4875</v>
      </c>
      <c r="C224" s="234" t="s">
        <v>4876</v>
      </c>
      <c r="D224" s="234" t="s">
        <v>25</v>
      </c>
      <c r="E224" s="234" t="s">
        <v>25</v>
      </c>
      <c r="F224" s="234" t="s">
        <v>25</v>
      </c>
      <c r="G224" s="234" t="s">
        <v>25</v>
      </c>
      <c r="H224" s="234" t="s">
        <v>4877</v>
      </c>
      <c r="I224" s="234" t="s">
        <v>25</v>
      </c>
      <c r="J224" s="234" t="s">
        <v>4878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4879</v>
      </c>
      <c r="B225" s="234" t="s">
        <v>4880</v>
      </c>
      <c r="C225" s="234" t="s">
        <v>4881</v>
      </c>
      <c r="D225" s="234" t="s">
        <v>25</v>
      </c>
      <c r="E225" s="234" t="s">
        <v>25</v>
      </c>
      <c r="F225" s="234" t="s">
        <v>25</v>
      </c>
      <c r="G225" s="234" t="s">
        <v>25</v>
      </c>
      <c r="H225" s="234" t="s">
        <v>4882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4883</v>
      </c>
      <c r="B226" s="234" t="s">
        <v>4884</v>
      </c>
      <c r="C226" s="234" t="s">
        <v>4885</v>
      </c>
      <c r="D226" s="234" t="s">
        <v>25</v>
      </c>
      <c r="E226" s="234" t="s">
        <v>25</v>
      </c>
      <c r="F226" s="234" t="s">
        <v>25</v>
      </c>
      <c r="G226" s="234" t="s">
        <v>25</v>
      </c>
      <c r="H226" s="234" t="s">
        <v>4886</v>
      </c>
      <c r="I226" s="234" t="s">
        <v>25</v>
      </c>
      <c r="J226" s="234" t="s">
        <v>4887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4888</v>
      </c>
      <c r="B227" s="234" t="s">
        <v>4889</v>
      </c>
      <c r="C227" s="234" t="s">
        <v>4890</v>
      </c>
      <c r="D227" s="234" t="s">
        <v>25</v>
      </c>
      <c r="E227" s="234" t="s">
        <v>25</v>
      </c>
      <c r="F227" s="234" t="s">
        <v>25</v>
      </c>
      <c r="G227" s="234" t="s">
        <v>25</v>
      </c>
      <c r="H227" s="234" t="s">
        <v>4891</v>
      </c>
      <c r="I227" s="234" t="s">
        <v>25</v>
      </c>
      <c r="J227" s="234" t="s">
        <v>4892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4893</v>
      </c>
      <c r="B228" s="234" t="s">
        <v>4894</v>
      </c>
      <c r="C228" s="234" t="s">
        <v>4895</v>
      </c>
      <c r="D228" s="234" t="s">
        <v>25</v>
      </c>
      <c r="E228" s="234" t="s">
        <v>25</v>
      </c>
      <c r="F228" s="234" t="s">
        <v>25</v>
      </c>
      <c r="G228" s="234" t="s">
        <v>25</v>
      </c>
      <c r="H228" s="234" t="s">
        <v>4896</v>
      </c>
      <c r="I228" s="234" t="s">
        <v>25</v>
      </c>
      <c r="J228" s="234" t="s">
        <v>4897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4898</v>
      </c>
      <c r="B229" s="234" t="s">
        <v>4899</v>
      </c>
      <c r="C229" s="234" t="s">
        <v>4900</v>
      </c>
      <c r="D229" s="234" t="s">
        <v>25</v>
      </c>
      <c r="E229" s="234" t="s">
        <v>25</v>
      </c>
      <c r="F229" s="234" t="s">
        <v>25</v>
      </c>
      <c r="G229" s="234" t="s">
        <v>25</v>
      </c>
      <c r="H229" s="234" t="s">
        <v>4901</v>
      </c>
      <c r="I229" s="234" t="s">
        <v>25</v>
      </c>
      <c r="J229" s="234" t="s">
        <v>4902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1341</v>
      </c>
      <c r="B230" s="233" t="s">
        <v>4903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4904</v>
      </c>
      <c r="B231" s="234" t="s">
        <v>4905</v>
      </c>
      <c r="C231" s="234" t="s">
        <v>4906</v>
      </c>
      <c r="D231" s="234" t="s">
        <v>4907</v>
      </c>
      <c r="E231" s="234" t="s">
        <v>25</v>
      </c>
      <c r="F231" s="234" t="s">
        <v>25</v>
      </c>
      <c r="G231" s="234" t="s">
        <v>25</v>
      </c>
      <c r="H231" s="234" t="s">
        <v>4908</v>
      </c>
      <c r="I231" s="234" t="s">
        <v>25</v>
      </c>
      <c r="J231" s="234" t="s">
        <v>4909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4910</v>
      </c>
      <c r="B232" s="234" t="s">
        <v>4911</v>
      </c>
      <c r="C232" s="234" t="s">
        <v>4912</v>
      </c>
      <c r="D232" s="234" t="s">
        <v>4913</v>
      </c>
      <c r="E232" s="234" t="s">
        <v>25</v>
      </c>
      <c r="F232" s="234" t="s">
        <v>25</v>
      </c>
      <c r="G232" s="234" t="s">
        <v>25</v>
      </c>
      <c r="H232" s="234" t="s">
        <v>4914</v>
      </c>
      <c r="I232" s="234" t="s">
        <v>25</v>
      </c>
      <c r="J232" s="234" t="s">
        <v>4915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4916</v>
      </c>
      <c r="B233" s="234" t="s">
        <v>4917</v>
      </c>
      <c r="C233" s="234" t="s">
        <v>4918</v>
      </c>
      <c r="D233" s="234" t="s">
        <v>4919</v>
      </c>
      <c r="E233" s="234" t="s">
        <v>25</v>
      </c>
      <c r="F233" s="234" t="s">
        <v>25</v>
      </c>
      <c r="G233" s="234" t="s">
        <v>25</v>
      </c>
      <c r="H233" s="234" t="s">
        <v>4920</v>
      </c>
      <c r="I233" s="234" t="s">
        <v>25</v>
      </c>
      <c r="J233" s="234" t="s">
        <v>4921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4922</v>
      </c>
      <c r="B234" s="234" t="s">
        <v>4923</v>
      </c>
      <c r="C234" s="234" t="s">
        <v>4924</v>
      </c>
      <c r="D234" s="234" t="s">
        <v>4925</v>
      </c>
      <c r="E234" s="234" t="s">
        <v>25</v>
      </c>
      <c r="F234" s="234" t="s">
        <v>25</v>
      </c>
      <c r="G234" s="234" t="s">
        <v>25</v>
      </c>
      <c r="H234" s="234" t="s">
        <v>4926</v>
      </c>
      <c r="I234" s="234" t="s">
        <v>25</v>
      </c>
      <c r="J234" s="234" t="s">
        <v>4927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1345</v>
      </c>
      <c r="B235" s="233" t="s">
        <v>4928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4929</v>
      </c>
      <c r="B236" s="234" t="s">
        <v>4930</v>
      </c>
      <c r="C236" s="234" t="s">
        <v>4931</v>
      </c>
      <c r="D236" s="234" t="s">
        <v>4932</v>
      </c>
      <c r="E236" s="234" t="s">
        <v>25</v>
      </c>
      <c r="F236" s="234" t="s">
        <v>25</v>
      </c>
      <c r="G236" s="234" t="s">
        <v>25</v>
      </c>
      <c r="H236" s="234" t="s">
        <v>4933</v>
      </c>
      <c r="I236" s="234" t="s">
        <v>25</v>
      </c>
      <c r="J236" s="234" t="s">
        <v>4934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4935</v>
      </c>
      <c r="B237" s="234" t="s">
        <v>4936</v>
      </c>
      <c r="C237" s="234" t="s">
        <v>4937</v>
      </c>
      <c r="D237" s="234" t="s">
        <v>4938</v>
      </c>
      <c r="E237" s="234" t="s">
        <v>25</v>
      </c>
      <c r="F237" s="234" t="s">
        <v>25</v>
      </c>
      <c r="G237" s="234" t="s">
        <v>4939</v>
      </c>
      <c r="H237" s="234" t="s">
        <v>4940</v>
      </c>
      <c r="I237" s="234" t="s">
        <v>4176</v>
      </c>
      <c r="J237" s="234" t="s">
        <v>4941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4942</v>
      </c>
      <c r="B238" s="234" t="s">
        <v>4943</v>
      </c>
      <c r="C238" s="234" t="s">
        <v>4944</v>
      </c>
      <c r="D238" s="234" t="s">
        <v>25</v>
      </c>
      <c r="E238" s="234" t="s">
        <v>25</v>
      </c>
      <c r="F238" s="234" t="s">
        <v>25</v>
      </c>
      <c r="G238" s="234" t="s">
        <v>25</v>
      </c>
      <c r="H238" s="234" t="s">
        <v>4945</v>
      </c>
      <c r="I238" s="234" t="s">
        <v>4946</v>
      </c>
      <c r="J238" s="234" t="s">
        <v>4947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4948</v>
      </c>
      <c r="B239" s="234" t="s">
        <v>4949</v>
      </c>
      <c r="C239" s="234" t="s">
        <v>4950</v>
      </c>
      <c r="D239" s="234" t="s">
        <v>25</v>
      </c>
      <c r="E239" s="234" t="s">
        <v>25</v>
      </c>
      <c r="F239" s="234" t="s">
        <v>25</v>
      </c>
      <c r="G239" s="234" t="s">
        <v>25</v>
      </c>
      <c r="H239" s="234" t="s">
        <v>4951</v>
      </c>
      <c r="I239" s="234" t="s">
        <v>4176</v>
      </c>
      <c r="J239" s="234" t="s">
        <v>4952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4953</v>
      </c>
      <c r="B240" s="234" t="s">
        <v>4954</v>
      </c>
      <c r="C240" s="234" t="s">
        <v>4955</v>
      </c>
      <c r="D240" s="234" t="s">
        <v>4956</v>
      </c>
      <c r="E240" s="234" t="s">
        <v>25</v>
      </c>
      <c r="F240" s="234" t="s">
        <v>25</v>
      </c>
      <c r="G240" s="234" t="s">
        <v>25</v>
      </c>
      <c r="H240" s="234" t="s">
        <v>4957</v>
      </c>
      <c r="I240" s="234" t="s">
        <v>25</v>
      </c>
      <c r="J240" s="234" t="s">
        <v>4958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1349</v>
      </c>
      <c r="B241" s="233" t="s">
        <v>4959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4960</v>
      </c>
      <c r="B242" s="234" t="s">
        <v>4961</v>
      </c>
      <c r="C242" s="234" t="s">
        <v>4962</v>
      </c>
      <c r="D242" s="234" t="s">
        <v>25</v>
      </c>
      <c r="E242" s="234" t="s">
        <v>25</v>
      </c>
      <c r="F242" s="234" t="s">
        <v>4963</v>
      </c>
      <c r="G242" s="234" t="s">
        <v>25</v>
      </c>
      <c r="H242" s="234" t="s">
        <v>4964</v>
      </c>
      <c r="I242" s="234" t="s">
        <v>25</v>
      </c>
      <c r="J242" s="234" t="s">
        <v>4965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1353</v>
      </c>
      <c r="B243" s="233" t="s">
        <v>4966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4967</v>
      </c>
      <c r="B244" s="234" t="s">
        <v>4968</v>
      </c>
      <c r="C244" s="234" t="s">
        <v>4969</v>
      </c>
      <c r="D244" s="234" t="s">
        <v>25</v>
      </c>
      <c r="E244" s="234" t="s">
        <v>25</v>
      </c>
      <c r="F244" s="234" t="s">
        <v>4970</v>
      </c>
      <c r="G244" s="234" t="s">
        <v>25</v>
      </c>
      <c r="H244" s="234" t="s">
        <v>4971</v>
      </c>
      <c r="I244" s="234" t="s">
        <v>4972</v>
      </c>
      <c r="J244" s="234" t="s">
        <v>4973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4974</v>
      </c>
      <c r="B245" s="234" t="s">
        <v>4975</v>
      </c>
      <c r="C245" s="234" t="s">
        <v>4976</v>
      </c>
      <c r="D245" s="234" t="s">
        <v>4977</v>
      </c>
      <c r="E245" s="234" t="s">
        <v>25</v>
      </c>
      <c r="F245" s="234" t="s">
        <v>25</v>
      </c>
      <c r="G245" s="234" t="s">
        <v>25</v>
      </c>
      <c r="H245" s="234" t="s">
        <v>4978</v>
      </c>
      <c r="I245" s="234" t="s">
        <v>25</v>
      </c>
      <c r="J245" s="234" t="s">
        <v>4979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4980</v>
      </c>
      <c r="B246" s="234" t="s">
        <v>4981</v>
      </c>
      <c r="C246" s="234" t="s">
        <v>4982</v>
      </c>
      <c r="D246" s="234" t="s">
        <v>25</v>
      </c>
      <c r="E246" s="234" t="s">
        <v>25</v>
      </c>
      <c r="F246" s="234" t="s">
        <v>25</v>
      </c>
      <c r="G246" s="234" t="s">
        <v>25</v>
      </c>
      <c r="H246" s="234" t="s">
        <v>4983</v>
      </c>
      <c r="I246" s="234" t="s">
        <v>25</v>
      </c>
      <c r="J246" s="234" t="s">
        <v>4984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1357</v>
      </c>
      <c r="B247" s="233" t="s">
        <v>4985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4986</v>
      </c>
      <c r="B248" s="234" t="s">
        <v>4987</v>
      </c>
      <c r="C248" s="234" t="s">
        <v>4988</v>
      </c>
      <c r="D248" s="234" t="s">
        <v>4989</v>
      </c>
      <c r="E248" s="234" t="s">
        <v>25</v>
      </c>
      <c r="F248" s="234" t="s">
        <v>25</v>
      </c>
      <c r="G248" s="234" t="s">
        <v>25</v>
      </c>
      <c r="H248" s="234" t="s">
        <v>4990</v>
      </c>
      <c r="I248" s="234" t="s">
        <v>4991</v>
      </c>
      <c r="J248" s="234" t="s">
        <v>4992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4993</v>
      </c>
      <c r="B249" s="234" t="s">
        <v>4994</v>
      </c>
      <c r="C249" s="234" t="s">
        <v>4988</v>
      </c>
      <c r="D249" s="234" t="s">
        <v>4995</v>
      </c>
      <c r="E249" s="234" t="s">
        <v>25</v>
      </c>
      <c r="F249" s="234" t="s">
        <v>25</v>
      </c>
      <c r="G249" s="234" t="s">
        <v>25</v>
      </c>
      <c r="H249" s="234" t="s">
        <v>4990</v>
      </c>
      <c r="I249" s="234" t="s">
        <v>4996</v>
      </c>
      <c r="J249" s="234" t="s">
        <v>4997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4998</v>
      </c>
      <c r="B250" s="234" t="s">
        <v>4999</v>
      </c>
      <c r="C250" s="234" t="s">
        <v>5000</v>
      </c>
      <c r="D250" s="234" t="s">
        <v>5001</v>
      </c>
      <c r="E250" s="234" t="s">
        <v>25</v>
      </c>
      <c r="F250" s="234" t="s">
        <v>25</v>
      </c>
      <c r="G250" s="234" t="s">
        <v>25</v>
      </c>
      <c r="H250" s="234" t="s">
        <v>5002</v>
      </c>
      <c r="I250" s="234" t="s">
        <v>25</v>
      </c>
      <c r="J250" s="234" t="s">
        <v>5003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5004</v>
      </c>
      <c r="B251" s="232" t="s">
        <v>5005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1363</v>
      </c>
      <c r="B252" s="233" t="s">
        <v>5006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5007</v>
      </c>
      <c r="B253" s="234" t="s">
        <v>5008</v>
      </c>
      <c r="C253" s="234" t="s">
        <v>5009</v>
      </c>
      <c r="D253" s="234" t="s">
        <v>3953</v>
      </c>
      <c r="E253" s="234" t="s">
        <v>3767</v>
      </c>
      <c r="F253" s="234" t="s">
        <v>25</v>
      </c>
      <c r="G253" s="234" t="s">
        <v>25</v>
      </c>
      <c r="H253" s="234" t="s">
        <v>5010</v>
      </c>
      <c r="I253" s="234" t="s">
        <v>25</v>
      </c>
      <c r="J253" s="234" t="s">
        <v>5011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5012</v>
      </c>
      <c r="B254" s="234" t="s">
        <v>5013</v>
      </c>
      <c r="C254" s="234" t="s">
        <v>3771</v>
      </c>
      <c r="D254" s="234" t="s">
        <v>3772</v>
      </c>
      <c r="E254" s="234" t="s">
        <v>25</v>
      </c>
      <c r="F254" s="234" t="s">
        <v>3774</v>
      </c>
      <c r="G254" s="234" t="s">
        <v>25</v>
      </c>
      <c r="H254" s="234" t="s">
        <v>5014</v>
      </c>
      <c r="I254" s="234" t="s">
        <v>25</v>
      </c>
      <c r="J254" s="234" t="s">
        <v>5015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1367</v>
      </c>
      <c r="B255" s="233" t="s">
        <v>5016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5017</v>
      </c>
      <c r="B256" s="234" t="s">
        <v>5018</v>
      </c>
      <c r="C256" s="234" t="s">
        <v>5019</v>
      </c>
      <c r="D256" s="234" t="s">
        <v>5020</v>
      </c>
      <c r="E256" s="234" t="s">
        <v>5021</v>
      </c>
      <c r="F256" s="234" t="s">
        <v>5022</v>
      </c>
      <c r="G256" s="234" t="s">
        <v>25</v>
      </c>
      <c r="H256" s="234" t="s">
        <v>5023</v>
      </c>
      <c r="I256" s="234" t="s">
        <v>25</v>
      </c>
      <c r="J256" s="234" t="s">
        <v>5024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5025</v>
      </c>
      <c r="B257" s="234" t="s">
        <v>5026</v>
      </c>
      <c r="C257" s="234" t="s">
        <v>5027</v>
      </c>
      <c r="D257" s="234" t="s">
        <v>5028</v>
      </c>
      <c r="E257" s="234" t="s">
        <v>25</v>
      </c>
      <c r="F257" s="234" t="s">
        <v>25</v>
      </c>
      <c r="G257" s="234" t="s">
        <v>25</v>
      </c>
      <c r="H257" s="234" t="s">
        <v>5029</v>
      </c>
      <c r="I257" s="234" t="s">
        <v>25</v>
      </c>
      <c r="J257" s="234" t="s">
        <v>5030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1372</v>
      </c>
      <c r="B258" s="233" t="s">
        <v>5031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5032</v>
      </c>
      <c r="B259" s="234" t="s">
        <v>5033</v>
      </c>
      <c r="C259" s="234" t="s">
        <v>5034</v>
      </c>
      <c r="D259" s="234" t="s">
        <v>5035</v>
      </c>
      <c r="E259" s="234" t="s">
        <v>5036</v>
      </c>
      <c r="F259" s="234" t="s">
        <v>25</v>
      </c>
      <c r="G259" s="234" t="s">
        <v>25</v>
      </c>
      <c r="H259" s="234" t="s">
        <v>5037</v>
      </c>
      <c r="I259" s="234" t="s">
        <v>25</v>
      </c>
      <c r="J259" s="234" t="s">
        <v>5038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5039</v>
      </c>
      <c r="B260" s="234" t="s">
        <v>5040</v>
      </c>
      <c r="C260" s="234" t="s">
        <v>5041</v>
      </c>
      <c r="D260" s="234" t="s">
        <v>25</v>
      </c>
      <c r="E260" s="234" t="s">
        <v>25</v>
      </c>
      <c r="F260" s="234" t="s">
        <v>25</v>
      </c>
      <c r="G260" s="234" t="s">
        <v>25</v>
      </c>
      <c r="H260" s="234" t="s">
        <v>5042</v>
      </c>
      <c r="I260" s="234" t="s">
        <v>5043</v>
      </c>
      <c r="J260" s="234" t="s">
        <v>5044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5045</v>
      </c>
      <c r="B261" s="234" t="s">
        <v>5046</v>
      </c>
      <c r="C261" s="234" t="s">
        <v>5047</v>
      </c>
      <c r="D261" s="234" t="s">
        <v>5048</v>
      </c>
      <c r="E261" s="234" t="s">
        <v>25</v>
      </c>
      <c r="F261" s="234" t="s">
        <v>25</v>
      </c>
      <c r="G261" s="234" t="s">
        <v>25</v>
      </c>
      <c r="H261" s="234" t="s">
        <v>5049</v>
      </c>
      <c r="I261" s="234" t="s">
        <v>5050</v>
      </c>
      <c r="J261" s="234" t="s">
        <v>5051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5052</v>
      </c>
      <c r="B262" s="234" t="s">
        <v>5053</v>
      </c>
      <c r="C262" s="234" t="s">
        <v>5054</v>
      </c>
      <c r="D262" s="234" t="s">
        <v>5055</v>
      </c>
      <c r="E262" s="234" t="s">
        <v>25</v>
      </c>
      <c r="F262" s="234" t="s">
        <v>25</v>
      </c>
      <c r="G262" s="234" t="s">
        <v>25</v>
      </c>
      <c r="H262" s="234" t="s">
        <v>5056</v>
      </c>
      <c r="I262" s="234" t="s">
        <v>5057</v>
      </c>
      <c r="J262" s="234" t="s">
        <v>5058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5059</v>
      </c>
      <c r="B263" s="234" t="s">
        <v>5060</v>
      </c>
      <c r="C263" s="234" t="s">
        <v>5061</v>
      </c>
      <c r="D263" s="234" t="s">
        <v>5062</v>
      </c>
      <c r="E263" s="234" t="s">
        <v>25</v>
      </c>
      <c r="F263" s="234" t="s">
        <v>25</v>
      </c>
      <c r="G263" s="234" t="s">
        <v>5063</v>
      </c>
      <c r="H263" s="234" t="s">
        <v>3975</v>
      </c>
      <c r="I263" s="234" t="s">
        <v>5064</v>
      </c>
      <c r="J263" s="234" t="s">
        <v>5065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5066</v>
      </c>
      <c r="B264" s="234" t="s">
        <v>5067</v>
      </c>
      <c r="C264" s="234" t="s">
        <v>5054</v>
      </c>
      <c r="D264" s="234" t="s">
        <v>5068</v>
      </c>
      <c r="E264" s="234" t="s">
        <v>25</v>
      </c>
      <c r="F264" s="234" t="s">
        <v>25</v>
      </c>
      <c r="G264" s="234" t="s">
        <v>25</v>
      </c>
      <c r="H264" s="234" t="s">
        <v>5069</v>
      </c>
      <c r="I264" s="234" t="s">
        <v>25</v>
      </c>
      <c r="J264" s="234" t="s">
        <v>5070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1376</v>
      </c>
      <c r="B265" s="233" t="s">
        <v>5071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5072</v>
      </c>
      <c r="B266" s="234" t="s">
        <v>5073</v>
      </c>
      <c r="C266" s="234" t="s">
        <v>5074</v>
      </c>
      <c r="D266" s="234" t="s">
        <v>5075</v>
      </c>
      <c r="E266" s="234" t="s">
        <v>5076</v>
      </c>
      <c r="F266" s="234" t="s">
        <v>25</v>
      </c>
      <c r="G266" s="234" t="s">
        <v>5077</v>
      </c>
      <c r="H266" s="234" t="s">
        <v>5078</v>
      </c>
      <c r="I266" s="234" t="s">
        <v>5079</v>
      </c>
      <c r="J266" s="234" t="s">
        <v>5080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5081</v>
      </c>
      <c r="B267" s="234" t="s">
        <v>5082</v>
      </c>
      <c r="C267" s="234" t="s">
        <v>5083</v>
      </c>
      <c r="D267" s="234" t="s">
        <v>5084</v>
      </c>
      <c r="E267" s="234" t="s">
        <v>25</v>
      </c>
      <c r="F267" s="234" t="s">
        <v>25</v>
      </c>
      <c r="G267" s="234" t="s">
        <v>25</v>
      </c>
      <c r="H267" s="234" t="s">
        <v>5085</v>
      </c>
      <c r="I267" s="234" t="s">
        <v>25</v>
      </c>
      <c r="J267" s="234" t="s">
        <v>5086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5087</v>
      </c>
      <c r="B268" s="234" t="s">
        <v>5088</v>
      </c>
      <c r="C268" s="234" t="s">
        <v>5089</v>
      </c>
      <c r="D268" s="234" t="s">
        <v>5084</v>
      </c>
      <c r="E268" s="234" t="s">
        <v>25</v>
      </c>
      <c r="F268" s="234" t="s">
        <v>25</v>
      </c>
      <c r="G268" s="234" t="s">
        <v>5090</v>
      </c>
      <c r="H268" s="234" t="s">
        <v>5091</v>
      </c>
      <c r="I268" s="234" t="s">
        <v>25</v>
      </c>
      <c r="J268" s="234" t="s">
        <v>5092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5093</v>
      </c>
      <c r="B269" s="234" t="s">
        <v>5094</v>
      </c>
      <c r="C269" s="234" t="s">
        <v>5089</v>
      </c>
      <c r="D269" s="234" t="s">
        <v>5095</v>
      </c>
      <c r="E269" s="234" t="s">
        <v>25</v>
      </c>
      <c r="F269" s="234" t="s">
        <v>25</v>
      </c>
      <c r="G269" s="234" t="s">
        <v>25</v>
      </c>
      <c r="H269" s="234" t="s">
        <v>5096</v>
      </c>
      <c r="I269" s="234" t="s">
        <v>25</v>
      </c>
      <c r="J269" s="234" t="s">
        <v>5097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5098</v>
      </c>
      <c r="B270" s="234" t="s">
        <v>5099</v>
      </c>
      <c r="C270" s="234" t="s">
        <v>5100</v>
      </c>
      <c r="D270" s="234" t="s">
        <v>5101</v>
      </c>
      <c r="E270" s="234" t="s">
        <v>25</v>
      </c>
      <c r="F270" s="234" t="s">
        <v>25</v>
      </c>
      <c r="G270" s="234" t="s">
        <v>25</v>
      </c>
      <c r="H270" s="234" t="s">
        <v>5102</v>
      </c>
      <c r="I270" s="234" t="s">
        <v>25</v>
      </c>
      <c r="J270" s="234" t="s">
        <v>5103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5104</v>
      </c>
      <c r="B271" s="234" t="s">
        <v>5105</v>
      </c>
      <c r="C271" s="234" t="s">
        <v>5106</v>
      </c>
      <c r="D271" s="234" t="s">
        <v>5107</v>
      </c>
      <c r="E271" s="234" t="s">
        <v>25</v>
      </c>
      <c r="F271" s="234" t="s">
        <v>25</v>
      </c>
      <c r="G271" s="234" t="s">
        <v>25</v>
      </c>
      <c r="H271" s="234" t="s">
        <v>5108</v>
      </c>
      <c r="I271" s="234" t="s">
        <v>5109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5110</v>
      </c>
      <c r="B272" s="234" t="s">
        <v>5111</v>
      </c>
      <c r="C272" s="234" t="s">
        <v>5112</v>
      </c>
      <c r="D272" s="234" t="s">
        <v>5113</v>
      </c>
      <c r="E272" s="234" t="s">
        <v>25</v>
      </c>
      <c r="F272" s="234" t="s">
        <v>25</v>
      </c>
      <c r="G272" s="234" t="s">
        <v>25</v>
      </c>
      <c r="H272" s="234" t="s">
        <v>5114</v>
      </c>
      <c r="I272" s="234" t="s">
        <v>5115</v>
      </c>
      <c r="J272" s="234" t="s">
        <v>5116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1380</v>
      </c>
      <c r="B273" s="233" t="s">
        <v>5117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5118</v>
      </c>
      <c r="B274" s="234" t="s">
        <v>5119</v>
      </c>
      <c r="C274" s="234" t="s">
        <v>5120</v>
      </c>
      <c r="D274" s="234" t="s">
        <v>5113</v>
      </c>
      <c r="E274" s="234" t="s">
        <v>5121</v>
      </c>
      <c r="F274" s="234" t="s">
        <v>25</v>
      </c>
      <c r="G274" s="234" t="s">
        <v>25</v>
      </c>
      <c r="H274" s="234" t="s">
        <v>5122</v>
      </c>
      <c r="I274" s="234" t="s">
        <v>25</v>
      </c>
      <c r="J274" s="234" t="s">
        <v>5123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5124</v>
      </c>
      <c r="B275" s="234" t="s">
        <v>5125</v>
      </c>
      <c r="C275" s="234" t="s">
        <v>5126</v>
      </c>
      <c r="D275" s="234" t="s">
        <v>5127</v>
      </c>
      <c r="E275" s="234" t="s">
        <v>25</v>
      </c>
      <c r="F275" s="234" t="s">
        <v>25</v>
      </c>
      <c r="G275" s="234" t="s">
        <v>25</v>
      </c>
      <c r="H275" s="234" t="s">
        <v>5128</v>
      </c>
      <c r="I275" s="234" t="s">
        <v>25</v>
      </c>
      <c r="J275" s="234" t="s">
        <v>5129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5130</v>
      </c>
      <c r="B276" s="234" t="s">
        <v>5131</v>
      </c>
      <c r="C276" s="234" t="s">
        <v>5132</v>
      </c>
      <c r="D276" s="234" t="s">
        <v>5133</v>
      </c>
      <c r="E276" s="234" t="s">
        <v>25</v>
      </c>
      <c r="F276" s="234" t="s">
        <v>5134</v>
      </c>
      <c r="G276" s="234" t="s">
        <v>25</v>
      </c>
      <c r="H276" s="234" t="s">
        <v>5135</v>
      </c>
      <c r="I276" s="234" t="s">
        <v>5136</v>
      </c>
      <c r="J276" s="234" t="s">
        <v>5137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5138</v>
      </c>
      <c r="B277" s="233" t="s">
        <v>5139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5140</v>
      </c>
      <c r="B278" s="234" t="s">
        <v>5141</v>
      </c>
      <c r="C278" s="234" t="s">
        <v>5142</v>
      </c>
      <c r="D278" s="234" t="s">
        <v>5143</v>
      </c>
      <c r="E278" s="234" t="s">
        <v>25</v>
      </c>
      <c r="F278" s="234" t="s">
        <v>5144</v>
      </c>
      <c r="G278" s="234" t="s">
        <v>25</v>
      </c>
      <c r="H278" s="234" t="s">
        <v>5145</v>
      </c>
      <c r="I278" s="234" t="s">
        <v>25</v>
      </c>
      <c r="J278" s="234" t="s">
        <v>5146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5147</v>
      </c>
      <c r="B279" s="232" t="s">
        <v>5148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1386</v>
      </c>
      <c r="B280" s="233" t="s">
        <v>5149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5150</v>
      </c>
      <c r="B281" s="234" t="s">
        <v>5151</v>
      </c>
      <c r="C281" s="234" t="s">
        <v>5152</v>
      </c>
      <c r="D281" s="234" t="s">
        <v>5153</v>
      </c>
      <c r="E281" s="234" t="s">
        <v>5154</v>
      </c>
      <c r="F281" s="234" t="s">
        <v>25</v>
      </c>
      <c r="G281" s="234" t="s">
        <v>25</v>
      </c>
      <c r="H281" s="234" t="s">
        <v>5155</v>
      </c>
      <c r="I281" s="234" t="s">
        <v>25</v>
      </c>
      <c r="J281" s="234" t="s">
        <v>5156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5157</v>
      </c>
      <c r="B282" s="234" t="s">
        <v>5158</v>
      </c>
      <c r="C282" s="234" t="s">
        <v>5159</v>
      </c>
      <c r="D282" s="234" t="s">
        <v>25</v>
      </c>
      <c r="E282" s="234" t="s">
        <v>25</v>
      </c>
      <c r="F282" s="234" t="s">
        <v>25</v>
      </c>
      <c r="G282" s="234" t="s">
        <v>25</v>
      </c>
      <c r="H282" s="234" t="s">
        <v>5160</v>
      </c>
      <c r="I282" s="234" t="s">
        <v>25</v>
      </c>
      <c r="J282" s="234" t="s">
        <v>5161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5162</v>
      </c>
      <c r="B283" s="234" t="s">
        <v>5163</v>
      </c>
      <c r="C283" s="234" t="s">
        <v>5164</v>
      </c>
      <c r="D283" s="234" t="s">
        <v>25</v>
      </c>
      <c r="E283" s="234" t="s">
        <v>25</v>
      </c>
      <c r="F283" s="234" t="s">
        <v>25</v>
      </c>
      <c r="G283" s="234" t="s">
        <v>25</v>
      </c>
      <c r="H283" s="234" t="s">
        <v>5165</v>
      </c>
      <c r="I283" s="234" t="s">
        <v>25</v>
      </c>
      <c r="J283" s="234" t="s">
        <v>5166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5167</v>
      </c>
      <c r="B284" s="234" t="s">
        <v>5168</v>
      </c>
      <c r="C284" s="234" t="s">
        <v>5169</v>
      </c>
      <c r="D284" s="234" t="s">
        <v>5170</v>
      </c>
      <c r="E284" s="234" t="s">
        <v>25</v>
      </c>
      <c r="F284" s="234" t="s">
        <v>25</v>
      </c>
      <c r="G284" s="234" t="s">
        <v>25</v>
      </c>
      <c r="H284" s="234" t="s">
        <v>5171</v>
      </c>
      <c r="I284" s="234" t="s">
        <v>25</v>
      </c>
      <c r="J284" s="234" t="s">
        <v>5172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1390</v>
      </c>
      <c r="B285" s="233" t="s">
        <v>5173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5174</v>
      </c>
      <c r="B286" s="234" t="s">
        <v>5175</v>
      </c>
      <c r="C286" s="234" t="s">
        <v>5176</v>
      </c>
      <c r="D286" s="234" t="s">
        <v>5177</v>
      </c>
      <c r="E286" s="234" t="s">
        <v>25</v>
      </c>
      <c r="F286" s="234" t="s">
        <v>25</v>
      </c>
      <c r="G286" s="234" t="s">
        <v>25</v>
      </c>
      <c r="H286" s="234" t="s">
        <v>5178</v>
      </c>
      <c r="I286" s="234" t="s">
        <v>5179</v>
      </c>
      <c r="J286" s="234" t="s">
        <v>5180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1394</v>
      </c>
      <c r="B287" s="233" t="s">
        <v>5181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5182</v>
      </c>
      <c r="B288" s="234" t="s">
        <v>5183</v>
      </c>
      <c r="C288" s="234" t="s">
        <v>5184</v>
      </c>
      <c r="D288" s="234" t="s">
        <v>5185</v>
      </c>
      <c r="E288" s="234" t="s">
        <v>5186</v>
      </c>
      <c r="F288" s="234" t="s">
        <v>5187</v>
      </c>
      <c r="G288" s="234" t="s">
        <v>5188</v>
      </c>
      <c r="H288" s="234" t="s">
        <v>5189</v>
      </c>
      <c r="I288" s="234" t="s">
        <v>4176</v>
      </c>
      <c r="J288" s="234" t="s">
        <v>5190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5191</v>
      </c>
      <c r="B289" s="234" t="s">
        <v>5192</v>
      </c>
      <c r="C289" s="234" t="s">
        <v>5193</v>
      </c>
      <c r="D289" s="234" t="s">
        <v>25</v>
      </c>
      <c r="E289" s="234" t="s">
        <v>5186</v>
      </c>
      <c r="F289" s="234" t="s">
        <v>25</v>
      </c>
      <c r="G289" s="234" t="s">
        <v>5194</v>
      </c>
      <c r="H289" s="234" t="s">
        <v>5195</v>
      </c>
      <c r="I289" s="234" t="s">
        <v>5196</v>
      </c>
      <c r="J289" s="234" t="s">
        <v>5197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5198</v>
      </c>
      <c r="B290" s="234" t="s">
        <v>5199</v>
      </c>
      <c r="C290" s="234" t="s">
        <v>5200</v>
      </c>
      <c r="D290" s="234" t="s">
        <v>25</v>
      </c>
      <c r="E290" s="234" t="s">
        <v>5201</v>
      </c>
      <c r="F290" s="234" t="s">
        <v>25</v>
      </c>
      <c r="G290" s="234" t="s">
        <v>5202</v>
      </c>
      <c r="H290" s="234" t="s">
        <v>5203</v>
      </c>
      <c r="I290" s="234" t="s">
        <v>5204</v>
      </c>
      <c r="J290" s="234" t="s">
        <v>5205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5206</v>
      </c>
      <c r="B291" s="234" t="s">
        <v>5207</v>
      </c>
      <c r="C291" s="234" t="s">
        <v>5208</v>
      </c>
      <c r="D291" s="234" t="s">
        <v>25</v>
      </c>
      <c r="E291" s="234" t="s">
        <v>25</v>
      </c>
      <c r="F291" s="234" t="s">
        <v>25</v>
      </c>
      <c r="G291" s="234" t="s">
        <v>25</v>
      </c>
      <c r="H291" s="234" t="s">
        <v>5209</v>
      </c>
      <c r="I291" s="234" t="s">
        <v>4176</v>
      </c>
      <c r="J291" s="234" t="s">
        <v>5210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1398</v>
      </c>
      <c r="B292" s="233" t="s">
        <v>5211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5212</v>
      </c>
      <c r="B293" s="234" t="s">
        <v>5213</v>
      </c>
      <c r="C293" s="234" t="s">
        <v>5214</v>
      </c>
      <c r="D293" s="234" t="s">
        <v>5215</v>
      </c>
      <c r="E293" s="234" t="s">
        <v>25</v>
      </c>
      <c r="F293" s="234" t="s">
        <v>25</v>
      </c>
      <c r="G293" s="234" t="s">
        <v>25</v>
      </c>
      <c r="H293" s="234" t="s">
        <v>5216</v>
      </c>
      <c r="I293" s="234" t="s">
        <v>5217</v>
      </c>
      <c r="J293" s="234" t="s">
        <v>5218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5219</v>
      </c>
      <c r="B294" s="234" t="s">
        <v>5220</v>
      </c>
      <c r="C294" s="234" t="s">
        <v>5221</v>
      </c>
      <c r="D294" s="234" t="s">
        <v>5215</v>
      </c>
      <c r="E294" s="234" t="s">
        <v>25</v>
      </c>
      <c r="F294" s="234" t="s">
        <v>5222</v>
      </c>
      <c r="G294" s="234" t="s">
        <v>25</v>
      </c>
      <c r="H294" s="234" t="s">
        <v>5223</v>
      </c>
      <c r="I294" s="234" t="s">
        <v>4149</v>
      </c>
      <c r="J294" s="234" t="s">
        <v>5224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5225</v>
      </c>
      <c r="B295" s="234" t="s">
        <v>5226</v>
      </c>
      <c r="C295" s="234" t="s">
        <v>5227</v>
      </c>
      <c r="D295" s="234" t="s">
        <v>5228</v>
      </c>
      <c r="E295" s="234" t="s">
        <v>25</v>
      </c>
      <c r="F295" s="234" t="s">
        <v>25</v>
      </c>
      <c r="G295" s="234" t="s">
        <v>25</v>
      </c>
      <c r="H295" s="234" t="s">
        <v>5229</v>
      </c>
      <c r="I295" s="234" t="s">
        <v>4149</v>
      </c>
      <c r="J295" s="234" t="s">
        <v>5230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1402</v>
      </c>
      <c r="B296" s="233" t="s">
        <v>5231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5232</v>
      </c>
      <c r="B297" s="234" t="s">
        <v>5233</v>
      </c>
      <c r="C297" s="234" t="s">
        <v>5234</v>
      </c>
      <c r="D297" s="234" t="s">
        <v>5228</v>
      </c>
      <c r="E297" s="234" t="s">
        <v>25</v>
      </c>
      <c r="F297" s="234" t="s">
        <v>5235</v>
      </c>
      <c r="G297" s="234" t="s">
        <v>25</v>
      </c>
      <c r="H297" s="234" t="s">
        <v>5236</v>
      </c>
      <c r="I297" s="234" t="s">
        <v>25</v>
      </c>
      <c r="J297" s="234" t="s">
        <v>5237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5238</v>
      </c>
      <c r="B298" s="234" t="s">
        <v>5239</v>
      </c>
      <c r="C298" s="234" t="s">
        <v>5240</v>
      </c>
      <c r="D298" s="234" t="s">
        <v>5241</v>
      </c>
      <c r="E298" s="234" t="s">
        <v>25</v>
      </c>
      <c r="F298" s="234" t="s">
        <v>25</v>
      </c>
      <c r="G298" s="234" t="s">
        <v>5242</v>
      </c>
      <c r="H298" s="234" t="s">
        <v>5243</v>
      </c>
      <c r="I298" s="234" t="s">
        <v>5243</v>
      </c>
      <c r="J298" s="234" t="s">
        <v>5244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5245</v>
      </c>
      <c r="B299" s="234" t="s">
        <v>5246</v>
      </c>
      <c r="C299" s="234" t="s">
        <v>5247</v>
      </c>
      <c r="D299" s="234" t="s">
        <v>25</v>
      </c>
      <c r="E299" s="234" t="s">
        <v>25</v>
      </c>
      <c r="F299" s="234" t="s">
        <v>25</v>
      </c>
      <c r="G299" s="234" t="s">
        <v>25</v>
      </c>
      <c r="H299" s="234" t="s">
        <v>5248</v>
      </c>
      <c r="I299" s="234" t="s">
        <v>5249</v>
      </c>
      <c r="J299" s="234" t="s">
        <v>5250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5251</v>
      </c>
      <c r="B300" s="234" t="s">
        <v>5252</v>
      </c>
      <c r="C300" s="234" t="s">
        <v>5253</v>
      </c>
      <c r="D300" s="234" t="s">
        <v>25</v>
      </c>
      <c r="E300" s="234" t="s">
        <v>25</v>
      </c>
      <c r="F300" s="234" t="s">
        <v>5254</v>
      </c>
      <c r="G300" s="234" t="s">
        <v>25</v>
      </c>
      <c r="H300" s="234" t="s">
        <v>5255</v>
      </c>
      <c r="I300" s="234" t="s">
        <v>5249</v>
      </c>
      <c r="J300" s="234" t="s">
        <v>5256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1406</v>
      </c>
      <c r="B301" s="233" t="s">
        <v>5257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5258</v>
      </c>
      <c r="B302" s="234" t="s">
        <v>5259</v>
      </c>
      <c r="C302" s="234" t="s">
        <v>5260</v>
      </c>
      <c r="D302" s="234" t="s">
        <v>25</v>
      </c>
      <c r="E302" s="234" t="s">
        <v>25</v>
      </c>
      <c r="F302" s="234" t="s">
        <v>25</v>
      </c>
      <c r="G302" s="234" t="s">
        <v>25</v>
      </c>
      <c r="H302" s="234" t="s">
        <v>5261</v>
      </c>
      <c r="I302" s="234" t="s">
        <v>25</v>
      </c>
      <c r="J302" s="234" t="s">
        <v>5262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5263</v>
      </c>
      <c r="B303" s="234" t="s">
        <v>5264</v>
      </c>
      <c r="C303" s="234" t="s">
        <v>5265</v>
      </c>
      <c r="D303" s="234" t="s">
        <v>5266</v>
      </c>
      <c r="E303" s="234" t="s">
        <v>25</v>
      </c>
      <c r="F303" s="234" t="s">
        <v>25</v>
      </c>
      <c r="G303" s="234" t="s">
        <v>25</v>
      </c>
      <c r="H303" s="234" t="s">
        <v>5267</v>
      </c>
      <c r="I303" s="234" t="s">
        <v>4176</v>
      </c>
      <c r="J303" s="234" t="s">
        <v>5268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5269</v>
      </c>
      <c r="B304" s="234" t="s">
        <v>5270</v>
      </c>
      <c r="C304" s="234" t="s">
        <v>5271</v>
      </c>
      <c r="D304" s="234" t="s">
        <v>5266</v>
      </c>
      <c r="E304" s="234" t="s">
        <v>25</v>
      </c>
      <c r="F304" s="234" t="s">
        <v>5272</v>
      </c>
      <c r="G304" s="234" t="s">
        <v>25</v>
      </c>
      <c r="H304" s="234" t="s">
        <v>5273</v>
      </c>
      <c r="I304" s="234" t="s">
        <v>25</v>
      </c>
      <c r="J304" s="234" t="s">
        <v>5274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5275</v>
      </c>
      <c r="B305" s="234" t="s">
        <v>5276</v>
      </c>
      <c r="C305" s="234" t="s">
        <v>5277</v>
      </c>
      <c r="D305" s="234" t="s">
        <v>5278</v>
      </c>
      <c r="E305" s="234" t="s">
        <v>25</v>
      </c>
      <c r="F305" s="234" t="s">
        <v>25</v>
      </c>
      <c r="G305" s="234" t="s">
        <v>25</v>
      </c>
      <c r="H305" s="234" t="s">
        <v>5279</v>
      </c>
      <c r="I305" s="234" t="s">
        <v>5280</v>
      </c>
      <c r="J305" s="234" t="s">
        <v>5281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5282</v>
      </c>
      <c r="B306" s="234" t="s">
        <v>5283</v>
      </c>
      <c r="C306" s="234" t="s">
        <v>5284</v>
      </c>
      <c r="D306" s="234" t="s">
        <v>5285</v>
      </c>
      <c r="E306" s="234" t="s">
        <v>25</v>
      </c>
      <c r="F306" s="234" t="s">
        <v>25</v>
      </c>
      <c r="G306" s="234" t="s">
        <v>25</v>
      </c>
      <c r="H306" s="234" t="s">
        <v>5286</v>
      </c>
      <c r="I306" s="234" t="s">
        <v>4176</v>
      </c>
      <c r="J306" s="234" t="s">
        <v>5287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1410</v>
      </c>
      <c r="B307" s="233" t="s">
        <v>5288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5289</v>
      </c>
      <c r="B308" s="234" t="s">
        <v>5290</v>
      </c>
      <c r="C308" s="234" t="s">
        <v>5291</v>
      </c>
      <c r="D308" s="234" t="s">
        <v>5285</v>
      </c>
      <c r="E308" s="234" t="s">
        <v>25</v>
      </c>
      <c r="F308" s="234" t="s">
        <v>5292</v>
      </c>
      <c r="G308" s="234" t="s">
        <v>25</v>
      </c>
      <c r="H308" s="234" t="s">
        <v>5293</v>
      </c>
      <c r="I308" s="234" t="s">
        <v>5294</v>
      </c>
      <c r="J308" s="234" t="s">
        <v>5295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1414</v>
      </c>
      <c r="B309" s="233" t="s">
        <v>5296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5297</v>
      </c>
      <c r="B310" s="234" t="s">
        <v>5298</v>
      </c>
      <c r="C310" s="234" t="s">
        <v>5299</v>
      </c>
      <c r="D310" s="234" t="s">
        <v>25</v>
      </c>
      <c r="E310" s="234" t="s">
        <v>25</v>
      </c>
      <c r="F310" s="234" t="s">
        <v>5300</v>
      </c>
      <c r="G310" s="234" t="s">
        <v>25</v>
      </c>
      <c r="H310" s="234" t="s">
        <v>5301</v>
      </c>
      <c r="I310" s="234" t="s">
        <v>5302</v>
      </c>
      <c r="J310" s="234" t="s">
        <v>5303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5304</v>
      </c>
      <c r="B311" s="234" t="s">
        <v>5305</v>
      </c>
      <c r="C311" s="234" t="s">
        <v>5306</v>
      </c>
      <c r="D311" s="234" t="s">
        <v>5307</v>
      </c>
      <c r="E311" s="234" t="s">
        <v>25</v>
      </c>
      <c r="F311" s="234" t="s">
        <v>25</v>
      </c>
      <c r="G311" s="234" t="s">
        <v>5308</v>
      </c>
      <c r="H311" s="234" t="s">
        <v>5309</v>
      </c>
      <c r="I311" s="234" t="s">
        <v>25</v>
      </c>
      <c r="J311" s="234" t="s">
        <v>5310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5311</v>
      </c>
      <c r="B312" s="234" t="s">
        <v>5312</v>
      </c>
      <c r="C312" s="234" t="s">
        <v>5313</v>
      </c>
      <c r="D312" s="234" t="s">
        <v>5314</v>
      </c>
      <c r="E312" s="234" t="s">
        <v>25</v>
      </c>
      <c r="F312" s="234" t="s">
        <v>25</v>
      </c>
      <c r="G312" s="234" t="s">
        <v>25</v>
      </c>
      <c r="H312" s="234" t="s">
        <v>5315</v>
      </c>
      <c r="I312" s="234" t="s">
        <v>25</v>
      </c>
      <c r="J312" s="234" t="s">
        <v>5316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5317</v>
      </c>
      <c r="B313" s="234" t="s">
        <v>5318</v>
      </c>
      <c r="C313" s="234" t="s">
        <v>5319</v>
      </c>
      <c r="D313" s="234" t="s">
        <v>5320</v>
      </c>
      <c r="E313" s="234" t="s">
        <v>25</v>
      </c>
      <c r="F313" s="234" t="s">
        <v>25</v>
      </c>
      <c r="G313" s="234" t="s">
        <v>5321</v>
      </c>
      <c r="H313" s="234" t="s">
        <v>5322</v>
      </c>
      <c r="I313" s="234" t="s">
        <v>5323</v>
      </c>
      <c r="J313" s="234" t="s">
        <v>5324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5325</v>
      </c>
      <c r="B314" s="234" t="s">
        <v>5326</v>
      </c>
      <c r="C314" s="234" t="s">
        <v>5327</v>
      </c>
      <c r="D314" s="234" t="s">
        <v>5328</v>
      </c>
      <c r="E314" s="234" t="s">
        <v>25</v>
      </c>
      <c r="F314" s="234" t="s">
        <v>25</v>
      </c>
      <c r="G314" s="234" t="s">
        <v>5329</v>
      </c>
      <c r="H314" s="234" t="s">
        <v>5330</v>
      </c>
      <c r="I314" s="234" t="s">
        <v>5331</v>
      </c>
      <c r="J314" s="234" t="s">
        <v>5332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5333</v>
      </c>
      <c r="B315" s="233" t="s">
        <v>5334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5335</v>
      </c>
      <c r="B316" s="234" t="s">
        <v>5336</v>
      </c>
      <c r="C316" s="234" t="s">
        <v>5337</v>
      </c>
      <c r="D316" s="234" t="s">
        <v>25</v>
      </c>
      <c r="E316" s="234" t="s">
        <v>25</v>
      </c>
      <c r="F316" s="234" t="s">
        <v>25</v>
      </c>
      <c r="G316" s="234" t="s">
        <v>25</v>
      </c>
      <c r="H316" s="234" t="s">
        <v>5338</v>
      </c>
      <c r="I316" s="234" t="s">
        <v>5339</v>
      </c>
      <c r="J316" s="234" t="s">
        <v>5340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5341</v>
      </c>
      <c r="B317" s="234" t="s">
        <v>5342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5343</v>
      </c>
      <c r="B318" s="233" t="s">
        <v>5344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5345</v>
      </c>
      <c r="B319" s="234" t="s">
        <v>5346</v>
      </c>
      <c r="C319" s="234" t="s">
        <v>5347</v>
      </c>
      <c r="D319" s="234" t="s">
        <v>5348</v>
      </c>
      <c r="E319" s="234" t="s">
        <v>25</v>
      </c>
      <c r="F319" s="234" t="s">
        <v>5349</v>
      </c>
      <c r="G319" s="234" t="s">
        <v>5350</v>
      </c>
      <c r="H319" s="234" t="s">
        <v>5351</v>
      </c>
      <c r="I319" s="234" t="s">
        <v>25</v>
      </c>
      <c r="J319" s="234" t="s">
        <v>5352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5353</v>
      </c>
      <c r="B320" s="234" t="s">
        <v>5354</v>
      </c>
      <c r="C320" s="234" t="s">
        <v>5355</v>
      </c>
      <c r="D320" s="234" t="s">
        <v>5356</v>
      </c>
      <c r="E320" s="234" t="s">
        <v>25</v>
      </c>
      <c r="F320" s="234" t="s">
        <v>25</v>
      </c>
      <c r="G320" s="234" t="s">
        <v>25</v>
      </c>
      <c r="H320" s="234" t="s">
        <v>5357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5358</v>
      </c>
      <c r="B321" s="234" t="s">
        <v>5359</v>
      </c>
      <c r="C321" s="234" t="s">
        <v>5360</v>
      </c>
      <c r="D321" s="234" t="s">
        <v>5361</v>
      </c>
      <c r="E321" s="234" t="s">
        <v>25</v>
      </c>
      <c r="F321" s="234" t="s">
        <v>25</v>
      </c>
      <c r="G321" s="234" t="s">
        <v>25</v>
      </c>
      <c r="H321" s="234" t="s">
        <v>5362</v>
      </c>
      <c r="I321" s="234" t="s">
        <v>25</v>
      </c>
      <c r="J321" s="234" t="s">
        <v>5363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5364</v>
      </c>
      <c r="B322" s="234" t="s">
        <v>5365</v>
      </c>
      <c r="C322" s="234" t="s">
        <v>5366</v>
      </c>
      <c r="D322" s="234" t="s">
        <v>5367</v>
      </c>
      <c r="E322" s="234" t="s">
        <v>25</v>
      </c>
      <c r="F322" s="234" t="s">
        <v>25</v>
      </c>
      <c r="G322" s="234" t="s">
        <v>25</v>
      </c>
      <c r="H322" s="234" t="s">
        <v>5368</v>
      </c>
      <c r="I322" s="234" t="s">
        <v>25</v>
      </c>
      <c r="J322" s="234" t="s">
        <v>5369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5370</v>
      </c>
      <c r="B323" s="234" t="s">
        <v>5371</v>
      </c>
      <c r="C323" s="234" t="s">
        <v>5372</v>
      </c>
      <c r="D323" s="234" t="s">
        <v>25</v>
      </c>
      <c r="E323" s="234" t="s">
        <v>25</v>
      </c>
      <c r="F323" s="234" t="s">
        <v>25</v>
      </c>
      <c r="G323" s="234" t="s">
        <v>25</v>
      </c>
      <c r="H323" s="234" t="s">
        <v>5373</v>
      </c>
      <c r="I323" s="234" t="s">
        <v>4176</v>
      </c>
      <c r="J323" s="234" t="s">
        <v>5374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5375</v>
      </c>
      <c r="B324" s="234" t="s">
        <v>5376</v>
      </c>
      <c r="C324" s="234" t="s">
        <v>5377</v>
      </c>
      <c r="D324" s="234" t="s">
        <v>25</v>
      </c>
      <c r="E324" s="234" t="s">
        <v>25</v>
      </c>
      <c r="F324" s="234" t="s">
        <v>25</v>
      </c>
      <c r="G324" s="234" t="s">
        <v>25</v>
      </c>
      <c r="H324" s="234" t="s">
        <v>5378</v>
      </c>
      <c r="I324" s="234" t="s">
        <v>5379</v>
      </c>
      <c r="J324" s="234" t="s">
        <v>5380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5381</v>
      </c>
      <c r="B325" s="234" t="s">
        <v>5382</v>
      </c>
      <c r="C325" s="234" t="s">
        <v>5383</v>
      </c>
      <c r="D325" s="234" t="s">
        <v>5384</v>
      </c>
      <c r="E325" s="234" t="s">
        <v>25</v>
      </c>
      <c r="F325" s="234" t="s">
        <v>25</v>
      </c>
      <c r="G325" s="234" t="s">
        <v>25</v>
      </c>
      <c r="H325" s="234" t="s">
        <v>5385</v>
      </c>
      <c r="I325" s="234" t="s">
        <v>25</v>
      </c>
      <c r="J325" s="234" t="s">
        <v>5386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5387</v>
      </c>
      <c r="B326" s="241" t="s">
        <v>5388</v>
      </c>
      <c r="C326" s="241" t="s">
        <v>5389</v>
      </c>
      <c r="D326" s="241" t="s">
        <v>5390</v>
      </c>
      <c r="E326" s="241" t="s">
        <v>25</v>
      </c>
      <c r="F326" s="241" t="s">
        <v>25</v>
      </c>
      <c r="G326" s="241" t="s">
        <v>25</v>
      </c>
      <c r="H326" s="241" t="s">
        <v>5391</v>
      </c>
      <c r="I326" s="241" t="s">
        <v>4176</v>
      </c>
      <c r="J326" s="241" t="s">
        <v>5392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699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IFERROR(INDEX('Recommendations'!$I$2:$I$121, MATCH(L2,'Recommendations'!$B$2:$B$121,0))="Implemented", FALSE))</xm:f>
            <x14:dxf>
              <font>
                <color rgb="FF000000"/>
              </font>
              <fill>
                <patternFill>
                  <bgColor rgb="FF3C7D22"/>
                </patternFill>
              </fill>
            </x14:dxf>
          </x14:cfRule>
          <x14:cfRule type="expression" priority="2" id="{00000000-000E-0000-0A00-000002000000}">
            <xm:f>AND(L2&lt;&gt;"", IFERROR(INDEX('Recommendations'!$I$2:$I$121, MATCH(L2,'Recommendations'!$B$2:$B$121,0))="Compensated", FALSE))</xm:f>
            <x14:dxf>
              <font>
                <color rgb="FF000000"/>
              </font>
              <fill>
                <patternFill>
                  <bgColor rgb="FFC6E0B4"/>
                </patternFill>
              </fill>
            </x14:dxf>
          </x14:cfRule>
          <x14:cfRule type="expression" priority="3" id="{00000000-000E-0000-0A00-000003000000}">
            <xm:f>AND(L2&lt;&gt;"", IFERROR(INDEX('Recommendations'!$I$2:$I$121, MATCH(L2,'Recommendations'!$B$2:$B$121,0))="Testing", FALSE))</xm:f>
            <x14:dxf>
              <font>
                <color rgb="FF000000"/>
              </font>
              <fill>
                <patternFill>
                  <bgColor rgb="FFFFC000"/>
                </patternFill>
              </fill>
            </x14:dxf>
          </x14:cfRule>
          <x14:cfRule type="expression" priority="4" id="{00000000-000E-0000-0A00-000004000000}">
            <xm:f>AND(L2&lt;&gt;"", IFERROR(INDEX('Recommendations'!$I$2:$I$121, MATCH(L2,'Recommendations'!$B$2:$B$121,0))="Failed", FALSE))</xm:f>
            <x14:dxf>
              <font>
                <color rgb="FF000000"/>
              </font>
              <fill>
                <patternFill>
                  <bgColor rgb="FFD82891"/>
                </patternFill>
              </fill>
            </x14:dxf>
          </x14:cfRule>
          <x14:cfRule type="expression" priority="5" id="{00000000-000E-0000-0A00-000005000000}">
            <xm:f>AND(L2&lt;&gt;"", IFERROR(INDEX('Recommendations'!$I$2:$I$121, MATCH(L2,'Recommendations'!$B$2:$B$121,0))="Risk Accepted", FALSE))</xm:f>
            <x14:dxf>
              <font>
                <color rgb="FF000000"/>
              </font>
              <fill>
                <patternFill>
                  <bgColor rgb="FFD9D9D9"/>
                </patternFill>
              </fill>
            </x14:dxf>
          </x14:cfRule>
          <x14:cfRule type="expression" priority="6" id="{00000000-000E-0000-0A00-000006000000}">
            <xm:f>AND(L2&lt;&gt;"", IFERROR(INDEX('Recommendations'!$I$2:$I$121, MATCH(L2,'Recommendations'!$B$2:$B$121,0))="N/A",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2581</v>
      </c>
      <c r="B1" s="286" t="s">
        <v>3466</v>
      </c>
      <c r="C1" s="286" t="s">
        <v>1</v>
      </c>
      <c r="D1" s="286" t="s">
        <v>944</v>
      </c>
      <c r="E1" s="286" t="s">
        <v>5393</v>
      </c>
      <c r="F1" s="286" t="s">
        <v>5394</v>
      </c>
      <c r="G1" s="286" t="s">
        <v>949</v>
      </c>
      <c r="H1" s="286" t="s">
        <v>950</v>
      </c>
      <c r="I1" s="286" t="s">
        <v>951</v>
      </c>
      <c r="J1" s="286" t="s">
        <v>952</v>
      </c>
      <c r="K1" s="286" t="s">
        <v>953</v>
      </c>
      <c r="L1" s="286" t="s">
        <v>954</v>
      </c>
      <c r="M1" s="286" t="s">
        <v>955</v>
      </c>
      <c r="N1" s="286" t="s">
        <v>956</v>
      </c>
      <c r="O1" s="286" t="s">
        <v>957</v>
      </c>
      <c r="P1" s="286" t="s">
        <v>958</v>
      </c>
      <c r="Q1" s="286" t="s">
        <v>959</v>
      </c>
      <c r="R1" s="286" t="s">
        <v>960</v>
      </c>
      <c r="S1" s="286" t="s">
        <v>961</v>
      </c>
      <c r="T1" s="286" t="s">
        <v>962</v>
      </c>
      <c r="U1" s="286" t="s">
        <v>963</v>
      </c>
      <c r="V1" s="286" t="s">
        <v>964</v>
      </c>
      <c r="W1" s="286" t="s">
        <v>965</v>
      </c>
      <c r="X1" s="286" t="s">
        <v>966</v>
      </c>
      <c r="Y1" s="286" t="s">
        <v>967</v>
      </c>
      <c r="Z1" s="286" t="s">
        <v>968</v>
      </c>
      <c r="AA1" s="286" t="s">
        <v>969</v>
      </c>
      <c r="AB1" s="286" t="s">
        <v>970</v>
      </c>
      <c r="AC1" s="286" t="s">
        <v>971</v>
      </c>
      <c r="AD1" s="286" t="s">
        <v>972</v>
      </c>
      <c r="AE1" s="286" t="s">
        <v>973</v>
      </c>
      <c r="AF1" s="286" t="s">
        <v>974</v>
      </c>
      <c r="AG1" s="286" t="s">
        <v>975</v>
      </c>
      <c r="AH1" s="286" t="s">
        <v>976</v>
      </c>
      <c r="AI1" s="286" t="s">
        <v>977</v>
      </c>
      <c r="AJ1" s="286" t="s">
        <v>978</v>
      </c>
      <c r="AK1" s="286" t="s">
        <v>979</v>
      </c>
      <c r="AL1" s="286" t="s">
        <v>980</v>
      </c>
      <c r="AM1" s="286" t="s">
        <v>981</v>
      </c>
      <c r="AN1" s="286" t="s">
        <v>982</v>
      </c>
      <c r="AO1" s="286" t="s">
        <v>983</v>
      </c>
      <c r="AP1" s="286" t="s">
        <v>984</v>
      </c>
      <c r="AQ1" s="286" t="s">
        <v>985</v>
      </c>
      <c r="AR1" s="286" t="s">
        <v>986</v>
      </c>
      <c r="AS1" s="286" t="s">
        <v>987</v>
      </c>
      <c r="AT1" s="286" t="s">
        <v>988</v>
      </c>
      <c r="AU1" s="287" t="s">
        <v>989</v>
      </c>
    </row>
    <row r="2" spans="1:47" ht="60" customHeight="1" outlineLevel="1" x14ac:dyDescent="0.35">
      <c r="A2" s="277" t="s">
        <v>5395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5395</v>
      </c>
      <c r="B3" s="256" t="s">
        <v>5396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5395</v>
      </c>
      <c r="B4" s="257" t="s">
        <v>5396</v>
      </c>
      <c r="C4" s="258" t="s">
        <v>5397</v>
      </c>
      <c r="D4" s="261" t="s">
        <v>5398</v>
      </c>
      <c r="E4" s="262" t="s">
        <v>5399</v>
      </c>
      <c r="F4" s="265" t="s">
        <v>5400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5395</v>
      </c>
      <c r="B5" s="257" t="s">
        <v>5396</v>
      </c>
      <c r="C5" s="258" t="s">
        <v>5401</v>
      </c>
      <c r="D5" s="261" t="s">
        <v>5402</v>
      </c>
      <c r="E5" s="262" t="s">
        <v>5399</v>
      </c>
      <c r="F5" s="265" t="s">
        <v>5400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5395</v>
      </c>
      <c r="B6" s="257" t="s">
        <v>5396</v>
      </c>
      <c r="C6" s="258" t="s">
        <v>5403</v>
      </c>
      <c r="D6" s="261" t="s">
        <v>5404</v>
      </c>
      <c r="E6" s="262" t="s">
        <v>5399</v>
      </c>
      <c r="F6" s="265" t="s">
        <v>5400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5395</v>
      </c>
      <c r="B7" s="257" t="s">
        <v>5396</v>
      </c>
      <c r="C7" s="258" t="s">
        <v>5405</v>
      </c>
      <c r="D7" s="261" t="s">
        <v>5406</v>
      </c>
      <c r="E7" s="262" t="s">
        <v>5399</v>
      </c>
      <c r="F7" s="265" t="s">
        <v>5400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5395</v>
      </c>
      <c r="B8" s="257" t="s">
        <v>5396</v>
      </c>
      <c r="C8" s="258" t="s">
        <v>5407</v>
      </c>
      <c r="D8" s="261" t="s">
        <v>5408</v>
      </c>
      <c r="E8" s="262" t="s">
        <v>5399</v>
      </c>
      <c r="F8" s="265" t="s">
        <v>5400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5395</v>
      </c>
      <c r="B9" s="257" t="s">
        <v>5396</v>
      </c>
      <c r="C9" s="258" t="s">
        <v>5409</v>
      </c>
      <c r="D9" s="261" t="s">
        <v>5410</v>
      </c>
      <c r="E9" s="262" t="s">
        <v>5399</v>
      </c>
      <c r="F9" s="265" t="s">
        <v>5400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5395</v>
      </c>
      <c r="B10" s="257" t="s">
        <v>5396</v>
      </c>
      <c r="C10" s="258" t="s">
        <v>5411</v>
      </c>
      <c r="D10" s="261" t="s">
        <v>5412</v>
      </c>
      <c r="E10" s="262" t="s">
        <v>5399</v>
      </c>
      <c r="F10" s="265" t="s">
        <v>5400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5395</v>
      </c>
      <c r="B11" s="257" t="s">
        <v>5396</v>
      </c>
      <c r="C11" s="258" t="s">
        <v>5413</v>
      </c>
      <c r="D11" s="261" t="s">
        <v>5414</v>
      </c>
      <c r="E11" s="262" t="s">
        <v>5399</v>
      </c>
      <c r="F11" s="265" t="s">
        <v>5400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5395</v>
      </c>
      <c r="B12" s="257" t="s">
        <v>5396</v>
      </c>
      <c r="C12" s="258" t="s">
        <v>5415</v>
      </c>
      <c r="D12" s="261" t="s">
        <v>5416</v>
      </c>
      <c r="E12" s="262" t="s">
        <v>5399</v>
      </c>
      <c r="F12" s="265" t="s">
        <v>5400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5395</v>
      </c>
      <c r="B13" s="257" t="s">
        <v>5396</v>
      </c>
      <c r="C13" s="258" t="s">
        <v>5417</v>
      </c>
      <c r="D13" s="261" t="s">
        <v>5418</v>
      </c>
      <c r="E13" s="262" t="s">
        <v>5399</v>
      </c>
      <c r="F13" s="265" t="s">
        <v>5400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5395</v>
      </c>
      <c r="B14" s="257" t="s">
        <v>5396</v>
      </c>
      <c r="C14" s="258" t="s">
        <v>5419</v>
      </c>
      <c r="D14" s="261" t="s">
        <v>5420</v>
      </c>
      <c r="E14" s="262" t="s">
        <v>5399</v>
      </c>
      <c r="F14" s="265" t="s">
        <v>5400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5395</v>
      </c>
      <c r="B15" s="257" t="s">
        <v>5396</v>
      </c>
      <c r="C15" s="258" t="s">
        <v>5421</v>
      </c>
      <c r="D15" s="261" t="s">
        <v>5422</v>
      </c>
      <c r="E15" s="262" t="s">
        <v>5399</v>
      </c>
      <c r="F15" s="265" t="s">
        <v>5400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5395</v>
      </c>
      <c r="B16" s="257" t="s">
        <v>5396</v>
      </c>
      <c r="C16" s="258" t="s">
        <v>5423</v>
      </c>
      <c r="D16" s="261" t="s">
        <v>5424</v>
      </c>
      <c r="E16" s="262" t="s">
        <v>5399</v>
      </c>
      <c r="F16" s="265" t="s">
        <v>5400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5395</v>
      </c>
      <c r="B17" s="256" t="s">
        <v>5425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5395</v>
      </c>
      <c r="B18" s="257" t="s">
        <v>5425</v>
      </c>
      <c r="C18" s="258" t="s">
        <v>5426</v>
      </c>
      <c r="D18" s="261" t="s">
        <v>5427</v>
      </c>
      <c r="E18" s="262" t="s">
        <v>5428</v>
      </c>
      <c r="F18" s="265" t="s">
        <v>5429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5395</v>
      </c>
      <c r="B19" s="257" t="s">
        <v>5425</v>
      </c>
      <c r="C19" s="258" t="s">
        <v>5430</v>
      </c>
      <c r="D19" s="261" t="s">
        <v>5431</v>
      </c>
      <c r="E19" s="262" t="s">
        <v>5428</v>
      </c>
      <c r="F19" s="265" t="s">
        <v>5429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5395</v>
      </c>
      <c r="B20" s="257" t="s">
        <v>5425</v>
      </c>
      <c r="C20" s="258" t="s">
        <v>5432</v>
      </c>
      <c r="D20" s="261" t="s">
        <v>5433</v>
      </c>
      <c r="E20" s="262" t="s">
        <v>5428</v>
      </c>
      <c r="F20" s="265" t="s">
        <v>5429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5395</v>
      </c>
      <c r="B21" s="257" t="s">
        <v>5425</v>
      </c>
      <c r="C21" s="258" t="s">
        <v>5434</v>
      </c>
      <c r="D21" s="261" t="s">
        <v>5435</v>
      </c>
      <c r="E21" s="262" t="s">
        <v>5428</v>
      </c>
      <c r="F21" s="265" t="s">
        <v>5429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5395</v>
      </c>
      <c r="B22" s="257" t="s">
        <v>5425</v>
      </c>
      <c r="C22" s="258" t="s">
        <v>5436</v>
      </c>
      <c r="D22" s="261" t="s">
        <v>5437</v>
      </c>
      <c r="E22" s="262" t="s">
        <v>5428</v>
      </c>
      <c r="F22" s="265" t="s">
        <v>5429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5395</v>
      </c>
      <c r="B23" s="257" t="s">
        <v>5425</v>
      </c>
      <c r="C23" s="258" t="s">
        <v>5438</v>
      </c>
      <c r="D23" s="261" t="s">
        <v>5439</v>
      </c>
      <c r="E23" s="262" t="s">
        <v>5399</v>
      </c>
      <c r="F23" s="265" t="s">
        <v>5400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5395</v>
      </c>
      <c r="B24" s="257" t="s">
        <v>5425</v>
      </c>
      <c r="C24" s="258" t="s">
        <v>5440</v>
      </c>
      <c r="D24" s="261" t="s">
        <v>5441</v>
      </c>
      <c r="E24" s="262" t="s">
        <v>5399</v>
      </c>
      <c r="F24" s="265" t="s">
        <v>5400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5395</v>
      </c>
      <c r="B25" s="257" t="s">
        <v>5425</v>
      </c>
      <c r="C25" s="258" t="s">
        <v>5442</v>
      </c>
      <c r="D25" s="261" t="s">
        <v>5443</v>
      </c>
      <c r="E25" s="262" t="s">
        <v>5399</v>
      </c>
      <c r="F25" s="265" t="s">
        <v>5444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5395</v>
      </c>
      <c r="B26" s="257" t="s">
        <v>5425</v>
      </c>
      <c r="C26" s="258" t="s">
        <v>5445</v>
      </c>
      <c r="D26" s="261" t="s">
        <v>5446</v>
      </c>
      <c r="E26" s="262" t="s">
        <v>5399</v>
      </c>
      <c r="F26" s="265" t="s">
        <v>5444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5395</v>
      </c>
      <c r="B27" s="257" t="s">
        <v>5425</v>
      </c>
      <c r="C27" s="258" t="s">
        <v>5447</v>
      </c>
      <c r="D27" s="261" t="s">
        <v>5448</v>
      </c>
      <c r="E27" s="262" t="s">
        <v>5399</v>
      </c>
      <c r="F27" s="265" t="s">
        <v>5444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5395</v>
      </c>
      <c r="B28" s="257" t="s">
        <v>5425</v>
      </c>
      <c r="C28" s="258" t="s">
        <v>5449</v>
      </c>
      <c r="D28" s="261" t="s">
        <v>5450</v>
      </c>
      <c r="E28" s="262" t="s">
        <v>5399</v>
      </c>
      <c r="F28" s="265" t="s">
        <v>5444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5395</v>
      </c>
      <c r="B29" s="257" t="s">
        <v>5425</v>
      </c>
      <c r="C29" s="258" t="s">
        <v>5451</v>
      </c>
      <c r="D29" s="261" t="s">
        <v>5452</v>
      </c>
      <c r="E29" s="262" t="s">
        <v>5399</v>
      </c>
      <c r="F29" s="265" t="s">
        <v>5444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5395</v>
      </c>
      <c r="B30" s="257" t="s">
        <v>5425</v>
      </c>
      <c r="C30" s="258" t="s">
        <v>5453</v>
      </c>
      <c r="D30" s="261" t="s">
        <v>5454</v>
      </c>
      <c r="E30" s="262" t="s">
        <v>5399</v>
      </c>
      <c r="F30" s="265" t="s">
        <v>5444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5395</v>
      </c>
      <c r="B31" s="257" t="s">
        <v>5425</v>
      </c>
      <c r="C31" s="258" t="s">
        <v>5455</v>
      </c>
      <c r="D31" s="261" t="s">
        <v>5456</v>
      </c>
      <c r="E31" s="262" t="s">
        <v>5399</v>
      </c>
      <c r="F31" s="265" t="s">
        <v>5444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5395</v>
      </c>
      <c r="B32" s="257" t="s">
        <v>5425</v>
      </c>
      <c r="C32" s="258" t="s">
        <v>5457</v>
      </c>
      <c r="D32" s="261" t="s">
        <v>5458</v>
      </c>
      <c r="E32" s="262" t="s">
        <v>5399</v>
      </c>
      <c r="F32" s="265" t="s">
        <v>5444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5395</v>
      </c>
      <c r="B33" s="257" t="s">
        <v>5425</v>
      </c>
      <c r="C33" s="258" t="s">
        <v>5459</v>
      </c>
      <c r="D33" s="261" t="s">
        <v>5460</v>
      </c>
      <c r="E33" s="262" t="s">
        <v>5428</v>
      </c>
      <c r="F33" s="265" t="s">
        <v>5429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5395</v>
      </c>
      <c r="B34" s="257" t="s">
        <v>5425</v>
      </c>
      <c r="C34" s="258" t="s">
        <v>5461</v>
      </c>
      <c r="D34" s="261" t="s">
        <v>5462</v>
      </c>
      <c r="E34" s="262" t="s">
        <v>5399</v>
      </c>
      <c r="F34" s="265" t="s">
        <v>5444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5395</v>
      </c>
      <c r="B35" s="256" t="s">
        <v>5463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5395</v>
      </c>
      <c r="B36" s="257" t="s">
        <v>5463</v>
      </c>
      <c r="C36" s="258" t="s">
        <v>5464</v>
      </c>
      <c r="D36" s="261" t="s">
        <v>5465</v>
      </c>
      <c r="E36" s="262" t="s">
        <v>5399</v>
      </c>
      <c r="F36" s="265" t="s">
        <v>5444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5395</v>
      </c>
      <c r="B37" s="257" t="s">
        <v>5463</v>
      </c>
      <c r="C37" s="258" t="s">
        <v>5466</v>
      </c>
      <c r="D37" s="261" t="s">
        <v>5467</v>
      </c>
      <c r="E37" s="262" t="s">
        <v>5399</v>
      </c>
      <c r="F37" s="265" t="s">
        <v>5468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5395</v>
      </c>
      <c r="B38" s="257" t="s">
        <v>5463</v>
      </c>
      <c r="C38" s="258" t="s">
        <v>5469</v>
      </c>
      <c r="D38" s="261" t="s">
        <v>5470</v>
      </c>
      <c r="E38" s="262" t="s">
        <v>5399</v>
      </c>
      <c r="F38" s="265" t="s">
        <v>5468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5395</v>
      </c>
      <c r="B39" s="257" t="s">
        <v>5463</v>
      </c>
      <c r="C39" s="258" t="s">
        <v>5471</v>
      </c>
      <c r="D39" s="261" t="s">
        <v>5472</v>
      </c>
      <c r="E39" s="262" t="s">
        <v>5399</v>
      </c>
      <c r="F39" s="265" t="s">
        <v>5468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5395</v>
      </c>
      <c r="B40" s="257" t="s">
        <v>5463</v>
      </c>
      <c r="C40" s="258" t="s">
        <v>5473</v>
      </c>
      <c r="D40" s="261" t="s">
        <v>5474</v>
      </c>
      <c r="E40" s="262" t="s">
        <v>5399</v>
      </c>
      <c r="F40" s="265" t="s">
        <v>5468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5395</v>
      </c>
      <c r="B41" s="257" t="s">
        <v>5463</v>
      </c>
      <c r="C41" s="258" t="s">
        <v>5475</v>
      </c>
      <c r="D41" s="261" t="s">
        <v>5476</v>
      </c>
      <c r="E41" s="262" t="s">
        <v>5399</v>
      </c>
      <c r="F41" s="265" t="s">
        <v>5468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5395</v>
      </c>
      <c r="B42" s="257" t="s">
        <v>5463</v>
      </c>
      <c r="C42" s="258" t="s">
        <v>5477</v>
      </c>
      <c r="D42" s="261" t="s">
        <v>5478</v>
      </c>
      <c r="E42" s="262" t="s">
        <v>5399</v>
      </c>
      <c r="F42" s="265" t="s">
        <v>5468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5395</v>
      </c>
      <c r="B43" s="257" t="s">
        <v>5463</v>
      </c>
      <c r="C43" s="258" t="s">
        <v>5479</v>
      </c>
      <c r="D43" s="261" t="s">
        <v>5480</v>
      </c>
      <c r="E43" s="262" t="s">
        <v>5399</v>
      </c>
      <c r="F43" s="265" t="s">
        <v>5468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5395</v>
      </c>
      <c r="B44" s="257" t="s">
        <v>5463</v>
      </c>
      <c r="C44" s="258" t="s">
        <v>5481</v>
      </c>
      <c r="D44" s="261" t="s">
        <v>5482</v>
      </c>
      <c r="E44" s="262" t="s">
        <v>5399</v>
      </c>
      <c r="F44" s="265" t="s">
        <v>5468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5395</v>
      </c>
      <c r="B45" s="257" t="s">
        <v>5463</v>
      </c>
      <c r="C45" s="258" t="s">
        <v>5483</v>
      </c>
      <c r="D45" s="261" t="s">
        <v>5484</v>
      </c>
      <c r="E45" s="262" t="s">
        <v>5399</v>
      </c>
      <c r="F45" s="265" t="s">
        <v>5468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5395</v>
      </c>
      <c r="B46" s="257" t="s">
        <v>5463</v>
      </c>
      <c r="C46" s="258" t="s">
        <v>5485</v>
      </c>
      <c r="D46" s="261" t="s">
        <v>5486</v>
      </c>
      <c r="E46" s="262" t="s">
        <v>5399</v>
      </c>
      <c r="F46" s="265" t="s">
        <v>5468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5395</v>
      </c>
      <c r="B47" s="257" t="s">
        <v>5463</v>
      </c>
      <c r="C47" s="258" t="s">
        <v>5487</v>
      </c>
      <c r="D47" s="261" t="s">
        <v>5488</v>
      </c>
      <c r="E47" s="262" t="s">
        <v>5399</v>
      </c>
      <c r="F47" s="265" t="s">
        <v>5468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5395</v>
      </c>
      <c r="B48" s="257" t="s">
        <v>5463</v>
      </c>
      <c r="C48" s="258" t="s">
        <v>5489</v>
      </c>
      <c r="D48" s="261" t="s">
        <v>5490</v>
      </c>
      <c r="E48" s="262" t="s">
        <v>5399</v>
      </c>
      <c r="F48" s="265" t="s">
        <v>5468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5395</v>
      </c>
      <c r="B49" s="257" t="s">
        <v>5463</v>
      </c>
      <c r="C49" s="258" t="s">
        <v>5491</v>
      </c>
      <c r="D49" s="261" t="s">
        <v>5492</v>
      </c>
      <c r="E49" s="262" t="s">
        <v>5399</v>
      </c>
      <c r="F49" s="265" t="s">
        <v>5468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5395</v>
      </c>
      <c r="B50" s="256" t="s">
        <v>2705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5395</v>
      </c>
      <c r="B51" s="257" t="s">
        <v>2705</v>
      </c>
      <c r="C51" s="258" t="s">
        <v>5493</v>
      </c>
      <c r="D51" s="261" t="s">
        <v>5494</v>
      </c>
      <c r="E51" s="262" t="s">
        <v>5495</v>
      </c>
      <c r="F51" s="265" t="s">
        <v>5496</v>
      </c>
      <c r="G51" s="268">
        <f>IF(COUNTIF(H51:AU51,"&lt;&gt;")=0,"",SUMPRODUCT(((Recommendations[ImplStatus]="Implemented")+(Recommendations[ImplStatus]="Compensated"))*ISNUMBER(MATCH(Recommendations[Id],H51:AU51,0)))/COUNTIF(H51:AU51,"&lt;&gt;"))</f>
        <v>0</v>
      </c>
      <c r="H51" s="269" t="s">
        <v>176</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5395</v>
      </c>
      <c r="B52" s="257" t="s">
        <v>2705</v>
      </c>
      <c r="C52" s="258" t="s">
        <v>5497</v>
      </c>
      <c r="D52" s="261" t="s">
        <v>5498</v>
      </c>
      <c r="E52" s="262" t="s">
        <v>5495</v>
      </c>
      <c r="F52" s="265" t="s">
        <v>5496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5395</v>
      </c>
      <c r="B53" s="257" t="s">
        <v>2705</v>
      </c>
      <c r="C53" s="258" t="s">
        <v>5499</v>
      </c>
      <c r="D53" s="261" t="s">
        <v>5500</v>
      </c>
      <c r="E53" s="262" t="s">
        <v>5495</v>
      </c>
      <c r="F53" s="265" t="s">
        <v>5496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5395</v>
      </c>
      <c r="B54" s="257" t="s">
        <v>2705</v>
      </c>
      <c r="C54" s="258" t="s">
        <v>5501</v>
      </c>
      <c r="D54" s="261" t="s">
        <v>5502</v>
      </c>
      <c r="E54" s="262" t="s">
        <v>5495</v>
      </c>
      <c r="F54" s="265" t="s">
        <v>5496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5395</v>
      </c>
      <c r="B55" s="257" t="s">
        <v>2705</v>
      </c>
      <c r="C55" s="258" t="s">
        <v>5503</v>
      </c>
      <c r="D55" s="261" t="s">
        <v>5504</v>
      </c>
      <c r="E55" s="262" t="s">
        <v>5495</v>
      </c>
      <c r="F55" s="265" t="s">
        <v>5496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5395</v>
      </c>
      <c r="B56" s="257" t="s">
        <v>2705</v>
      </c>
      <c r="C56" s="258" t="s">
        <v>5505</v>
      </c>
      <c r="D56" s="261" t="s">
        <v>5506</v>
      </c>
      <c r="E56" s="262" t="s">
        <v>5495</v>
      </c>
      <c r="F56" s="265" t="s">
        <v>5496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5395</v>
      </c>
      <c r="B57" s="257" t="s">
        <v>2705</v>
      </c>
      <c r="C57" s="258" t="s">
        <v>5507</v>
      </c>
      <c r="D57" s="261" t="s">
        <v>5508</v>
      </c>
      <c r="E57" s="262" t="s">
        <v>5495</v>
      </c>
      <c r="F57" s="265" t="s">
        <v>5496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5395</v>
      </c>
      <c r="B58" s="257" t="s">
        <v>2705</v>
      </c>
      <c r="C58" s="258" t="s">
        <v>5509</v>
      </c>
      <c r="D58" s="261" t="s">
        <v>5510</v>
      </c>
      <c r="E58" s="262" t="s">
        <v>5399</v>
      </c>
      <c r="F58" s="265" t="s">
        <v>5496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5395</v>
      </c>
      <c r="B59" s="257" t="s">
        <v>2705</v>
      </c>
      <c r="C59" s="258" t="s">
        <v>5511</v>
      </c>
      <c r="D59" s="261" t="s">
        <v>5512</v>
      </c>
      <c r="E59" s="262" t="s">
        <v>5399</v>
      </c>
      <c r="F59" s="265" t="s">
        <v>5496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5395</v>
      </c>
      <c r="B60" s="256" t="s">
        <v>5513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5395</v>
      </c>
      <c r="B61" s="257" t="s">
        <v>5513</v>
      </c>
      <c r="C61" s="258" t="s">
        <v>5514</v>
      </c>
      <c r="D61" s="261" t="s">
        <v>5515</v>
      </c>
      <c r="E61" s="262" t="s">
        <v>5399</v>
      </c>
      <c r="F61" s="265" t="s">
        <v>5516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5395</v>
      </c>
      <c r="B62" s="257" t="s">
        <v>5513</v>
      </c>
      <c r="C62" s="258" t="s">
        <v>5517</v>
      </c>
      <c r="D62" s="261" t="s">
        <v>5518</v>
      </c>
      <c r="E62" s="262" t="s">
        <v>5399</v>
      </c>
      <c r="F62" s="265" t="s">
        <v>5516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5395</v>
      </c>
      <c r="B63" s="257" t="s">
        <v>5513</v>
      </c>
      <c r="C63" s="258" t="s">
        <v>5519</v>
      </c>
      <c r="D63" s="261" t="s">
        <v>5520</v>
      </c>
      <c r="E63" s="262" t="s">
        <v>5399</v>
      </c>
      <c r="F63" s="265" t="s">
        <v>5516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5395</v>
      </c>
      <c r="B64" s="257" t="s">
        <v>5513</v>
      </c>
      <c r="C64" s="258" t="s">
        <v>5521</v>
      </c>
      <c r="D64" s="261" t="s">
        <v>5522</v>
      </c>
      <c r="E64" s="262" t="s">
        <v>5399</v>
      </c>
      <c r="F64" s="265" t="s">
        <v>5516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5395</v>
      </c>
      <c r="B65" s="257" t="s">
        <v>5513</v>
      </c>
      <c r="C65" s="258" t="s">
        <v>5523</v>
      </c>
      <c r="D65" s="261" t="s">
        <v>5524</v>
      </c>
      <c r="E65" s="262" t="s">
        <v>5399</v>
      </c>
      <c r="F65" s="265" t="s">
        <v>5516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5395</v>
      </c>
      <c r="B66" s="257" t="s">
        <v>5513</v>
      </c>
      <c r="C66" s="258" t="s">
        <v>5525</v>
      </c>
      <c r="D66" s="261" t="s">
        <v>5526</v>
      </c>
      <c r="E66" s="262" t="s">
        <v>5399</v>
      </c>
      <c r="F66" s="265" t="s">
        <v>5516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5395</v>
      </c>
      <c r="B67" s="257" t="s">
        <v>5513</v>
      </c>
      <c r="C67" s="258" t="s">
        <v>5527</v>
      </c>
      <c r="D67" s="261" t="s">
        <v>5528</v>
      </c>
      <c r="E67" s="262" t="s">
        <v>5399</v>
      </c>
      <c r="F67" s="265" t="s">
        <v>5516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5395</v>
      </c>
      <c r="B68" s="257" t="s">
        <v>5513</v>
      </c>
      <c r="C68" s="258" t="s">
        <v>5529</v>
      </c>
      <c r="D68" s="261" t="s">
        <v>5530</v>
      </c>
      <c r="E68" s="262" t="s">
        <v>5399</v>
      </c>
      <c r="F68" s="265" t="s">
        <v>5531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5395</v>
      </c>
      <c r="B69" s="257" t="s">
        <v>5513</v>
      </c>
      <c r="C69" s="258" t="s">
        <v>5532</v>
      </c>
      <c r="D69" s="261" t="s">
        <v>5533</v>
      </c>
      <c r="E69" s="262" t="s">
        <v>5399</v>
      </c>
      <c r="F69" s="265" t="s">
        <v>5531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5395</v>
      </c>
      <c r="B70" s="257" t="s">
        <v>5513</v>
      </c>
      <c r="C70" s="258" t="s">
        <v>5534</v>
      </c>
      <c r="D70" s="261" t="s">
        <v>5535</v>
      </c>
      <c r="E70" s="262" t="s">
        <v>5399</v>
      </c>
      <c r="F70" s="265" t="s">
        <v>5531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5395</v>
      </c>
      <c r="B71" s="257" t="s">
        <v>5513</v>
      </c>
      <c r="C71" s="258" t="s">
        <v>5536</v>
      </c>
      <c r="D71" s="261" t="s">
        <v>5537</v>
      </c>
      <c r="E71" s="262" t="s">
        <v>5399</v>
      </c>
      <c r="F71" s="265" t="s">
        <v>5538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5395</v>
      </c>
      <c r="B72" s="257" t="s">
        <v>5513</v>
      </c>
      <c r="C72" s="258" t="s">
        <v>5539</v>
      </c>
      <c r="D72" s="261" t="s">
        <v>5540</v>
      </c>
      <c r="E72" s="262" t="s">
        <v>5399</v>
      </c>
      <c r="F72" s="265" t="s">
        <v>5516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5395</v>
      </c>
      <c r="B73" s="257" t="s">
        <v>5513</v>
      </c>
      <c r="C73" s="258" t="s">
        <v>5541</v>
      </c>
      <c r="D73" s="261" t="s">
        <v>5542</v>
      </c>
      <c r="E73" s="262" t="s">
        <v>5543</v>
      </c>
      <c r="F73" s="265" t="s">
        <v>5516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5395</v>
      </c>
      <c r="B74" s="256" t="s">
        <v>5544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5395</v>
      </c>
      <c r="B75" s="257" t="s">
        <v>5544</v>
      </c>
      <c r="C75" s="258" t="s">
        <v>5545</v>
      </c>
      <c r="D75" s="261" t="s">
        <v>5546</v>
      </c>
      <c r="E75" s="262" t="s">
        <v>5543</v>
      </c>
      <c r="F75" s="265" t="s">
        <v>5547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5395</v>
      </c>
      <c r="B76" s="257" t="s">
        <v>5544</v>
      </c>
      <c r="C76" s="258" t="s">
        <v>5548</v>
      </c>
      <c r="D76" s="261" t="s">
        <v>5549</v>
      </c>
      <c r="E76" s="262" t="s">
        <v>5543</v>
      </c>
      <c r="F76" s="265" t="s">
        <v>5547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5395</v>
      </c>
      <c r="B77" s="257" t="s">
        <v>5544</v>
      </c>
      <c r="C77" s="258" t="s">
        <v>5550</v>
      </c>
      <c r="D77" s="261" t="s">
        <v>5551</v>
      </c>
      <c r="E77" s="262" t="s">
        <v>5543</v>
      </c>
      <c r="F77" s="265" t="s">
        <v>5547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5395</v>
      </c>
      <c r="B78" s="257" t="s">
        <v>5544</v>
      </c>
      <c r="C78" s="258" t="s">
        <v>5552</v>
      </c>
      <c r="D78" s="261" t="s">
        <v>5553</v>
      </c>
      <c r="E78" s="262" t="s">
        <v>5543</v>
      </c>
      <c r="F78" s="265" t="s">
        <v>5547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5395</v>
      </c>
      <c r="B79" s="257" t="s">
        <v>5544</v>
      </c>
      <c r="C79" s="258" t="s">
        <v>5554</v>
      </c>
      <c r="D79" s="261" t="s">
        <v>5555</v>
      </c>
      <c r="E79" s="262" t="s">
        <v>5543</v>
      </c>
      <c r="F79" s="265" t="s">
        <v>5547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5395</v>
      </c>
      <c r="B80" s="257" t="s">
        <v>5544</v>
      </c>
      <c r="C80" s="258" t="s">
        <v>5556</v>
      </c>
      <c r="D80" s="261" t="s">
        <v>5557</v>
      </c>
      <c r="E80" s="262" t="s">
        <v>5543</v>
      </c>
      <c r="F80" s="265" t="s">
        <v>5547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5395</v>
      </c>
      <c r="B81" s="257" t="s">
        <v>5544</v>
      </c>
      <c r="C81" s="258" t="s">
        <v>5558</v>
      </c>
      <c r="D81" s="261" t="s">
        <v>5559</v>
      </c>
      <c r="E81" s="262" t="s">
        <v>5543</v>
      </c>
      <c r="F81" s="265" t="s">
        <v>5547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5395</v>
      </c>
      <c r="B82" s="257" t="s">
        <v>5544</v>
      </c>
      <c r="C82" s="258" t="s">
        <v>5560</v>
      </c>
      <c r="D82" s="261" t="s">
        <v>5561</v>
      </c>
      <c r="E82" s="262" t="s">
        <v>5543</v>
      </c>
      <c r="F82" s="265" t="s">
        <v>5547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5395</v>
      </c>
      <c r="B83" s="257" t="s">
        <v>5544</v>
      </c>
      <c r="C83" s="258" t="s">
        <v>5562</v>
      </c>
      <c r="D83" s="261" t="s">
        <v>5563</v>
      </c>
      <c r="E83" s="262" t="s">
        <v>5543</v>
      </c>
      <c r="F83" s="265" t="s">
        <v>5547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5395</v>
      </c>
      <c r="B84" s="257" t="s">
        <v>5544</v>
      </c>
      <c r="C84" s="258" t="s">
        <v>5564</v>
      </c>
      <c r="D84" s="261" t="s">
        <v>5565</v>
      </c>
      <c r="E84" s="262" t="s">
        <v>5543</v>
      </c>
      <c r="F84" s="265" t="s">
        <v>5547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5395</v>
      </c>
      <c r="B85" s="257" t="s">
        <v>5544</v>
      </c>
      <c r="C85" s="258" t="s">
        <v>5566</v>
      </c>
      <c r="D85" s="261" t="s">
        <v>5567</v>
      </c>
      <c r="E85" s="262" t="s">
        <v>5543</v>
      </c>
      <c r="F85" s="265" t="s">
        <v>5547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5395</v>
      </c>
      <c r="B86" s="257" t="s">
        <v>5544</v>
      </c>
      <c r="C86" s="258" t="s">
        <v>5568</v>
      </c>
      <c r="D86" s="261" t="s">
        <v>5569</v>
      </c>
      <c r="E86" s="262" t="s">
        <v>5543</v>
      </c>
      <c r="F86" s="265" t="s">
        <v>5547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5395</v>
      </c>
      <c r="B87" s="257" t="s">
        <v>5544</v>
      </c>
      <c r="C87" s="258" t="s">
        <v>5570</v>
      </c>
      <c r="D87" s="261" t="s">
        <v>5571</v>
      </c>
      <c r="E87" s="262" t="s">
        <v>5543</v>
      </c>
      <c r="F87" s="265" t="s">
        <v>5547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5395</v>
      </c>
      <c r="B88" s="257" t="s">
        <v>5544</v>
      </c>
      <c r="C88" s="258" t="s">
        <v>5572</v>
      </c>
      <c r="D88" s="261" t="s">
        <v>5573</v>
      </c>
      <c r="E88" s="262" t="s">
        <v>5543</v>
      </c>
      <c r="F88" s="265" t="s">
        <v>5531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5395</v>
      </c>
      <c r="B89" s="257" t="s">
        <v>5544</v>
      </c>
      <c r="C89" s="258" t="s">
        <v>5574</v>
      </c>
      <c r="D89" s="261" t="s">
        <v>5575</v>
      </c>
      <c r="E89" s="262" t="s">
        <v>5543</v>
      </c>
      <c r="F89" s="265" t="s">
        <v>5531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5395</v>
      </c>
      <c r="B90" s="257" t="s">
        <v>5544</v>
      </c>
      <c r="C90" s="258" t="s">
        <v>5576</v>
      </c>
      <c r="D90" s="261" t="s">
        <v>5577</v>
      </c>
      <c r="E90" s="262" t="s">
        <v>5543</v>
      </c>
      <c r="F90" s="265" t="s">
        <v>5531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5395</v>
      </c>
      <c r="B91" s="256" t="s">
        <v>5578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5395</v>
      </c>
      <c r="B92" s="257" t="s">
        <v>5578</v>
      </c>
      <c r="C92" s="258" t="s">
        <v>5579</v>
      </c>
      <c r="D92" s="261" t="s">
        <v>5580</v>
      </c>
      <c r="E92" s="262" t="s">
        <v>5399</v>
      </c>
      <c r="F92" s="265" t="s">
        <v>5531</v>
      </c>
      <c r="G92" s="268">
        <f>IF(COUNTIF(H92:AU92,"&lt;&gt;")=0,"",SUMPRODUCT(((Recommendations[ImplStatus]="Implemented")+(Recommendations[ImplStatus]="Compensated"))*ISNUMBER(MATCH(Recommendations[Id],H92:AU92,0)))/COUNTIF(H92:AU92,"&lt;&gt;"))</f>
        <v>0</v>
      </c>
      <c r="H92" s="269" t="s">
        <v>542</v>
      </c>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5395</v>
      </c>
      <c r="B93" s="257" t="s">
        <v>5578</v>
      </c>
      <c r="C93" s="258" t="s">
        <v>5581</v>
      </c>
      <c r="D93" s="261" t="s">
        <v>5582</v>
      </c>
      <c r="E93" s="262" t="s">
        <v>5399</v>
      </c>
      <c r="F93" s="265" t="s">
        <v>5531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5395</v>
      </c>
      <c r="B94" s="257" t="s">
        <v>5578</v>
      </c>
      <c r="C94" s="258" t="s">
        <v>5583</v>
      </c>
      <c r="D94" s="261" t="s">
        <v>5584</v>
      </c>
      <c r="E94" s="262" t="s">
        <v>5399</v>
      </c>
      <c r="F94" s="265" t="s">
        <v>5531</v>
      </c>
      <c r="G94" s="268">
        <f>IF(COUNTIF(H94:AU94,"&lt;&gt;")=0,"",SUMPRODUCT(((Recommendations[ImplStatus]="Implemented")+(Recommendations[ImplStatus]="Compensated"))*ISNUMBER(MATCH(Recommendations[Id],H94:AU94,0)))/COUNTIF(H94:AU94,"&lt;&gt;"))</f>
        <v>0</v>
      </c>
      <c r="H94" s="269" t="s">
        <v>474</v>
      </c>
      <c r="I94" s="269" t="s">
        <v>479</v>
      </c>
      <c r="J94" s="269" t="s">
        <v>500</v>
      </c>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5395</v>
      </c>
      <c r="B95" s="257" t="s">
        <v>5578</v>
      </c>
      <c r="C95" s="258" t="s">
        <v>5585</v>
      </c>
      <c r="D95" s="261" t="s">
        <v>5586</v>
      </c>
      <c r="E95" s="262" t="s">
        <v>5399</v>
      </c>
      <c r="F95" s="265" t="s">
        <v>5531</v>
      </c>
      <c r="G95" s="268">
        <f>IF(COUNTIF(H95:AU95,"&lt;&gt;")=0,"",SUMPRODUCT(((Recommendations[ImplStatus]="Implemented")+(Recommendations[ImplStatus]="Compensated"))*ISNUMBER(MATCH(Recommendations[Id],H95:AU95,0)))/COUNTIF(H95:AU95,"&lt;&gt;"))</f>
        <v>0</v>
      </c>
      <c r="H95" s="269" t="s">
        <v>489</v>
      </c>
      <c r="I95" s="269" t="s">
        <v>505</v>
      </c>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5395</v>
      </c>
      <c r="B96" s="257" t="s">
        <v>5578</v>
      </c>
      <c r="C96" s="258" t="s">
        <v>5587</v>
      </c>
      <c r="D96" s="261" t="s">
        <v>5588</v>
      </c>
      <c r="E96" s="262" t="s">
        <v>5399</v>
      </c>
      <c r="F96" s="265" t="s">
        <v>5531</v>
      </c>
      <c r="G96" s="268">
        <f>IF(COUNTIF(H96:AU96,"&lt;&gt;")=0,"",SUMPRODUCT(((Recommendations[ImplStatus]="Implemented")+(Recommendations[ImplStatus]="Compensated"))*ISNUMBER(MATCH(Recommendations[Id],H96:AU96,0)))/COUNTIF(H96:AU96,"&lt;&gt;"))</f>
        <v>0</v>
      </c>
      <c r="H96" s="269" t="s">
        <v>515</v>
      </c>
      <c r="I96" s="269" t="s">
        <v>535</v>
      </c>
      <c r="J96" s="269" t="s">
        <v>552</v>
      </c>
      <c r="K96" s="269" t="s">
        <v>557</v>
      </c>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5395</v>
      </c>
      <c r="B97" s="257" t="s">
        <v>5578</v>
      </c>
      <c r="C97" s="258" t="s">
        <v>5589</v>
      </c>
      <c r="D97" s="261" t="s">
        <v>5590</v>
      </c>
      <c r="E97" s="262" t="s">
        <v>5399</v>
      </c>
      <c r="F97" s="265" t="s">
        <v>5591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5395</v>
      </c>
      <c r="B98" s="257" t="s">
        <v>5578</v>
      </c>
      <c r="C98" s="258" t="s">
        <v>5592</v>
      </c>
      <c r="D98" s="261" t="s">
        <v>5593</v>
      </c>
      <c r="E98" s="262" t="s">
        <v>5399</v>
      </c>
      <c r="F98" s="265" t="s">
        <v>5591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5395</v>
      </c>
      <c r="B99" s="257" t="s">
        <v>5578</v>
      </c>
      <c r="C99" s="258" t="s">
        <v>5594</v>
      </c>
      <c r="D99" s="261" t="s">
        <v>5595</v>
      </c>
      <c r="E99" s="262" t="s">
        <v>5399</v>
      </c>
      <c r="F99" s="265" t="s">
        <v>5591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5395</v>
      </c>
      <c r="B100" s="257" t="s">
        <v>5578</v>
      </c>
      <c r="C100" s="258" t="s">
        <v>5596</v>
      </c>
      <c r="D100" s="261" t="s">
        <v>5597</v>
      </c>
      <c r="E100" s="262" t="s">
        <v>5399</v>
      </c>
      <c r="F100" s="265" t="s">
        <v>5591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5395</v>
      </c>
      <c r="B101" s="257" t="s">
        <v>5578</v>
      </c>
      <c r="C101" s="258" t="s">
        <v>5598</v>
      </c>
      <c r="D101" s="261" t="s">
        <v>5599</v>
      </c>
      <c r="E101" s="262" t="s">
        <v>5399</v>
      </c>
      <c r="F101" s="265" t="s">
        <v>5531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5395</v>
      </c>
      <c r="B102" s="257" t="s">
        <v>5578</v>
      </c>
      <c r="C102" s="258" t="s">
        <v>5600</v>
      </c>
      <c r="D102" s="261" t="s">
        <v>5601</v>
      </c>
      <c r="E102" s="262" t="s">
        <v>5543</v>
      </c>
      <c r="F102" s="265" t="s">
        <v>5531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5395</v>
      </c>
      <c r="B103" s="257" t="s">
        <v>5578</v>
      </c>
      <c r="C103" s="258" t="s">
        <v>5602</v>
      </c>
      <c r="D103" s="261" t="s">
        <v>5603</v>
      </c>
      <c r="E103" s="262" t="s">
        <v>5543</v>
      </c>
      <c r="F103" s="265" t="s">
        <v>5531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5395</v>
      </c>
      <c r="B104" s="257" t="s">
        <v>5578</v>
      </c>
      <c r="C104" s="258" t="s">
        <v>5604</v>
      </c>
      <c r="D104" s="261" t="s">
        <v>5605</v>
      </c>
      <c r="E104" s="262" t="s">
        <v>5543</v>
      </c>
      <c r="F104" s="265" t="s">
        <v>5531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5395</v>
      </c>
      <c r="B105" s="257" t="s">
        <v>5578</v>
      </c>
      <c r="C105" s="258" t="s">
        <v>5606</v>
      </c>
      <c r="D105" s="261" t="s">
        <v>5607</v>
      </c>
      <c r="E105" s="262" t="s">
        <v>5428</v>
      </c>
      <c r="F105" s="265" t="s">
        <v>5531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5395</v>
      </c>
      <c r="B106" s="256" t="s">
        <v>5608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5395</v>
      </c>
      <c r="B107" s="257" t="s">
        <v>5608</v>
      </c>
      <c r="C107" s="258" t="s">
        <v>5609</v>
      </c>
      <c r="D107" s="261" t="s">
        <v>5610</v>
      </c>
      <c r="E107" s="262" t="s">
        <v>5543</v>
      </c>
      <c r="F107" s="265" t="s">
        <v>5531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5395</v>
      </c>
      <c r="B108" s="257" t="s">
        <v>5608</v>
      </c>
      <c r="C108" s="258" t="s">
        <v>5611</v>
      </c>
      <c r="D108" s="261" t="s">
        <v>5612</v>
      </c>
      <c r="E108" s="262" t="s">
        <v>5543</v>
      </c>
      <c r="F108" s="265" t="s">
        <v>5531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5395</v>
      </c>
      <c r="B109" s="257" t="s">
        <v>5608</v>
      </c>
      <c r="C109" s="258" t="s">
        <v>5613</v>
      </c>
      <c r="D109" s="261" t="s">
        <v>5614</v>
      </c>
      <c r="E109" s="262" t="s">
        <v>5543</v>
      </c>
      <c r="F109" s="265" t="s">
        <v>5531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5395</v>
      </c>
      <c r="B110" s="257" t="s">
        <v>5608</v>
      </c>
      <c r="C110" s="258" t="s">
        <v>5615</v>
      </c>
      <c r="D110" s="261" t="s">
        <v>5616</v>
      </c>
      <c r="E110" s="262" t="s">
        <v>5543</v>
      </c>
      <c r="F110" s="265" t="s">
        <v>5531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5395</v>
      </c>
      <c r="B111" s="257" t="s">
        <v>5608</v>
      </c>
      <c r="C111" s="258" t="s">
        <v>5617</v>
      </c>
      <c r="D111" s="261" t="s">
        <v>5618</v>
      </c>
      <c r="E111" s="262" t="s">
        <v>5543</v>
      </c>
      <c r="F111" s="265" t="s">
        <v>5531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5395</v>
      </c>
      <c r="B112" s="257" t="s">
        <v>5608</v>
      </c>
      <c r="C112" s="258" t="s">
        <v>5619</v>
      </c>
      <c r="D112" s="261" t="s">
        <v>5620</v>
      </c>
      <c r="E112" s="262" t="s">
        <v>5543</v>
      </c>
      <c r="F112" s="265" t="s">
        <v>5531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5395</v>
      </c>
      <c r="B113" s="257" t="s">
        <v>5608</v>
      </c>
      <c r="C113" s="258" t="s">
        <v>5621</v>
      </c>
      <c r="D113" s="261" t="s">
        <v>5622</v>
      </c>
      <c r="E113" s="262" t="s">
        <v>5543</v>
      </c>
      <c r="F113" s="265" t="s">
        <v>5531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5395</v>
      </c>
      <c r="B114" s="257" t="s">
        <v>5608</v>
      </c>
      <c r="C114" s="258" t="s">
        <v>5623</v>
      </c>
      <c r="D114" s="261" t="s">
        <v>5624</v>
      </c>
      <c r="E114" s="262" t="s">
        <v>5543</v>
      </c>
      <c r="F114" s="265" t="s">
        <v>5531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5395</v>
      </c>
      <c r="B115" s="257" t="s">
        <v>5608</v>
      </c>
      <c r="C115" s="258" t="s">
        <v>5625</v>
      </c>
      <c r="D115" s="261" t="s">
        <v>5626</v>
      </c>
      <c r="E115" s="262" t="s">
        <v>5543</v>
      </c>
      <c r="F115" s="265" t="s">
        <v>5531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5395</v>
      </c>
      <c r="B116" s="257" t="s">
        <v>5608</v>
      </c>
      <c r="C116" s="258" t="s">
        <v>5627</v>
      </c>
      <c r="D116" s="261" t="s">
        <v>5628</v>
      </c>
      <c r="E116" s="262" t="s">
        <v>5543</v>
      </c>
      <c r="F116" s="265" t="s">
        <v>5531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5395</v>
      </c>
      <c r="B117" s="257" t="s">
        <v>5608</v>
      </c>
      <c r="C117" s="258" t="s">
        <v>5629</v>
      </c>
      <c r="D117" s="261" t="s">
        <v>5630</v>
      </c>
      <c r="E117" s="262" t="s">
        <v>5543</v>
      </c>
      <c r="F117" s="265" t="s">
        <v>5531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5631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5631</v>
      </c>
      <c r="B119" s="256" t="s">
        <v>5632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5631</v>
      </c>
      <c r="B120" s="257" t="s">
        <v>5632</v>
      </c>
      <c r="C120" s="258" t="s">
        <v>5633</v>
      </c>
      <c r="D120" s="261" t="s">
        <v>5634</v>
      </c>
      <c r="E120" s="262" t="s">
        <v>5399</v>
      </c>
      <c r="F120" s="265" t="s">
        <v>5635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5631</v>
      </c>
      <c r="B121" s="257" t="s">
        <v>5632</v>
      </c>
      <c r="C121" s="258" t="s">
        <v>5636</v>
      </c>
      <c r="D121" s="261" t="s">
        <v>5637</v>
      </c>
      <c r="E121" s="262" t="s">
        <v>5399</v>
      </c>
      <c r="F121" s="265" t="s">
        <v>5635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5631</v>
      </c>
      <c r="B122" s="257" t="s">
        <v>5632</v>
      </c>
      <c r="C122" s="258" t="s">
        <v>5638</v>
      </c>
      <c r="D122" s="261" t="s">
        <v>5639</v>
      </c>
      <c r="E122" s="262" t="s">
        <v>5399</v>
      </c>
      <c r="F122" s="265" t="s">
        <v>5635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5631</v>
      </c>
      <c r="B123" s="257" t="s">
        <v>5632</v>
      </c>
      <c r="C123" s="258" t="s">
        <v>5640</v>
      </c>
      <c r="D123" s="261" t="s">
        <v>5641</v>
      </c>
      <c r="E123" s="262" t="s">
        <v>5399</v>
      </c>
      <c r="F123" s="265" t="s">
        <v>5635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5631</v>
      </c>
      <c r="B124" s="257" t="s">
        <v>5632</v>
      </c>
      <c r="C124" s="258" t="s">
        <v>5642</v>
      </c>
      <c r="D124" s="261" t="s">
        <v>5643</v>
      </c>
      <c r="E124" s="262" t="s">
        <v>5399</v>
      </c>
      <c r="F124" s="265" t="s">
        <v>5635</v>
      </c>
      <c r="G124" s="268">
        <f>IF(COUNTIF(H124:AU124,"&lt;&gt;")=0,"",SUMPRODUCT(((Recommendations[ImplStatus]="Implemented")+(Recommendations[ImplStatus]="Compensated"))*ISNUMBER(MATCH(Recommendations[Id],H124:AU124,0)))/COUNTIF(H124:AU124,"&lt;&gt;"))</f>
        <v>0</v>
      </c>
      <c r="H124" s="269" t="s">
        <v>151</v>
      </c>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5631</v>
      </c>
      <c r="B125" s="257" t="s">
        <v>5632</v>
      </c>
      <c r="C125" s="258" t="s">
        <v>5644</v>
      </c>
      <c r="D125" s="261" t="s">
        <v>5645</v>
      </c>
      <c r="E125" s="262" t="s">
        <v>5399</v>
      </c>
      <c r="F125" s="265" t="s">
        <v>5635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5631</v>
      </c>
      <c r="B126" s="257" t="s">
        <v>5632</v>
      </c>
      <c r="C126" s="258" t="s">
        <v>5646</v>
      </c>
      <c r="D126" s="261" t="s">
        <v>5647</v>
      </c>
      <c r="E126" s="262" t="s">
        <v>5399</v>
      </c>
      <c r="F126" s="265" t="s">
        <v>5635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5631</v>
      </c>
      <c r="B127" s="257" t="s">
        <v>5632</v>
      </c>
      <c r="C127" s="258" t="s">
        <v>5648</v>
      </c>
      <c r="D127" s="261" t="s">
        <v>5649</v>
      </c>
      <c r="E127" s="262" t="s">
        <v>5399</v>
      </c>
      <c r="F127" s="265" t="s">
        <v>5635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5631</v>
      </c>
      <c r="B128" s="257" t="s">
        <v>5632</v>
      </c>
      <c r="C128" s="258" t="s">
        <v>5650</v>
      </c>
      <c r="D128" s="261" t="s">
        <v>5651</v>
      </c>
      <c r="E128" s="262" t="s">
        <v>5399</v>
      </c>
      <c r="F128" s="265" t="s">
        <v>5635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5631</v>
      </c>
      <c r="B129" s="257" t="s">
        <v>5632</v>
      </c>
      <c r="C129" s="258" t="s">
        <v>5652</v>
      </c>
      <c r="D129" s="261" t="s">
        <v>5653</v>
      </c>
      <c r="E129" s="262" t="s">
        <v>5399</v>
      </c>
      <c r="F129" s="265" t="s">
        <v>5635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5631</v>
      </c>
      <c r="B130" s="257" t="s">
        <v>5632</v>
      </c>
      <c r="C130" s="258" t="s">
        <v>5654</v>
      </c>
      <c r="D130" s="261" t="s">
        <v>5655</v>
      </c>
      <c r="E130" s="262" t="s">
        <v>5399</v>
      </c>
      <c r="F130" s="265" t="s">
        <v>5635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5631</v>
      </c>
      <c r="B131" s="257" t="s">
        <v>5632</v>
      </c>
      <c r="C131" s="258" t="s">
        <v>5656</v>
      </c>
      <c r="D131" s="261" t="s">
        <v>5657</v>
      </c>
      <c r="E131" s="262" t="s">
        <v>5399</v>
      </c>
      <c r="F131" s="265" t="s">
        <v>5635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5631</v>
      </c>
      <c r="B132" s="257" t="s">
        <v>5632</v>
      </c>
      <c r="C132" s="258" t="s">
        <v>5658</v>
      </c>
      <c r="D132" s="261" t="s">
        <v>5659</v>
      </c>
      <c r="E132" s="262" t="s">
        <v>5399</v>
      </c>
      <c r="F132" s="265" t="s">
        <v>5635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5631</v>
      </c>
      <c r="B133" s="257" t="s">
        <v>5632</v>
      </c>
      <c r="C133" s="258" t="s">
        <v>5660</v>
      </c>
      <c r="D133" s="261" t="s">
        <v>5661</v>
      </c>
      <c r="E133" s="262" t="s">
        <v>5428</v>
      </c>
      <c r="F133" s="265" t="s">
        <v>5635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5631</v>
      </c>
      <c r="B134" s="257" t="s">
        <v>5632</v>
      </c>
      <c r="C134" s="258" t="s">
        <v>5662</v>
      </c>
      <c r="D134" s="261" t="s">
        <v>5663</v>
      </c>
      <c r="E134" s="262" t="s">
        <v>5428</v>
      </c>
      <c r="F134" s="265" t="s">
        <v>5635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5631</v>
      </c>
      <c r="B135" s="257" t="s">
        <v>5632</v>
      </c>
      <c r="C135" s="258" t="s">
        <v>5664</v>
      </c>
      <c r="D135" s="261" t="s">
        <v>5665</v>
      </c>
      <c r="E135" s="262" t="s">
        <v>5543</v>
      </c>
      <c r="F135" s="265" t="s">
        <v>5635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5631</v>
      </c>
      <c r="B136" s="257" t="s">
        <v>5632</v>
      </c>
      <c r="C136" s="258" t="s">
        <v>5666</v>
      </c>
      <c r="D136" s="261" t="s">
        <v>5667</v>
      </c>
      <c r="E136" s="262" t="s">
        <v>5428</v>
      </c>
      <c r="F136" s="265" t="s">
        <v>5635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5631</v>
      </c>
      <c r="B137" s="257" t="s">
        <v>5632</v>
      </c>
      <c r="C137" s="258" t="s">
        <v>5668</v>
      </c>
      <c r="D137" s="261" t="s">
        <v>5669</v>
      </c>
      <c r="E137" s="262" t="s">
        <v>5428</v>
      </c>
      <c r="F137" s="265" t="s">
        <v>5635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5631</v>
      </c>
      <c r="B138" s="257" t="s">
        <v>5632</v>
      </c>
      <c r="C138" s="258" t="s">
        <v>5670</v>
      </c>
      <c r="D138" s="261" t="s">
        <v>5671</v>
      </c>
      <c r="E138" s="262" t="s">
        <v>5543</v>
      </c>
      <c r="F138" s="265" t="s">
        <v>5635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5631</v>
      </c>
      <c r="B139" s="257" t="s">
        <v>5632</v>
      </c>
      <c r="C139" s="258" t="s">
        <v>5672</v>
      </c>
      <c r="D139" s="261" t="s">
        <v>5673</v>
      </c>
      <c r="E139" s="262" t="s">
        <v>5543</v>
      </c>
      <c r="F139" s="265" t="s">
        <v>5635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5631</v>
      </c>
      <c r="B140" s="257" t="s">
        <v>5632</v>
      </c>
      <c r="C140" s="258" t="s">
        <v>5674</v>
      </c>
      <c r="D140" s="261" t="s">
        <v>5675</v>
      </c>
      <c r="E140" s="262" t="s">
        <v>5399</v>
      </c>
      <c r="F140" s="265" t="s">
        <v>5635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5631</v>
      </c>
      <c r="B141" s="257" t="s">
        <v>5632</v>
      </c>
      <c r="C141" s="258" t="s">
        <v>5676</v>
      </c>
      <c r="D141" s="261" t="s">
        <v>5677</v>
      </c>
      <c r="E141" s="262" t="s">
        <v>5678</v>
      </c>
      <c r="F141" s="265" t="s">
        <v>5679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5631</v>
      </c>
      <c r="B142" s="257" t="s">
        <v>5632</v>
      </c>
      <c r="C142" s="258" t="s">
        <v>5680</v>
      </c>
      <c r="D142" s="261" t="s">
        <v>5681</v>
      </c>
      <c r="E142" s="262" t="s">
        <v>5678</v>
      </c>
      <c r="F142" s="265" t="s">
        <v>5679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5631</v>
      </c>
      <c r="B143" s="257" t="s">
        <v>5632</v>
      </c>
      <c r="C143" s="258" t="s">
        <v>5682</v>
      </c>
      <c r="D143" s="261" t="s">
        <v>5683</v>
      </c>
      <c r="E143" s="262" t="s">
        <v>5678</v>
      </c>
      <c r="F143" s="265" t="s">
        <v>5679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5631</v>
      </c>
      <c r="B144" s="257" t="s">
        <v>5632</v>
      </c>
      <c r="C144" s="258" t="s">
        <v>5684</v>
      </c>
      <c r="D144" s="261" t="s">
        <v>5685</v>
      </c>
      <c r="E144" s="262" t="s">
        <v>5495</v>
      </c>
      <c r="F144" s="265" t="s">
        <v>5679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5631</v>
      </c>
      <c r="B145" s="257" t="s">
        <v>5632</v>
      </c>
      <c r="C145" s="258" t="s">
        <v>5686</v>
      </c>
      <c r="D145" s="261" t="s">
        <v>5687</v>
      </c>
      <c r="E145" s="262" t="s">
        <v>5495</v>
      </c>
      <c r="F145" s="265" t="s">
        <v>5679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5631</v>
      </c>
      <c r="B146" s="257" t="s">
        <v>5632</v>
      </c>
      <c r="C146" s="258" t="s">
        <v>5688</v>
      </c>
      <c r="D146" s="261" t="s">
        <v>5689</v>
      </c>
      <c r="E146" s="262" t="s">
        <v>5495</v>
      </c>
      <c r="F146" s="265" t="s">
        <v>5679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5631</v>
      </c>
      <c r="B147" s="256" t="s">
        <v>5690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5631</v>
      </c>
      <c r="B148" s="257" t="s">
        <v>5690</v>
      </c>
      <c r="C148" s="258" t="s">
        <v>5691</v>
      </c>
      <c r="D148" s="261" t="s">
        <v>5692</v>
      </c>
      <c r="E148" s="262" t="s">
        <v>5428</v>
      </c>
      <c r="F148" s="265" t="s">
        <v>5693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5631</v>
      </c>
      <c r="B149" s="257" t="s">
        <v>5690</v>
      </c>
      <c r="C149" s="258" t="s">
        <v>5694</v>
      </c>
      <c r="D149" s="261" t="s">
        <v>5695</v>
      </c>
      <c r="E149" s="262" t="s">
        <v>5428</v>
      </c>
      <c r="F149" s="265" t="s">
        <v>5693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5631</v>
      </c>
      <c r="B150" s="257" t="s">
        <v>5690</v>
      </c>
      <c r="C150" s="258" t="s">
        <v>5696</v>
      </c>
      <c r="D150" s="261" t="s">
        <v>5697</v>
      </c>
      <c r="E150" s="262" t="s">
        <v>5428</v>
      </c>
      <c r="F150" s="265" t="s">
        <v>5693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5631</v>
      </c>
      <c r="B151" s="257" t="s">
        <v>5690</v>
      </c>
      <c r="C151" s="258" t="s">
        <v>5698</v>
      </c>
      <c r="D151" s="261" t="s">
        <v>5699</v>
      </c>
      <c r="E151" s="262" t="s">
        <v>5428</v>
      </c>
      <c r="F151" s="265" t="s">
        <v>5693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5631</v>
      </c>
      <c r="B152" s="257" t="s">
        <v>5690</v>
      </c>
      <c r="C152" s="258" t="s">
        <v>5700</v>
      </c>
      <c r="D152" s="261" t="s">
        <v>5701</v>
      </c>
      <c r="E152" s="262" t="s">
        <v>5428</v>
      </c>
      <c r="F152" s="265" t="s">
        <v>5693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5631</v>
      </c>
      <c r="B153" s="257" t="s">
        <v>5690</v>
      </c>
      <c r="C153" s="258" t="s">
        <v>5702</v>
      </c>
      <c r="D153" s="261" t="s">
        <v>5703</v>
      </c>
      <c r="E153" s="262" t="s">
        <v>5428</v>
      </c>
      <c r="F153" s="265" t="s">
        <v>5693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5631</v>
      </c>
      <c r="B154" s="257" t="s">
        <v>5690</v>
      </c>
      <c r="C154" s="258" t="s">
        <v>5704</v>
      </c>
      <c r="D154" s="261" t="s">
        <v>5705</v>
      </c>
      <c r="E154" s="262" t="s">
        <v>5428</v>
      </c>
      <c r="F154" s="265" t="s">
        <v>5693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5631</v>
      </c>
      <c r="B155" s="257" t="s">
        <v>5690</v>
      </c>
      <c r="C155" s="258" t="s">
        <v>5706</v>
      </c>
      <c r="D155" s="261" t="s">
        <v>5707</v>
      </c>
      <c r="E155" s="262" t="s">
        <v>5428</v>
      </c>
      <c r="F155" s="265" t="s">
        <v>5693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5631</v>
      </c>
      <c r="B156" s="257" t="s">
        <v>5690</v>
      </c>
      <c r="C156" s="258" t="s">
        <v>5708</v>
      </c>
      <c r="D156" s="261" t="s">
        <v>5709</v>
      </c>
      <c r="E156" s="262" t="s">
        <v>5428</v>
      </c>
      <c r="F156" s="265" t="s">
        <v>5693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5631</v>
      </c>
      <c r="B157" s="257" t="s">
        <v>5690</v>
      </c>
      <c r="C157" s="258" t="s">
        <v>5710</v>
      </c>
      <c r="D157" s="261" t="s">
        <v>5711</v>
      </c>
      <c r="E157" s="262" t="s">
        <v>5428</v>
      </c>
      <c r="F157" s="265" t="s">
        <v>5693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5631</v>
      </c>
      <c r="B158" s="257" t="s">
        <v>5690</v>
      </c>
      <c r="C158" s="258" t="s">
        <v>5712</v>
      </c>
      <c r="D158" s="261" t="s">
        <v>5713</v>
      </c>
      <c r="E158" s="262" t="s">
        <v>5428</v>
      </c>
      <c r="F158" s="265" t="s">
        <v>5693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5631</v>
      </c>
      <c r="B159" s="257" t="s">
        <v>5690</v>
      </c>
      <c r="C159" s="258" t="s">
        <v>5714</v>
      </c>
      <c r="D159" s="261" t="s">
        <v>5715</v>
      </c>
      <c r="E159" s="262" t="s">
        <v>5428</v>
      </c>
      <c r="F159" s="265" t="s">
        <v>5693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5631</v>
      </c>
      <c r="B160" s="257" t="s">
        <v>5690</v>
      </c>
      <c r="C160" s="258" t="s">
        <v>5716</v>
      </c>
      <c r="D160" s="261" t="s">
        <v>5717</v>
      </c>
      <c r="E160" s="262" t="s">
        <v>5428</v>
      </c>
      <c r="F160" s="265" t="s">
        <v>5718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5631</v>
      </c>
      <c r="B161" s="257" t="s">
        <v>5690</v>
      </c>
      <c r="C161" s="258" t="s">
        <v>5719</v>
      </c>
      <c r="D161" s="261" t="s">
        <v>5720</v>
      </c>
      <c r="E161" s="262" t="s">
        <v>5428</v>
      </c>
      <c r="F161" s="265" t="s">
        <v>5718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5631</v>
      </c>
      <c r="B162" s="257" t="s">
        <v>5690</v>
      </c>
      <c r="C162" s="258" t="s">
        <v>5721</v>
      </c>
      <c r="D162" s="261" t="s">
        <v>5722</v>
      </c>
      <c r="E162" s="262" t="s">
        <v>5428</v>
      </c>
      <c r="F162" s="265" t="s">
        <v>5718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5631</v>
      </c>
      <c r="B163" s="257" t="s">
        <v>5690</v>
      </c>
      <c r="C163" s="258" t="s">
        <v>5723</v>
      </c>
      <c r="D163" s="261" t="s">
        <v>5724</v>
      </c>
      <c r="E163" s="262" t="s">
        <v>5428</v>
      </c>
      <c r="F163" s="265" t="s">
        <v>5718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5631</v>
      </c>
      <c r="B164" s="257" t="s">
        <v>5690</v>
      </c>
      <c r="C164" s="258" t="s">
        <v>5725</v>
      </c>
      <c r="D164" s="261" t="s">
        <v>5726</v>
      </c>
      <c r="E164" s="262" t="s">
        <v>5428</v>
      </c>
      <c r="F164" s="265" t="s">
        <v>5718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5631</v>
      </c>
      <c r="B165" s="256" t="s">
        <v>5727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5631</v>
      </c>
      <c r="B166" s="257" t="s">
        <v>5727</v>
      </c>
      <c r="C166" s="258" t="s">
        <v>5728</v>
      </c>
      <c r="D166" s="261" t="s">
        <v>5729</v>
      </c>
      <c r="E166" s="262" t="s">
        <v>5399</v>
      </c>
      <c r="F166" s="265" t="s">
        <v>5730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5631</v>
      </c>
      <c r="B167" s="257" t="s">
        <v>5727</v>
      </c>
      <c r="C167" s="258" t="s">
        <v>5731</v>
      </c>
      <c r="D167" s="261" t="s">
        <v>5732</v>
      </c>
      <c r="E167" s="262" t="s">
        <v>5543</v>
      </c>
      <c r="F167" s="265" t="s">
        <v>5730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5631</v>
      </c>
      <c r="B168" s="257" t="s">
        <v>5727</v>
      </c>
      <c r="C168" s="258" t="s">
        <v>5733</v>
      </c>
      <c r="D168" s="261" t="s">
        <v>5734</v>
      </c>
      <c r="E168" s="262" t="s">
        <v>5495</v>
      </c>
      <c r="F168" s="265" t="s">
        <v>5730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5631</v>
      </c>
      <c r="B169" s="257" t="s">
        <v>5727</v>
      </c>
      <c r="C169" s="258" t="s">
        <v>5735</v>
      </c>
      <c r="D169" s="261" t="s">
        <v>5736</v>
      </c>
      <c r="E169" s="262" t="s">
        <v>5495</v>
      </c>
      <c r="F169" s="265" t="s">
        <v>5730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5631</v>
      </c>
      <c r="B170" s="257" t="s">
        <v>5727</v>
      </c>
      <c r="C170" s="258" t="s">
        <v>5737</v>
      </c>
      <c r="D170" s="261" t="s">
        <v>5738</v>
      </c>
      <c r="E170" s="262" t="s">
        <v>5543</v>
      </c>
      <c r="F170" s="265" t="s">
        <v>5730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5631</v>
      </c>
      <c r="B171" s="257" t="s">
        <v>5727</v>
      </c>
      <c r="C171" s="258" t="s">
        <v>5739</v>
      </c>
      <c r="D171" s="261" t="s">
        <v>5740</v>
      </c>
      <c r="E171" s="262" t="s">
        <v>5428</v>
      </c>
      <c r="F171" s="265" t="s">
        <v>5730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5631</v>
      </c>
      <c r="B172" s="257" t="s">
        <v>5727</v>
      </c>
      <c r="C172" s="258" t="s">
        <v>5741</v>
      </c>
      <c r="D172" s="261" t="s">
        <v>5742</v>
      </c>
      <c r="E172" s="262" t="s">
        <v>5495</v>
      </c>
      <c r="F172" s="265" t="s">
        <v>5730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5631</v>
      </c>
      <c r="B173" s="257" t="s">
        <v>5727</v>
      </c>
      <c r="C173" s="258" t="s">
        <v>5743</v>
      </c>
      <c r="D173" s="261" t="s">
        <v>5744</v>
      </c>
      <c r="E173" s="262" t="s">
        <v>5428</v>
      </c>
      <c r="F173" s="265" t="s">
        <v>5730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5631</v>
      </c>
      <c r="B174" s="257" t="s">
        <v>5727</v>
      </c>
      <c r="C174" s="258" t="s">
        <v>5745</v>
      </c>
      <c r="D174" s="261" t="s">
        <v>5746</v>
      </c>
      <c r="E174" s="262" t="s">
        <v>5495</v>
      </c>
      <c r="F174" s="265" t="s">
        <v>5730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5631</v>
      </c>
      <c r="B175" s="257" t="s">
        <v>5727</v>
      </c>
      <c r="C175" s="258" t="s">
        <v>5747</v>
      </c>
      <c r="D175" s="261" t="s">
        <v>5748</v>
      </c>
      <c r="E175" s="262" t="s">
        <v>5428</v>
      </c>
      <c r="F175" s="265" t="s">
        <v>5730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5631</v>
      </c>
      <c r="B176" s="257" t="s">
        <v>5727</v>
      </c>
      <c r="C176" s="258" t="s">
        <v>5749</v>
      </c>
      <c r="D176" s="261" t="s">
        <v>5750</v>
      </c>
      <c r="E176" s="262" t="s">
        <v>5399</v>
      </c>
      <c r="F176" s="265" t="s">
        <v>5730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5631</v>
      </c>
      <c r="B177" s="257" t="s">
        <v>5727</v>
      </c>
      <c r="C177" s="258" t="s">
        <v>5751</v>
      </c>
      <c r="D177" s="261" t="s">
        <v>5752</v>
      </c>
      <c r="E177" s="262" t="s">
        <v>5399</v>
      </c>
      <c r="F177" s="265" t="s">
        <v>5730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5631</v>
      </c>
      <c r="B178" s="257" t="s">
        <v>5727</v>
      </c>
      <c r="C178" s="258" t="s">
        <v>5753</v>
      </c>
      <c r="D178" s="261" t="s">
        <v>5754</v>
      </c>
      <c r="E178" s="262" t="s">
        <v>5428</v>
      </c>
      <c r="F178" s="265" t="s">
        <v>5730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5631</v>
      </c>
      <c r="B179" s="257" t="s">
        <v>5727</v>
      </c>
      <c r="C179" s="258" t="s">
        <v>5755</v>
      </c>
      <c r="D179" s="261" t="s">
        <v>5756</v>
      </c>
      <c r="E179" s="262" t="s">
        <v>5543</v>
      </c>
      <c r="F179" s="265" t="s">
        <v>5730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5631</v>
      </c>
      <c r="B180" s="257" t="s">
        <v>5727</v>
      </c>
      <c r="C180" s="258" t="s">
        <v>5757</v>
      </c>
      <c r="D180" s="261" t="s">
        <v>5758</v>
      </c>
      <c r="E180" s="262" t="s">
        <v>5543</v>
      </c>
      <c r="F180" s="265" t="s">
        <v>5730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5631</v>
      </c>
      <c r="B181" s="256" t="s">
        <v>5759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5631</v>
      </c>
      <c r="B182" s="257" t="s">
        <v>5759</v>
      </c>
      <c r="C182" s="258" t="s">
        <v>5760</v>
      </c>
      <c r="D182" s="261" t="s">
        <v>5761</v>
      </c>
      <c r="E182" s="262" t="s">
        <v>5399</v>
      </c>
      <c r="F182" s="265" t="s">
        <v>5762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5631</v>
      </c>
      <c r="B183" s="257" t="s">
        <v>5759</v>
      </c>
      <c r="C183" s="258" t="s">
        <v>5763</v>
      </c>
      <c r="D183" s="261" t="s">
        <v>5764</v>
      </c>
      <c r="E183" s="262" t="s">
        <v>5399</v>
      </c>
      <c r="F183" s="265" t="s">
        <v>5762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5631</v>
      </c>
      <c r="B184" s="257" t="s">
        <v>5759</v>
      </c>
      <c r="C184" s="258" t="s">
        <v>5765</v>
      </c>
      <c r="D184" s="261" t="s">
        <v>5766</v>
      </c>
      <c r="E184" s="262" t="s">
        <v>5399</v>
      </c>
      <c r="F184" s="265" t="s">
        <v>5762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5631</v>
      </c>
      <c r="B185" s="257" t="s">
        <v>5759</v>
      </c>
      <c r="C185" s="258" t="s">
        <v>5767</v>
      </c>
      <c r="D185" s="261" t="s">
        <v>5768</v>
      </c>
      <c r="E185" s="262" t="s">
        <v>5399</v>
      </c>
      <c r="F185" s="265" t="s">
        <v>5762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5631</v>
      </c>
      <c r="B186" s="257" t="s">
        <v>5759</v>
      </c>
      <c r="C186" s="258" t="s">
        <v>5769</v>
      </c>
      <c r="D186" s="261" t="s">
        <v>5770</v>
      </c>
      <c r="E186" s="262" t="s">
        <v>5399</v>
      </c>
      <c r="F186" s="265" t="s">
        <v>5762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5631</v>
      </c>
      <c r="B187" s="257" t="s">
        <v>5759</v>
      </c>
      <c r="C187" s="258" t="s">
        <v>5771</v>
      </c>
      <c r="D187" s="261" t="s">
        <v>5772</v>
      </c>
      <c r="E187" s="262" t="s">
        <v>5428</v>
      </c>
      <c r="F187" s="265" t="s">
        <v>5762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5631</v>
      </c>
      <c r="B188" s="257" t="s">
        <v>5759</v>
      </c>
      <c r="C188" s="258" t="s">
        <v>5773</v>
      </c>
      <c r="D188" s="261" t="s">
        <v>5774</v>
      </c>
      <c r="E188" s="262" t="s">
        <v>5428</v>
      </c>
      <c r="F188" s="265" t="s">
        <v>5762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5631</v>
      </c>
      <c r="B189" s="257" t="s">
        <v>5759</v>
      </c>
      <c r="C189" s="258" t="s">
        <v>5775</v>
      </c>
      <c r="D189" s="261" t="s">
        <v>5776</v>
      </c>
      <c r="E189" s="262" t="s">
        <v>5428</v>
      </c>
      <c r="F189" s="265" t="s">
        <v>5762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5631</v>
      </c>
      <c r="B190" s="257" t="s">
        <v>5759</v>
      </c>
      <c r="C190" s="258" t="s">
        <v>5777</v>
      </c>
      <c r="D190" s="261" t="s">
        <v>5778</v>
      </c>
      <c r="E190" s="262" t="s">
        <v>5428</v>
      </c>
      <c r="F190" s="265" t="s">
        <v>5762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5631</v>
      </c>
      <c r="B191" s="257" t="s">
        <v>5759</v>
      </c>
      <c r="C191" s="258" t="s">
        <v>5779</v>
      </c>
      <c r="D191" s="261" t="s">
        <v>5780</v>
      </c>
      <c r="E191" s="262" t="s">
        <v>5399</v>
      </c>
      <c r="F191" s="265" t="s">
        <v>5762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5631</v>
      </c>
      <c r="B192" s="257" t="s">
        <v>5759</v>
      </c>
      <c r="C192" s="258" t="s">
        <v>5781</v>
      </c>
      <c r="D192" s="261" t="s">
        <v>5782</v>
      </c>
      <c r="E192" s="262" t="s">
        <v>5399</v>
      </c>
      <c r="F192" s="265" t="s">
        <v>5762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5631</v>
      </c>
      <c r="B193" s="257" t="s">
        <v>5759</v>
      </c>
      <c r="C193" s="258" t="s">
        <v>5783</v>
      </c>
      <c r="D193" s="261" t="s">
        <v>5784</v>
      </c>
      <c r="E193" s="262" t="s">
        <v>5399</v>
      </c>
      <c r="F193" s="265" t="s">
        <v>5762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5631</v>
      </c>
      <c r="B194" s="257" t="s">
        <v>5759</v>
      </c>
      <c r="C194" s="258" t="s">
        <v>5785</v>
      </c>
      <c r="D194" s="261" t="s">
        <v>5786</v>
      </c>
      <c r="E194" s="262" t="s">
        <v>5399</v>
      </c>
      <c r="F194" s="265" t="s">
        <v>5762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5631</v>
      </c>
      <c r="B195" s="257" t="s">
        <v>5759</v>
      </c>
      <c r="C195" s="258" t="s">
        <v>5787</v>
      </c>
      <c r="D195" s="261" t="s">
        <v>5788</v>
      </c>
      <c r="E195" s="262" t="s">
        <v>5399</v>
      </c>
      <c r="F195" s="265" t="s">
        <v>5762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5631</v>
      </c>
      <c r="B196" s="257" t="s">
        <v>5759</v>
      </c>
      <c r="C196" s="258" t="s">
        <v>5789</v>
      </c>
      <c r="D196" s="261" t="s">
        <v>5790</v>
      </c>
      <c r="E196" s="262" t="s">
        <v>5399</v>
      </c>
      <c r="F196" s="265" t="s">
        <v>5791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5631</v>
      </c>
      <c r="B197" s="257" t="s">
        <v>5759</v>
      </c>
      <c r="C197" s="258" t="s">
        <v>5792</v>
      </c>
      <c r="D197" s="261" t="s">
        <v>5793</v>
      </c>
      <c r="E197" s="262" t="s">
        <v>5399</v>
      </c>
      <c r="F197" s="265" t="s">
        <v>5791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5631</v>
      </c>
      <c r="B198" s="257" t="s">
        <v>5759</v>
      </c>
      <c r="C198" s="258" t="s">
        <v>5794</v>
      </c>
      <c r="D198" s="261" t="s">
        <v>5795</v>
      </c>
      <c r="E198" s="262" t="s">
        <v>5399</v>
      </c>
      <c r="F198" s="265" t="s">
        <v>5791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5631</v>
      </c>
      <c r="B199" s="257" t="s">
        <v>5759</v>
      </c>
      <c r="C199" s="258" t="s">
        <v>5796</v>
      </c>
      <c r="D199" s="261" t="s">
        <v>5797</v>
      </c>
      <c r="E199" s="262" t="s">
        <v>5399</v>
      </c>
      <c r="F199" s="265" t="s">
        <v>5791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5798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5798</v>
      </c>
      <c r="B201" s="256" t="s">
        <v>5799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5798</v>
      </c>
      <c r="B202" s="257" t="s">
        <v>5799</v>
      </c>
      <c r="C202" s="258" t="s">
        <v>5800</v>
      </c>
      <c r="D202" s="261" t="s">
        <v>5801</v>
      </c>
      <c r="E202" s="262" t="s">
        <v>5678</v>
      </c>
      <c r="F202" s="265" t="s">
        <v>5802</v>
      </c>
      <c r="G202" s="268">
        <f>IF(COUNTIF(H202:AU202,"&lt;&gt;")=0,"",SUMPRODUCT(((Recommendations[ImplStatus]="Implemented")+(Recommendations[ImplStatus]="Compensated"))*ISNUMBER(MATCH(Recommendations[Id],H202:AU202,0)))/COUNTIF(H202:AU202,"&lt;&gt;"))</f>
        <v>0</v>
      </c>
      <c r="H202" s="269" t="s">
        <v>406</v>
      </c>
      <c r="I202" s="269" t="s">
        <v>422</v>
      </c>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5798</v>
      </c>
      <c r="B203" s="257" t="s">
        <v>5799</v>
      </c>
      <c r="C203" s="258" t="s">
        <v>5803</v>
      </c>
      <c r="D203" s="261" t="s">
        <v>5804</v>
      </c>
      <c r="E203" s="262" t="s">
        <v>5678</v>
      </c>
      <c r="F203" s="265" t="s">
        <v>5802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5798</v>
      </c>
      <c r="B204" s="257" t="s">
        <v>5799</v>
      </c>
      <c r="C204" s="258" t="s">
        <v>5805</v>
      </c>
      <c r="D204" s="261" t="s">
        <v>5806</v>
      </c>
      <c r="E204" s="262" t="s">
        <v>5678</v>
      </c>
      <c r="F204" s="265" t="s">
        <v>5802</v>
      </c>
      <c r="G204" s="268">
        <f>IF(COUNTIF(H204:AU204,"&lt;&gt;")=0,"",SUMPRODUCT(((Recommendations[ImplStatus]="Implemented")+(Recommendations[ImplStatus]="Compensated"))*ISNUMBER(MATCH(Recommendations[Id],H204:AU204,0)))/COUNTIF(H204:AU204,"&lt;&gt;"))</f>
        <v>0</v>
      </c>
      <c r="H204" s="269" t="s">
        <v>406</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5798</v>
      </c>
      <c r="B205" s="257" t="s">
        <v>5799</v>
      </c>
      <c r="C205" s="258" t="s">
        <v>5807</v>
      </c>
      <c r="D205" s="261" t="s">
        <v>5808</v>
      </c>
      <c r="E205" s="262" t="s">
        <v>5678</v>
      </c>
      <c r="F205" s="265" t="s">
        <v>5802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5798</v>
      </c>
      <c r="B206" s="257" t="s">
        <v>5799</v>
      </c>
      <c r="C206" s="258" t="s">
        <v>5809</v>
      </c>
      <c r="D206" s="261" t="s">
        <v>5810</v>
      </c>
      <c r="E206" s="262" t="s">
        <v>5678</v>
      </c>
      <c r="F206" s="265" t="s">
        <v>5802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5798</v>
      </c>
      <c r="B207" s="257" t="s">
        <v>5799</v>
      </c>
      <c r="C207" s="258" t="s">
        <v>5811</v>
      </c>
      <c r="D207" s="261" t="s">
        <v>5812</v>
      </c>
      <c r="E207" s="262" t="s">
        <v>5543</v>
      </c>
      <c r="F207" s="265" t="s">
        <v>5802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5798</v>
      </c>
      <c r="B208" s="257" t="s">
        <v>5799</v>
      </c>
      <c r="C208" s="258" t="s">
        <v>5813</v>
      </c>
      <c r="D208" s="261" t="s">
        <v>5814</v>
      </c>
      <c r="E208" s="262" t="s">
        <v>5543</v>
      </c>
      <c r="F208" s="265" t="s">
        <v>5802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5798</v>
      </c>
      <c r="B209" s="257" t="s">
        <v>5799</v>
      </c>
      <c r="C209" s="258" t="s">
        <v>5815</v>
      </c>
      <c r="D209" s="261" t="s">
        <v>5816</v>
      </c>
      <c r="E209" s="262" t="s">
        <v>5678</v>
      </c>
      <c r="F209" s="265" t="s">
        <v>5802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5798</v>
      </c>
      <c r="B210" s="257" t="s">
        <v>5799</v>
      </c>
      <c r="C210" s="258" t="s">
        <v>5817</v>
      </c>
      <c r="D210" s="261" t="s">
        <v>5818</v>
      </c>
      <c r="E210" s="262" t="s">
        <v>5428</v>
      </c>
      <c r="F210" s="265" t="s">
        <v>5819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5798</v>
      </c>
      <c r="B211" s="257" t="s">
        <v>5799</v>
      </c>
      <c r="C211" s="258" t="s">
        <v>5820</v>
      </c>
      <c r="D211" s="261" t="s">
        <v>5821</v>
      </c>
      <c r="E211" s="262" t="s">
        <v>5428</v>
      </c>
      <c r="F211" s="265" t="s">
        <v>5819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5798</v>
      </c>
      <c r="B212" s="257" t="s">
        <v>5799</v>
      </c>
      <c r="C212" s="258" t="s">
        <v>5822</v>
      </c>
      <c r="D212" s="261" t="s">
        <v>5823</v>
      </c>
      <c r="E212" s="262" t="s">
        <v>5495</v>
      </c>
      <c r="F212" s="265" t="s">
        <v>5824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5798</v>
      </c>
      <c r="B213" s="257" t="s">
        <v>5799</v>
      </c>
      <c r="C213" s="258" t="s">
        <v>5825</v>
      </c>
      <c r="D213" s="261" t="s">
        <v>5826</v>
      </c>
      <c r="E213" s="262" t="s">
        <v>5428</v>
      </c>
      <c r="F213" s="265" t="s">
        <v>5827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5798</v>
      </c>
      <c r="B214" s="257" t="s">
        <v>5799</v>
      </c>
      <c r="C214" s="258" t="s">
        <v>5828</v>
      </c>
      <c r="D214" s="261" t="s">
        <v>5829</v>
      </c>
      <c r="E214" s="262" t="s">
        <v>5495</v>
      </c>
      <c r="F214" s="265" t="s">
        <v>5830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5798</v>
      </c>
      <c r="B215" s="257" t="s">
        <v>5799</v>
      </c>
      <c r="C215" s="258" t="s">
        <v>5831</v>
      </c>
      <c r="D215" s="261" t="s">
        <v>5832</v>
      </c>
      <c r="E215" s="262" t="s">
        <v>5399</v>
      </c>
      <c r="F215" s="265" t="s">
        <v>5830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5798</v>
      </c>
      <c r="B216" s="257" t="s">
        <v>5799</v>
      </c>
      <c r="C216" s="258" t="s">
        <v>5833</v>
      </c>
      <c r="D216" s="261" t="s">
        <v>5834</v>
      </c>
      <c r="E216" s="262" t="s">
        <v>5399</v>
      </c>
      <c r="F216" s="265" t="s">
        <v>5830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5798</v>
      </c>
      <c r="B217" s="257" t="s">
        <v>5799</v>
      </c>
      <c r="C217" s="258" t="s">
        <v>5835</v>
      </c>
      <c r="D217" s="261" t="s">
        <v>5836</v>
      </c>
      <c r="E217" s="262" t="s">
        <v>5428</v>
      </c>
      <c r="F217" s="265" t="s">
        <v>5830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5798</v>
      </c>
      <c r="B218" s="257" t="s">
        <v>5799</v>
      </c>
      <c r="C218" s="258" t="s">
        <v>5837</v>
      </c>
      <c r="D218" s="261" t="s">
        <v>5838</v>
      </c>
      <c r="E218" s="262" t="s">
        <v>5428</v>
      </c>
      <c r="F218" s="265" t="s">
        <v>5830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5798</v>
      </c>
      <c r="B219" s="257" t="s">
        <v>5799</v>
      </c>
      <c r="C219" s="258" t="s">
        <v>5839</v>
      </c>
      <c r="D219" s="261" t="s">
        <v>5840</v>
      </c>
      <c r="E219" s="262" t="s">
        <v>5428</v>
      </c>
      <c r="F219" s="265" t="s">
        <v>5830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5798</v>
      </c>
      <c r="B220" s="257" t="s">
        <v>5799</v>
      </c>
      <c r="C220" s="258" t="s">
        <v>5841</v>
      </c>
      <c r="D220" s="261" t="s">
        <v>5842</v>
      </c>
      <c r="E220" s="262" t="s">
        <v>5428</v>
      </c>
      <c r="F220" s="265" t="s">
        <v>5830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5798</v>
      </c>
      <c r="B221" s="256" t="s">
        <v>5843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5798</v>
      </c>
      <c r="B222" s="257" t="s">
        <v>5843</v>
      </c>
      <c r="C222" s="258" t="s">
        <v>5844</v>
      </c>
      <c r="D222" s="261" t="s">
        <v>5845</v>
      </c>
      <c r="E222" s="262" t="s">
        <v>5495</v>
      </c>
      <c r="F222" s="265" t="s">
        <v>5846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5798</v>
      </c>
      <c r="B223" s="257" t="s">
        <v>5843</v>
      </c>
      <c r="C223" s="258" t="s">
        <v>5847</v>
      </c>
      <c r="D223" s="261" t="s">
        <v>5848</v>
      </c>
      <c r="E223" s="262" t="s">
        <v>5495</v>
      </c>
      <c r="F223" s="265" t="s">
        <v>5846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5798</v>
      </c>
      <c r="B224" s="257" t="s">
        <v>5843</v>
      </c>
      <c r="C224" s="258" t="s">
        <v>5849</v>
      </c>
      <c r="D224" s="261" t="s">
        <v>5850</v>
      </c>
      <c r="E224" s="262" t="s">
        <v>5495</v>
      </c>
      <c r="F224" s="265" t="s">
        <v>5846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5798</v>
      </c>
      <c r="B225" s="257" t="s">
        <v>5843</v>
      </c>
      <c r="C225" s="258" t="s">
        <v>5851</v>
      </c>
      <c r="D225" s="261" t="s">
        <v>5852</v>
      </c>
      <c r="E225" s="262" t="s">
        <v>5495</v>
      </c>
      <c r="F225" s="265" t="s">
        <v>5846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5798</v>
      </c>
      <c r="B226" s="257" t="s">
        <v>5843</v>
      </c>
      <c r="C226" s="258" t="s">
        <v>5853</v>
      </c>
      <c r="D226" s="261" t="s">
        <v>5854</v>
      </c>
      <c r="E226" s="262" t="s">
        <v>5495</v>
      </c>
      <c r="F226" s="265" t="s">
        <v>5846</v>
      </c>
      <c r="G226" s="268">
        <f>IF(COUNTIF(H226:AU226,"&lt;&gt;")=0,"",SUMPRODUCT(((Recommendations[ImplStatus]="Implemented")+(Recommendations[ImplStatus]="Compensated"))*ISNUMBER(MATCH(Recommendations[Id],H226:AU226,0)))/COUNTIF(H226:AU226,"&lt;&gt;"))</f>
        <v>0</v>
      </c>
      <c r="H226" s="269" t="s">
        <v>277</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5798</v>
      </c>
      <c r="B227" s="257" t="s">
        <v>5843</v>
      </c>
      <c r="C227" s="258" t="s">
        <v>5855</v>
      </c>
      <c r="D227" s="261" t="s">
        <v>5856</v>
      </c>
      <c r="E227" s="262" t="s">
        <v>5495</v>
      </c>
      <c r="F227" s="265" t="s">
        <v>5846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5798</v>
      </c>
      <c r="B228" s="257" t="s">
        <v>5843</v>
      </c>
      <c r="C228" s="258" t="s">
        <v>5857</v>
      </c>
      <c r="D228" s="261" t="s">
        <v>5858</v>
      </c>
      <c r="E228" s="262" t="s">
        <v>5495</v>
      </c>
      <c r="F228" s="265" t="s">
        <v>5846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5798</v>
      </c>
      <c r="B229" s="257" t="s">
        <v>5843</v>
      </c>
      <c r="C229" s="258" t="s">
        <v>5859</v>
      </c>
      <c r="D229" s="261" t="s">
        <v>5860</v>
      </c>
      <c r="E229" s="262" t="s">
        <v>5399</v>
      </c>
      <c r="F229" s="265" t="s">
        <v>5846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5798</v>
      </c>
      <c r="B230" s="257" t="s">
        <v>5843</v>
      </c>
      <c r="C230" s="258" t="s">
        <v>5861</v>
      </c>
      <c r="D230" s="261" t="s">
        <v>5862</v>
      </c>
      <c r="E230" s="262" t="s">
        <v>5399</v>
      </c>
      <c r="F230" s="265" t="s">
        <v>5846</v>
      </c>
      <c r="G230" s="268">
        <f>IF(COUNTIF(H230:AU230,"&lt;&gt;")=0,"",SUMPRODUCT(((Recommendations[ImplStatus]="Implemented")+(Recommendations[ImplStatus]="Compensated"))*ISNUMBER(MATCH(Recommendations[Id],H230:AU230,0)))/COUNTIF(H230:AU230,"&lt;&gt;"))</f>
        <v>0</v>
      </c>
      <c r="H230" s="269" t="s">
        <v>270</v>
      </c>
      <c r="I230" s="269" t="s">
        <v>520</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5798</v>
      </c>
      <c r="B231" s="257" t="s">
        <v>5843</v>
      </c>
      <c r="C231" s="258" t="s">
        <v>5863</v>
      </c>
      <c r="D231" s="261" t="s">
        <v>5864</v>
      </c>
      <c r="E231" s="262" t="s">
        <v>5495</v>
      </c>
      <c r="F231" s="265" t="s">
        <v>5865</v>
      </c>
      <c r="G231" s="268">
        <f>IF(COUNTIF(H231:AU231,"&lt;&gt;")=0,"",SUMPRODUCT(((Recommendations[ImplStatus]="Implemented")+(Recommendations[ImplStatus]="Compensated"))*ISNUMBER(MATCH(Recommendations[Id],H231:AU231,0)))/COUNTIF(H231:AU231,"&lt;&gt;"))</f>
        <v>0</v>
      </c>
      <c r="H231" s="269" t="s">
        <v>270</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5798</v>
      </c>
      <c r="B232" s="257" t="s">
        <v>5843</v>
      </c>
      <c r="C232" s="258" t="s">
        <v>5866</v>
      </c>
      <c r="D232" s="261" t="s">
        <v>5867</v>
      </c>
      <c r="E232" s="262" t="s">
        <v>5495</v>
      </c>
      <c r="F232" s="265" t="s">
        <v>5865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5798</v>
      </c>
      <c r="B233" s="257" t="s">
        <v>5843</v>
      </c>
      <c r="C233" s="258" t="s">
        <v>5868</v>
      </c>
      <c r="D233" s="261" t="s">
        <v>5869</v>
      </c>
      <c r="E233" s="262" t="s">
        <v>5428</v>
      </c>
      <c r="F233" s="265" t="s">
        <v>5865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5798</v>
      </c>
      <c r="B234" s="257" t="s">
        <v>5843</v>
      </c>
      <c r="C234" s="258" t="s">
        <v>5870</v>
      </c>
      <c r="D234" s="261" t="s">
        <v>5871</v>
      </c>
      <c r="E234" s="262" t="s">
        <v>5428</v>
      </c>
      <c r="F234" s="265" t="s">
        <v>5865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5798</v>
      </c>
      <c r="B235" s="257" t="s">
        <v>5843</v>
      </c>
      <c r="C235" s="258" t="s">
        <v>5872</v>
      </c>
      <c r="D235" s="261" t="s">
        <v>5873</v>
      </c>
      <c r="E235" s="262" t="s">
        <v>5495</v>
      </c>
      <c r="F235" s="265" t="s">
        <v>5865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5798</v>
      </c>
      <c r="B236" s="257" t="s">
        <v>5843</v>
      </c>
      <c r="C236" s="258" t="s">
        <v>5874</v>
      </c>
      <c r="D236" s="261" t="s">
        <v>5875</v>
      </c>
      <c r="E236" s="262" t="s">
        <v>5428</v>
      </c>
      <c r="F236" s="265" t="s">
        <v>5865</v>
      </c>
      <c r="G236" s="268">
        <f>IF(COUNTIF(H236:AU236,"&lt;&gt;")=0,"",SUMPRODUCT(((Recommendations[ImplStatus]="Implemented")+(Recommendations[ImplStatus]="Compensated"))*ISNUMBER(MATCH(Recommendations[Id],H236:AU236,0)))/COUNTIF(H236:AU236,"&lt;&gt;"))</f>
        <v>0</v>
      </c>
      <c r="H236" s="269" t="s">
        <v>277</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5798</v>
      </c>
      <c r="B237" s="256" t="s">
        <v>2072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5798</v>
      </c>
      <c r="B238" s="257" t="s">
        <v>2072</v>
      </c>
      <c r="C238" s="258" t="s">
        <v>5876</v>
      </c>
      <c r="D238" s="261" t="s">
        <v>5877</v>
      </c>
      <c r="E238" s="262" t="s">
        <v>5399</v>
      </c>
      <c r="F238" s="265" t="s">
        <v>5878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5798</v>
      </c>
      <c r="B239" s="257" t="s">
        <v>2072</v>
      </c>
      <c r="C239" s="258" t="s">
        <v>5879</v>
      </c>
      <c r="D239" s="261" t="s">
        <v>5880</v>
      </c>
      <c r="E239" s="262" t="s">
        <v>5399</v>
      </c>
      <c r="F239" s="265" t="s">
        <v>5878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5798</v>
      </c>
      <c r="B240" s="257" t="s">
        <v>2072</v>
      </c>
      <c r="C240" s="258" t="s">
        <v>5881</v>
      </c>
      <c r="D240" s="261" t="s">
        <v>5882</v>
      </c>
      <c r="E240" s="262" t="s">
        <v>5399</v>
      </c>
      <c r="F240" s="265" t="s">
        <v>5878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5798</v>
      </c>
      <c r="B241" s="257" t="s">
        <v>2072</v>
      </c>
      <c r="C241" s="258" t="s">
        <v>5883</v>
      </c>
      <c r="D241" s="261" t="s">
        <v>5884</v>
      </c>
      <c r="E241" s="262" t="s">
        <v>5399</v>
      </c>
      <c r="F241" s="265" t="s">
        <v>5878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5798</v>
      </c>
      <c r="B242" s="257" t="s">
        <v>2072</v>
      </c>
      <c r="C242" s="258" t="s">
        <v>5885</v>
      </c>
      <c r="D242" s="261" t="s">
        <v>5886</v>
      </c>
      <c r="E242" s="262" t="s">
        <v>5399</v>
      </c>
      <c r="F242" s="265" t="s">
        <v>5878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5798</v>
      </c>
      <c r="B243" s="257" t="s">
        <v>2072</v>
      </c>
      <c r="C243" s="258" t="s">
        <v>5887</v>
      </c>
      <c r="D243" s="261" t="s">
        <v>5888</v>
      </c>
      <c r="E243" s="262" t="s">
        <v>5399</v>
      </c>
      <c r="F243" s="265" t="s">
        <v>5878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5798</v>
      </c>
      <c r="B244" s="257" t="s">
        <v>2072</v>
      </c>
      <c r="C244" s="258" t="s">
        <v>5889</v>
      </c>
      <c r="D244" s="261" t="s">
        <v>5890</v>
      </c>
      <c r="E244" s="262" t="s">
        <v>5399</v>
      </c>
      <c r="F244" s="265" t="s">
        <v>5878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5798</v>
      </c>
      <c r="B245" s="257" t="s">
        <v>2072</v>
      </c>
      <c r="C245" s="258" t="s">
        <v>5891</v>
      </c>
      <c r="D245" s="261" t="s">
        <v>5892</v>
      </c>
      <c r="E245" s="262" t="s">
        <v>5399</v>
      </c>
      <c r="F245" s="265" t="s">
        <v>5878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5798</v>
      </c>
      <c r="B246" s="257" t="s">
        <v>2072</v>
      </c>
      <c r="C246" s="258" t="s">
        <v>5893</v>
      </c>
      <c r="D246" s="261" t="s">
        <v>5894</v>
      </c>
      <c r="E246" s="262" t="s">
        <v>5399</v>
      </c>
      <c r="F246" s="265" t="s">
        <v>5878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5798</v>
      </c>
      <c r="B247" s="257" t="s">
        <v>2072</v>
      </c>
      <c r="C247" s="258" t="s">
        <v>5895</v>
      </c>
      <c r="D247" s="261" t="s">
        <v>5896</v>
      </c>
      <c r="E247" s="262" t="s">
        <v>5399</v>
      </c>
      <c r="F247" s="265" t="s">
        <v>5878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5798</v>
      </c>
      <c r="B248" s="257" t="s">
        <v>2072</v>
      </c>
      <c r="C248" s="258" t="s">
        <v>5897</v>
      </c>
      <c r="D248" s="261" t="s">
        <v>5898</v>
      </c>
      <c r="E248" s="262" t="s">
        <v>5428</v>
      </c>
      <c r="F248" s="265" t="s">
        <v>5878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5798</v>
      </c>
      <c r="B249" s="257" t="s">
        <v>2072</v>
      </c>
      <c r="C249" s="258" t="s">
        <v>5899</v>
      </c>
      <c r="D249" s="261" t="s">
        <v>5900</v>
      </c>
      <c r="E249" s="262" t="s">
        <v>5428</v>
      </c>
      <c r="F249" s="265" t="s">
        <v>5901</v>
      </c>
      <c r="G249" s="268">
        <f>IF(COUNTIF(H249:AU249,"&lt;&gt;")=0,"",SUMPRODUCT(((Recommendations[ImplStatus]="Implemented")+(Recommendations[ImplStatus]="Compensated"))*ISNUMBER(MATCH(Recommendations[Id],H249:AU249,0)))/COUNTIF(H249:AU249,"&lt;&gt;"))</f>
        <v>0</v>
      </c>
      <c r="H249" s="269" t="s">
        <v>330</v>
      </c>
      <c r="I249" s="269" t="s">
        <v>340</v>
      </c>
      <c r="J249" s="269" t="s">
        <v>390</v>
      </c>
      <c r="K249" s="269" t="s">
        <v>428</v>
      </c>
      <c r="L249" s="269" t="s">
        <v>453</v>
      </c>
      <c r="M249" s="269" t="s">
        <v>663</v>
      </c>
      <c r="N249" s="269" t="s">
        <v>679</v>
      </c>
      <c r="O249" s="269" t="s">
        <v>684</v>
      </c>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5798</v>
      </c>
      <c r="B250" s="257" t="s">
        <v>2072</v>
      </c>
      <c r="C250" s="258" t="s">
        <v>5902</v>
      </c>
      <c r="D250" s="261" t="s">
        <v>5903</v>
      </c>
      <c r="E250" s="262" t="s">
        <v>5428</v>
      </c>
      <c r="F250" s="265" t="s">
        <v>5901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5798</v>
      </c>
      <c r="B251" s="256" t="s">
        <v>5904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5798</v>
      </c>
      <c r="B252" s="257" t="s">
        <v>5904</v>
      </c>
      <c r="C252" s="258" t="s">
        <v>5905</v>
      </c>
      <c r="D252" s="261" t="s">
        <v>5906</v>
      </c>
      <c r="E252" s="262" t="s">
        <v>5495</v>
      </c>
      <c r="F252" s="265" t="s">
        <v>5907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5798</v>
      </c>
      <c r="B253" s="257" t="s">
        <v>5904</v>
      </c>
      <c r="C253" s="258" t="s">
        <v>5908</v>
      </c>
      <c r="D253" s="261" t="s">
        <v>5909</v>
      </c>
      <c r="E253" s="262" t="s">
        <v>5495</v>
      </c>
      <c r="F253" s="265" t="s">
        <v>5907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5798</v>
      </c>
      <c r="B254" s="257" t="s">
        <v>5904</v>
      </c>
      <c r="C254" s="258" t="s">
        <v>5910</v>
      </c>
      <c r="D254" s="261" t="s">
        <v>5911</v>
      </c>
      <c r="E254" s="262" t="s">
        <v>5495</v>
      </c>
      <c r="F254" s="265" t="s">
        <v>5907</v>
      </c>
      <c r="G254" s="268">
        <f>IF(COUNTIF(H254:AU254,"&lt;&gt;")=0,"",SUMPRODUCT(((Recommendations[ImplStatus]="Implemented")+(Recommendations[ImplStatus]="Compensated"))*ISNUMBER(MATCH(Recommendations[Id],H254:AU254,0)))/COUNTIF(H254:AU254,"&lt;&gt;"))</f>
        <v>0</v>
      </c>
      <c r="H254" s="269" t="s">
        <v>363</v>
      </c>
      <c r="I254" s="269" t="s">
        <v>411</v>
      </c>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5798</v>
      </c>
      <c r="B255" s="257" t="s">
        <v>5904</v>
      </c>
      <c r="C255" s="258" t="s">
        <v>5912</v>
      </c>
      <c r="D255" s="261" t="s">
        <v>5913</v>
      </c>
      <c r="E255" s="262" t="s">
        <v>5495</v>
      </c>
      <c r="F255" s="265" t="s">
        <v>5907</v>
      </c>
      <c r="G255" s="268">
        <f>IF(COUNTIF(H255:AU255,"&lt;&gt;")=0,"",SUMPRODUCT(((Recommendations[ImplStatus]="Implemented")+(Recommendations[ImplStatus]="Compensated"))*ISNUMBER(MATCH(Recommendations[Id],H255:AU255,0)))/COUNTIF(H255:AU255,"&lt;&gt;"))</f>
        <v>0</v>
      </c>
      <c r="H255" s="269" t="s">
        <v>135</v>
      </c>
      <c r="I255" s="269" t="s">
        <v>363</v>
      </c>
      <c r="J255" s="269" t="s">
        <v>458</v>
      </c>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5798</v>
      </c>
      <c r="B256" s="257" t="s">
        <v>5904</v>
      </c>
      <c r="C256" s="258" t="s">
        <v>5914</v>
      </c>
      <c r="D256" s="261" t="s">
        <v>5915</v>
      </c>
      <c r="E256" s="262" t="s">
        <v>5495</v>
      </c>
      <c r="F256" s="265" t="s">
        <v>5907</v>
      </c>
      <c r="G256" s="268">
        <f>IF(COUNTIF(H256:AU256,"&lt;&gt;")=0,"",SUMPRODUCT(((Recommendations[ImplStatus]="Implemented")+(Recommendations[ImplStatus]="Compensated"))*ISNUMBER(MATCH(Recommendations[Id],H256:AU256,0)))/COUNTIF(H256:AU256,"&lt;&gt;"))</f>
        <v>0</v>
      </c>
      <c r="H256" s="269" t="s">
        <v>411</v>
      </c>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5798</v>
      </c>
      <c r="B257" s="257" t="s">
        <v>5904</v>
      </c>
      <c r="C257" s="258" t="s">
        <v>5916</v>
      </c>
      <c r="D257" s="261" t="s">
        <v>5917</v>
      </c>
      <c r="E257" s="262" t="s">
        <v>5399</v>
      </c>
      <c r="F257" s="265" t="s">
        <v>5907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5798</v>
      </c>
      <c r="B258" s="257" t="s">
        <v>5904</v>
      </c>
      <c r="C258" s="258" t="s">
        <v>5918</v>
      </c>
      <c r="D258" s="261" t="s">
        <v>5919</v>
      </c>
      <c r="E258" s="262" t="s">
        <v>5399</v>
      </c>
      <c r="F258" s="265" t="s">
        <v>5907</v>
      </c>
      <c r="G258" s="268">
        <f>IF(COUNTIF(H258:AU258,"&lt;&gt;")=0,"",SUMPRODUCT(((Recommendations[ImplStatus]="Implemented")+(Recommendations[ImplStatus]="Compensated"))*ISNUMBER(MATCH(Recommendations[Id],H258:AU258,0)))/COUNTIF(H258:AU258,"&lt;&gt;"))</f>
        <v>0</v>
      </c>
      <c r="H258" s="269" t="s">
        <v>299</v>
      </c>
      <c r="I258" s="269" t="s">
        <v>304</v>
      </c>
      <c r="J258" s="269" t="s">
        <v>314</v>
      </c>
      <c r="K258" s="269" t="s">
        <v>453</v>
      </c>
      <c r="L258" s="269" t="s">
        <v>547</v>
      </c>
      <c r="M258" s="269" t="s">
        <v>663</v>
      </c>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5798</v>
      </c>
      <c r="B259" s="257" t="s">
        <v>5904</v>
      </c>
      <c r="C259" s="258" t="s">
        <v>5920</v>
      </c>
      <c r="D259" s="261" t="s">
        <v>5921</v>
      </c>
      <c r="E259" s="262" t="s">
        <v>5399</v>
      </c>
      <c r="F259" s="265" t="s">
        <v>5907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5798</v>
      </c>
      <c r="B260" s="257" t="s">
        <v>5904</v>
      </c>
      <c r="C260" s="258" t="s">
        <v>5922</v>
      </c>
      <c r="D260" s="261" t="s">
        <v>5923</v>
      </c>
      <c r="E260" s="262" t="s">
        <v>5399</v>
      </c>
      <c r="F260" s="265" t="s">
        <v>5907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5798</v>
      </c>
      <c r="B261" s="257" t="s">
        <v>5904</v>
      </c>
      <c r="C261" s="258" t="s">
        <v>5924</v>
      </c>
      <c r="D261" s="261" t="s">
        <v>5925</v>
      </c>
      <c r="E261" s="262" t="s">
        <v>5543</v>
      </c>
      <c r="F261" s="265" t="s">
        <v>5907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5798</v>
      </c>
      <c r="B262" s="257" t="s">
        <v>5904</v>
      </c>
      <c r="C262" s="258" t="s">
        <v>5926</v>
      </c>
      <c r="D262" s="261" t="s">
        <v>5927</v>
      </c>
      <c r="E262" s="262" t="s">
        <v>5543</v>
      </c>
      <c r="F262" s="265" t="s">
        <v>5907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5798</v>
      </c>
      <c r="B263" s="257" t="s">
        <v>5904</v>
      </c>
      <c r="C263" s="258" t="s">
        <v>5928</v>
      </c>
      <c r="D263" s="261" t="s">
        <v>5929</v>
      </c>
      <c r="E263" s="262" t="s">
        <v>5543</v>
      </c>
      <c r="F263" s="265" t="s">
        <v>5907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5798</v>
      </c>
      <c r="B264" s="256" t="s">
        <v>5930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5798</v>
      </c>
      <c r="B265" s="257" t="s">
        <v>5930</v>
      </c>
      <c r="C265" s="258" t="s">
        <v>5931</v>
      </c>
      <c r="D265" s="261" t="s">
        <v>5932</v>
      </c>
      <c r="E265" s="262" t="s">
        <v>5428</v>
      </c>
      <c r="F265" s="265" t="s">
        <v>5933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5798</v>
      </c>
      <c r="B266" s="257" t="s">
        <v>5930</v>
      </c>
      <c r="C266" s="258" t="s">
        <v>5934</v>
      </c>
      <c r="D266" s="261" t="s">
        <v>5935</v>
      </c>
      <c r="E266" s="262" t="s">
        <v>5428</v>
      </c>
      <c r="F266" s="265" t="s">
        <v>5933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5798</v>
      </c>
      <c r="B267" s="257" t="s">
        <v>5930</v>
      </c>
      <c r="C267" s="258" t="s">
        <v>5936</v>
      </c>
      <c r="D267" s="261" t="s">
        <v>5937</v>
      </c>
      <c r="E267" s="262" t="s">
        <v>5428</v>
      </c>
      <c r="F267" s="265" t="s">
        <v>5933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5798</v>
      </c>
      <c r="B268" s="257" t="s">
        <v>5930</v>
      </c>
      <c r="C268" s="258" t="s">
        <v>5938</v>
      </c>
      <c r="D268" s="261" t="s">
        <v>5939</v>
      </c>
      <c r="E268" s="262" t="s">
        <v>5428</v>
      </c>
      <c r="F268" s="265" t="s">
        <v>5933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5798</v>
      </c>
      <c r="B269" s="257" t="s">
        <v>5930</v>
      </c>
      <c r="C269" s="258" t="s">
        <v>5940</v>
      </c>
      <c r="D269" s="261" t="s">
        <v>5941</v>
      </c>
      <c r="E269" s="262" t="s">
        <v>5428</v>
      </c>
      <c r="F269" s="265" t="s">
        <v>5933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5798</v>
      </c>
      <c r="B270" s="257" t="s">
        <v>5930</v>
      </c>
      <c r="C270" s="258" t="s">
        <v>5942</v>
      </c>
      <c r="D270" s="261" t="s">
        <v>5943</v>
      </c>
      <c r="E270" s="262" t="s">
        <v>5428</v>
      </c>
      <c r="F270" s="265" t="s">
        <v>5933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5798</v>
      </c>
      <c r="B271" s="257" t="s">
        <v>5930</v>
      </c>
      <c r="C271" s="258" t="s">
        <v>5944</v>
      </c>
      <c r="D271" s="261" t="s">
        <v>5945</v>
      </c>
      <c r="E271" s="262" t="s">
        <v>5428</v>
      </c>
      <c r="F271" s="265" t="s">
        <v>5933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5798</v>
      </c>
      <c r="B272" s="257" t="s">
        <v>5930</v>
      </c>
      <c r="C272" s="258" t="s">
        <v>5946</v>
      </c>
      <c r="D272" s="261" t="s">
        <v>5947</v>
      </c>
      <c r="E272" s="262" t="s">
        <v>5428</v>
      </c>
      <c r="F272" s="265" t="s">
        <v>5933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5798</v>
      </c>
      <c r="B273" s="257" t="s">
        <v>5930</v>
      </c>
      <c r="C273" s="258" t="s">
        <v>5948</v>
      </c>
      <c r="D273" s="261" t="s">
        <v>5949</v>
      </c>
      <c r="E273" s="262" t="s">
        <v>5428</v>
      </c>
      <c r="F273" s="265" t="s">
        <v>5933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5950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5950</v>
      </c>
      <c r="B275" s="256" t="s">
        <v>5951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5950</v>
      </c>
      <c r="B276" s="257" t="s">
        <v>5951</v>
      </c>
      <c r="C276" s="258" t="s">
        <v>5952</v>
      </c>
      <c r="D276" s="261" t="s">
        <v>5953</v>
      </c>
      <c r="E276" s="262" t="s">
        <v>5399</v>
      </c>
      <c r="F276" s="265" t="s">
        <v>5954</v>
      </c>
      <c r="G276" s="268">
        <f>IF(COUNTIF(H276:AU276,"&lt;&gt;")=0,"",SUMPRODUCT(((Recommendations[ImplStatus]="Implemented")+(Recommendations[ImplStatus]="Compensated"))*ISNUMBER(MATCH(Recommendations[Id],H276:AU276,0)))/COUNTIF(H276:AU276,"&lt;&gt;"))</f>
        <v>0</v>
      </c>
      <c r="H276" s="269" t="s">
        <v>222</v>
      </c>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5950</v>
      </c>
      <c r="B277" s="257" t="s">
        <v>5951</v>
      </c>
      <c r="C277" s="258" t="s">
        <v>5955</v>
      </c>
      <c r="D277" s="261" t="s">
        <v>5956</v>
      </c>
      <c r="E277" s="262" t="s">
        <v>5399</v>
      </c>
      <c r="F277" s="265" t="s">
        <v>5954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5950</v>
      </c>
      <c r="B278" s="257" t="s">
        <v>5951</v>
      </c>
      <c r="C278" s="258" t="s">
        <v>5957</v>
      </c>
      <c r="D278" s="261" t="s">
        <v>5958</v>
      </c>
      <c r="E278" s="262" t="s">
        <v>5399</v>
      </c>
      <c r="F278" s="265" t="s">
        <v>5954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5950</v>
      </c>
      <c r="B279" s="257" t="s">
        <v>5951</v>
      </c>
      <c r="C279" s="258" t="s">
        <v>5959</v>
      </c>
      <c r="D279" s="261" t="s">
        <v>5960</v>
      </c>
      <c r="E279" s="262" t="s">
        <v>5399</v>
      </c>
      <c r="F279" s="265" t="s">
        <v>5954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5950</v>
      </c>
      <c r="B280" s="257" t="s">
        <v>5951</v>
      </c>
      <c r="C280" s="258" t="s">
        <v>5961</v>
      </c>
      <c r="D280" s="261" t="s">
        <v>5962</v>
      </c>
      <c r="E280" s="262" t="s">
        <v>5399</v>
      </c>
      <c r="F280" s="265" t="s">
        <v>5954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5950</v>
      </c>
      <c r="B281" s="257" t="s">
        <v>5951</v>
      </c>
      <c r="C281" s="258" t="s">
        <v>5963</v>
      </c>
      <c r="D281" s="261" t="s">
        <v>5964</v>
      </c>
      <c r="E281" s="262" t="s">
        <v>5399</v>
      </c>
      <c r="F281" s="265" t="s">
        <v>5954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5950</v>
      </c>
      <c r="B282" s="257" t="s">
        <v>5951</v>
      </c>
      <c r="C282" s="258" t="s">
        <v>5965</v>
      </c>
      <c r="D282" s="261" t="s">
        <v>5966</v>
      </c>
      <c r="E282" s="262" t="s">
        <v>5399</v>
      </c>
      <c r="F282" s="265" t="s">
        <v>5954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5950</v>
      </c>
      <c r="B283" s="257" t="s">
        <v>5951</v>
      </c>
      <c r="C283" s="258" t="s">
        <v>5967</v>
      </c>
      <c r="D283" s="261" t="s">
        <v>5968</v>
      </c>
      <c r="E283" s="262" t="s">
        <v>5495</v>
      </c>
      <c r="F283" s="265" t="s">
        <v>5969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5950</v>
      </c>
      <c r="B284" s="257" t="s">
        <v>5951</v>
      </c>
      <c r="C284" s="258" t="s">
        <v>5970</v>
      </c>
      <c r="D284" s="261" t="s">
        <v>5971</v>
      </c>
      <c r="E284" s="262" t="s">
        <v>5495</v>
      </c>
      <c r="F284" s="265" t="s">
        <v>5969</v>
      </c>
      <c r="G284" s="268">
        <f>IF(COUNTIF(H284:AU284,"&lt;&gt;")=0,"",SUMPRODUCT(((Recommendations[ImplStatus]="Implemented")+(Recommendations[ImplStatus]="Compensated"))*ISNUMBER(MATCH(Recommendations[Id],H284:AU284,0)))/COUNTIF(H284:AU284,"&lt;&gt;"))</f>
        <v>0</v>
      </c>
      <c r="H284" s="269" t="s">
        <v>596</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5950</v>
      </c>
      <c r="B285" s="257" t="s">
        <v>5951</v>
      </c>
      <c r="C285" s="258" t="s">
        <v>5972</v>
      </c>
      <c r="D285" s="261" t="s">
        <v>5973</v>
      </c>
      <c r="E285" s="262" t="s">
        <v>5399</v>
      </c>
      <c r="F285" s="265" t="s">
        <v>5969</v>
      </c>
      <c r="G285" s="268">
        <f>IF(COUNTIF(H285:AU285,"&lt;&gt;")=0,"",SUMPRODUCT(((Recommendations[ImplStatus]="Implemented")+(Recommendations[ImplStatus]="Compensated"))*ISNUMBER(MATCH(Recommendations[Id],H285:AU285,0)))/COUNTIF(H285:AU285,"&lt;&gt;"))</f>
        <v>0</v>
      </c>
      <c r="H285" s="269" t="s">
        <v>222</v>
      </c>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5950</v>
      </c>
      <c r="B286" s="257" t="s">
        <v>5951</v>
      </c>
      <c r="C286" s="258" t="s">
        <v>5974</v>
      </c>
      <c r="D286" s="261" t="s">
        <v>5975</v>
      </c>
      <c r="E286" s="262" t="s">
        <v>5428</v>
      </c>
      <c r="F286" s="265" t="s">
        <v>5969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5950</v>
      </c>
      <c r="B287" s="257" t="s">
        <v>5951</v>
      </c>
      <c r="C287" s="258" t="s">
        <v>5976</v>
      </c>
      <c r="D287" s="261" t="s">
        <v>5977</v>
      </c>
      <c r="E287" s="262" t="s">
        <v>5428</v>
      </c>
      <c r="F287" s="265" t="s">
        <v>5969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5950</v>
      </c>
      <c r="B288" s="257" t="s">
        <v>5951</v>
      </c>
      <c r="C288" s="258" t="s">
        <v>5978</v>
      </c>
      <c r="D288" s="261" t="s">
        <v>5979</v>
      </c>
      <c r="E288" s="262" t="s">
        <v>5428</v>
      </c>
      <c r="F288" s="265" t="s">
        <v>5969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5950</v>
      </c>
      <c r="B289" s="257" t="s">
        <v>5951</v>
      </c>
      <c r="C289" s="258" t="s">
        <v>5980</v>
      </c>
      <c r="D289" s="261" t="s">
        <v>5981</v>
      </c>
      <c r="E289" s="262" t="s">
        <v>5428</v>
      </c>
      <c r="F289" s="265" t="s">
        <v>5969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5950</v>
      </c>
      <c r="B290" s="257" t="s">
        <v>5951</v>
      </c>
      <c r="C290" s="258" t="s">
        <v>5982</v>
      </c>
      <c r="D290" s="261" t="s">
        <v>5983</v>
      </c>
      <c r="E290" s="262" t="s">
        <v>5399</v>
      </c>
      <c r="F290" s="265" t="s">
        <v>5969</v>
      </c>
      <c r="G290" s="268">
        <f>IF(COUNTIF(H290:AU290,"&lt;&gt;")=0,"",SUMPRODUCT(((Recommendations[ImplStatus]="Implemented")+(Recommendations[ImplStatus]="Compensated"))*ISNUMBER(MATCH(Recommendations[Id],H290:AU290,0)))/COUNTIF(H290:AU290,"&lt;&gt;"))</f>
        <v>0</v>
      </c>
      <c r="H290" s="269" t="s">
        <v>194</v>
      </c>
      <c r="I290" s="269" t="s">
        <v>199</v>
      </c>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5950</v>
      </c>
      <c r="B291" s="257" t="s">
        <v>5951</v>
      </c>
      <c r="C291" s="258" t="s">
        <v>5984</v>
      </c>
      <c r="D291" s="261" t="s">
        <v>5985</v>
      </c>
      <c r="E291" s="262" t="s">
        <v>5428</v>
      </c>
      <c r="F291" s="265" t="s">
        <v>5986</v>
      </c>
      <c r="G291" s="268">
        <f>IF(COUNTIF(H291:AU291,"&lt;&gt;")=0,"",SUMPRODUCT(((Recommendations[ImplStatus]="Implemented")+(Recommendations[ImplStatus]="Compensated"))*ISNUMBER(MATCH(Recommendations[Id],H291:AU291,0)))/COUNTIF(H291:AU291,"&lt;&gt;"))</f>
        <v>0</v>
      </c>
      <c r="H291" s="269" t="s">
        <v>596</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5950</v>
      </c>
      <c r="B292" s="257" t="s">
        <v>5951</v>
      </c>
      <c r="C292" s="258" t="s">
        <v>5987</v>
      </c>
      <c r="D292" s="261" t="s">
        <v>5988</v>
      </c>
      <c r="E292" s="262" t="s">
        <v>5428</v>
      </c>
      <c r="F292" s="265" t="s">
        <v>5986</v>
      </c>
      <c r="G292" s="268">
        <f>IF(COUNTIF(H292:AU292,"&lt;&gt;")=0,"",SUMPRODUCT(((Recommendations[ImplStatus]="Implemented")+(Recommendations[ImplStatus]="Compensated"))*ISNUMBER(MATCH(Recommendations[Id],H292:AU292,0)))/COUNTIF(H292:AU292,"&lt;&gt;"))</f>
        <v>0</v>
      </c>
      <c r="H292" s="269" t="s">
        <v>194</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5950</v>
      </c>
      <c r="B293" s="257" t="s">
        <v>5951</v>
      </c>
      <c r="C293" s="258" t="s">
        <v>5989</v>
      </c>
      <c r="D293" s="261" t="s">
        <v>5990</v>
      </c>
      <c r="E293" s="262" t="s">
        <v>5678</v>
      </c>
      <c r="F293" s="265" t="s">
        <v>5969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5950</v>
      </c>
      <c r="B294" s="257" t="s">
        <v>5951</v>
      </c>
      <c r="C294" s="258" t="s">
        <v>5991</v>
      </c>
      <c r="D294" s="261" t="s">
        <v>5992</v>
      </c>
      <c r="E294" s="262" t="s">
        <v>5678</v>
      </c>
      <c r="F294" s="265" t="s">
        <v>5969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5950</v>
      </c>
      <c r="B295" s="257" t="s">
        <v>5951</v>
      </c>
      <c r="C295" s="258" t="s">
        <v>5993</v>
      </c>
      <c r="D295" s="261" t="s">
        <v>5994</v>
      </c>
      <c r="E295" s="262" t="s">
        <v>5495</v>
      </c>
      <c r="F295" s="265" t="s">
        <v>5969</v>
      </c>
      <c r="G295" s="268">
        <f>IF(COUNTIF(H295:AU295,"&lt;&gt;")=0,"",SUMPRODUCT(((Recommendations[ImplStatus]="Implemented")+(Recommendations[ImplStatus]="Compensated"))*ISNUMBER(MATCH(Recommendations[Id],H295:AU295,0)))/COUNTIF(H295:AU295,"&lt;&gt;"))</f>
        <v>0</v>
      </c>
      <c r="H295" s="269" t="s">
        <v>34</v>
      </c>
      <c r="I295" s="269" t="s">
        <v>210</v>
      </c>
      <c r="J295" s="269" t="s">
        <v>216</v>
      </c>
      <c r="K295" s="269" t="s">
        <v>252</v>
      </c>
      <c r="L295" s="269" t="s">
        <v>351</v>
      </c>
      <c r="M295" s="269" t="s">
        <v>591</v>
      </c>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5950</v>
      </c>
      <c r="B296" s="257" t="s">
        <v>5951</v>
      </c>
      <c r="C296" s="258" t="s">
        <v>5995</v>
      </c>
      <c r="D296" s="261" t="s">
        <v>5996</v>
      </c>
      <c r="E296" s="262" t="s">
        <v>5495</v>
      </c>
      <c r="F296" s="265" t="s">
        <v>5969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5950</v>
      </c>
      <c r="B297" s="257" t="s">
        <v>5951</v>
      </c>
      <c r="C297" s="258" t="s">
        <v>5997</v>
      </c>
      <c r="D297" s="261" t="s">
        <v>5998</v>
      </c>
      <c r="E297" s="262" t="s">
        <v>5399</v>
      </c>
      <c r="F297" s="265" t="s">
        <v>5969</v>
      </c>
      <c r="G297" s="268">
        <f>IF(COUNTIF(H297:AU297,"&lt;&gt;")=0,"",SUMPRODUCT(((Recommendations[ImplStatus]="Implemented")+(Recommendations[ImplStatus]="Compensated"))*ISNUMBER(MATCH(Recommendations[Id],H297:AU297,0)))/COUNTIF(H297:AU297,"&lt;&gt;"))</f>
        <v>0</v>
      </c>
      <c r="H297" s="269" t="s">
        <v>210</v>
      </c>
      <c r="I297" s="269" t="s">
        <v>216</v>
      </c>
      <c r="J297" s="269" t="s">
        <v>591</v>
      </c>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5950</v>
      </c>
      <c r="B298" s="257" t="s">
        <v>5951</v>
      </c>
      <c r="C298" s="258" t="s">
        <v>5999</v>
      </c>
      <c r="D298" s="261" t="s">
        <v>6000</v>
      </c>
      <c r="E298" s="262" t="s">
        <v>5495</v>
      </c>
      <c r="F298" s="265" t="s">
        <v>5969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5950</v>
      </c>
      <c r="B299" s="257" t="s">
        <v>5951</v>
      </c>
      <c r="C299" s="258" t="s">
        <v>6001</v>
      </c>
      <c r="D299" s="261" t="s">
        <v>6002</v>
      </c>
      <c r="E299" s="262" t="s">
        <v>5428</v>
      </c>
      <c r="F299" s="265" t="s">
        <v>5969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5950</v>
      </c>
      <c r="B300" s="257" t="s">
        <v>5951</v>
      </c>
      <c r="C300" s="258" t="s">
        <v>6003</v>
      </c>
      <c r="D300" s="261" t="s">
        <v>6004</v>
      </c>
      <c r="E300" s="262" t="s">
        <v>5495</v>
      </c>
      <c r="F300" s="265" t="s">
        <v>5969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5950</v>
      </c>
      <c r="B301" s="257" t="s">
        <v>5951</v>
      </c>
      <c r="C301" s="258" t="s">
        <v>6005</v>
      </c>
      <c r="D301" s="261" t="s">
        <v>6006</v>
      </c>
      <c r="E301" s="262" t="s">
        <v>5543</v>
      </c>
      <c r="F301" s="265" t="s">
        <v>5969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5950</v>
      </c>
      <c r="B302" s="257" t="s">
        <v>5951</v>
      </c>
      <c r="C302" s="258" t="s">
        <v>6007</v>
      </c>
      <c r="D302" s="261" t="s">
        <v>6008</v>
      </c>
      <c r="E302" s="262" t="s">
        <v>5543</v>
      </c>
      <c r="F302" s="265" t="s">
        <v>5969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5950</v>
      </c>
      <c r="B303" s="256" t="s">
        <v>1805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5950</v>
      </c>
      <c r="B304" s="257" t="s">
        <v>1805</v>
      </c>
      <c r="C304" s="258" t="s">
        <v>6009</v>
      </c>
      <c r="D304" s="261" t="s">
        <v>6010</v>
      </c>
      <c r="E304" s="262" t="s">
        <v>5399</v>
      </c>
      <c r="F304" s="265" t="s">
        <v>6011</v>
      </c>
      <c r="G304" s="268">
        <f>IF(COUNTIF(H304:AU304,"&lt;&gt;")=0,"",SUMPRODUCT(((Recommendations[ImplStatus]="Implemented")+(Recommendations[ImplStatus]="Compensated"))*ISNUMBER(MATCH(Recommendations[Id],H304:AU304,0)))/COUNTIF(H304:AU304,"&lt;&gt;"))</f>
        <v>0</v>
      </c>
      <c r="H304" s="269" t="s">
        <v>205</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5950</v>
      </c>
      <c r="B305" s="257" t="s">
        <v>1805</v>
      </c>
      <c r="C305" s="258" t="s">
        <v>6012</v>
      </c>
      <c r="D305" s="261" t="s">
        <v>6013</v>
      </c>
      <c r="E305" s="262" t="s">
        <v>5399</v>
      </c>
      <c r="F305" s="265" t="s">
        <v>6011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5950</v>
      </c>
      <c r="B306" s="257" t="s">
        <v>1805</v>
      </c>
      <c r="C306" s="258" t="s">
        <v>6014</v>
      </c>
      <c r="D306" s="261" t="s">
        <v>6015</v>
      </c>
      <c r="E306" s="262" t="s">
        <v>5399</v>
      </c>
      <c r="F306" s="265" t="s">
        <v>6011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5950</v>
      </c>
      <c r="B307" s="257" t="s">
        <v>1805</v>
      </c>
      <c r="C307" s="258" t="s">
        <v>6016</v>
      </c>
      <c r="D307" s="261" t="s">
        <v>6017</v>
      </c>
      <c r="E307" s="262" t="s">
        <v>5399</v>
      </c>
      <c r="F307" s="265" t="s">
        <v>6011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5950</v>
      </c>
      <c r="B308" s="257" t="s">
        <v>1805</v>
      </c>
      <c r="C308" s="258" t="s">
        <v>6018</v>
      </c>
      <c r="D308" s="261" t="s">
        <v>6019</v>
      </c>
      <c r="E308" s="262" t="s">
        <v>5495</v>
      </c>
      <c r="F308" s="265" t="s">
        <v>6011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5950</v>
      </c>
      <c r="B309" s="257" t="s">
        <v>1805</v>
      </c>
      <c r="C309" s="258" t="s">
        <v>6020</v>
      </c>
      <c r="D309" s="261" t="s">
        <v>6021</v>
      </c>
      <c r="E309" s="262" t="s">
        <v>5495</v>
      </c>
      <c r="F309" s="265" t="s">
        <v>6011</v>
      </c>
      <c r="G309" s="268">
        <f>IF(COUNTIF(H309:AU309,"&lt;&gt;")=0,"",SUMPRODUCT(((Recommendations[ImplStatus]="Implemented")+(Recommendations[ImplStatus]="Compensated"))*ISNUMBER(MATCH(Recommendations[Id],H309:AU309,0)))/COUNTIF(H309:AU309,"&lt;&gt;"))</f>
        <v>0</v>
      </c>
      <c r="H309" s="269" t="s">
        <v>48</v>
      </c>
      <c r="I309" s="269" t="s">
        <v>110</v>
      </c>
      <c r="J309" s="269" t="s">
        <v>162</v>
      </c>
      <c r="K309" s="269" t="s">
        <v>228</v>
      </c>
      <c r="L309" s="269" t="s">
        <v>345</v>
      </c>
      <c r="M309" s="269" t="s">
        <v>378</v>
      </c>
      <c r="N309" s="269" t="s">
        <v>581</v>
      </c>
      <c r="O309" s="269" t="s">
        <v>607</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5950</v>
      </c>
      <c r="B310" s="257" t="s">
        <v>1805</v>
      </c>
      <c r="C310" s="258" t="s">
        <v>6022</v>
      </c>
      <c r="D310" s="261" t="s">
        <v>6023</v>
      </c>
      <c r="E310" s="262" t="s">
        <v>5495</v>
      </c>
      <c r="F310" s="265" t="s">
        <v>6011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5950</v>
      </c>
      <c r="B311" s="257" t="s">
        <v>1805</v>
      </c>
      <c r="C311" s="258" t="s">
        <v>6024</v>
      </c>
      <c r="D311" s="261" t="s">
        <v>6025</v>
      </c>
      <c r="E311" s="262" t="s">
        <v>5495</v>
      </c>
      <c r="F311" s="265" t="s">
        <v>6011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5950</v>
      </c>
      <c r="B312" s="257" t="s">
        <v>1805</v>
      </c>
      <c r="C312" s="258" t="s">
        <v>6026</v>
      </c>
      <c r="D312" s="261" t="s">
        <v>6027</v>
      </c>
      <c r="E312" s="262" t="s">
        <v>5495</v>
      </c>
      <c r="F312" s="265" t="s">
        <v>6011</v>
      </c>
      <c r="G312" s="268">
        <f>IF(COUNTIF(H312:AU312,"&lt;&gt;")=0,"",SUMPRODUCT(((Recommendations[ImplStatus]="Implemented")+(Recommendations[ImplStatus]="Compensated"))*ISNUMBER(MATCH(Recommendations[Id],H312:AU312,0)))/COUNTIF(H312:AU312,"&lt;&gt;"))</f>
        <v>0</v>
      </c>
      <c r="H312" s="269" t="s">
        <v>368</v>
      </c>
      <c r="I312" s="269" t="s">
        <v>695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5950</v>
      </c>
      <c r="B313" s="257" t="s">
        <v>1805</v>
      </c>
      <c r="C313" s="258" t="s">
        <v>6028</v>
      </c>
      <c r="D313" s="261" t="s">
        <v>6029</v>
      </c>
      <c r="E313" s="262" t="s">
        <v>5428</v>
      </c>
      <c r="F313" s="265" t="s">
        <v>6011</v>
      </c>
      <c r="G313" s="268">
        <f>IF(COUNTIF(H313:AU313,"&lt;&gt;")=0,"",SUMPRODUCT(((Recommendations[ImplStatus]="Implemented")+(Recommendations[ImplStatus]="Compensated"))*ISNUMBER(MATCH(Recommendations[Id],H313:AU313,0)))/COUNTIF(H313:AU313,"&lt;&gt;"))</f>
        <v>0</v>
      </c>
      <c r="H313" s="269" t="s">
        <v>205</v>
      </c>
      <c r="I313" s="269" t="s">
        <v>378</v>
      </c>
      <c r="J313" s="269" t="s">
        <v>607</v>
      </c>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5950</v>
      </c>
      <c r="B314" s="257" t="s">
        <v>1805</v>
      </c>
      <c r="C314" s="258" t="s">
        <v>6030</v>
      </c>
      <c r="D314" s="261" t="s">
        <v>6031</v>
      </c>
      <c r="E314" s="262" t="s">
        <v>5428</v>
      </c>
      <c r="F314" s="265" t="s">
        <v>6011</v>
      </c>
      <c r="G314" s="268">
        <f>IF(COUNTIF(H314:AU314,"&lt;&gt;")=0,"",SUMPRODUCT(((Recommendations[ImplStatus]="Implemented")+(Recommendations[ImplStatus]="Compensated"))*ISNUMBER(MATCH(Recommendations[Id],H314:AU314,0)))/COUNTIF(H314:AU314,"&lt;&gt;"))</f>
        <v>0</v>
      </c>
      <c r="H314" s="269" t="s">
        <v>357</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5950</v>
      </c>
      <c r="B315" s="257" t="s">
        <v>1805</v>
      </c>
      <c r="C315" s="258" t="s">
        <v>6032</v>
      </c>
      <c r="D315" s="261" t="s">
        <v>6033</v>
      </c>
      <c r="E315" s="262" t="s">
        <v>5428</v>
      </c>
      <c r="F315" s="265" t="s">
        <v>6011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5950</v>
      </c>
      <c r="B316" s="257" t="s">
        <v>1805</v>
      </c>
      <c r="C316" s="258" t="s">
        <v>6034</v>
      </c>
      <c r="D316" s="261" t="s">
        <v>6035</v>
      </c>
      <c r="E316" s="262" t="s">
        <v>5428</v>
      </c>
      <c r="F316" s="265" t="s">
        <v>6011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5950</v>
      </c>
      <c r="B317" s="257" t="s">
        <v>1805</v>
      </c>
      <c r="C317" s="258" t="s">
        <v>6036</v>
      </c>
      <c r="D317" s="261" t="s">
        <v>6037</v>
      </c>
      <c r="E317" s="262" t="s">
        <v>5495</v>
      </c>
      <c r="F317" s="265" t="s">
        <v>5969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5950</v>
      </c>
      <c r="B318" s="257" t="s">
        <v>1805</v>
      </c>
      <c r="C318" s="258" t="s">
        <v>6038</v>
      </c>
      <c r="D318" s="261" t="s">
        <v>6039</v>
      </c>
      <c r="E318" s="262" t="s">
        <v>5543</v>
      </c>
      <c r="F318" s="265" t="s">
        <v>5969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5950</v>
      </c>
      <c r="B319" s="257" t="s">
        <v>1805</v>
      </c>
      <c r="C319" s="258" t="s">
        <v>6040</v>
      </c>
      <c r="D319" s="261" t="s">
        <v>6041</v>
      </c>
      <c r="E319" s="262" t="s">
        <v>5543</v>
      </c>
      <c r="F319" s="265" t="s">
        <v>5969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5950</v>
      </c>
      <c r="B320" s="256" t="s">
        <v>6042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5950</v>
      </c>
      <c r="B321" s="257" t="s">
        <v>6042</v>
      </c>
      <c r="C321" s="258" t="s">
        <v>6043</v>
      </c>
      <c r="D321" s="261" t="s">
        <v>6044</v>
      </c>
      <c r="E321" s="262" t="s">
        <v>5428</v>
      </c>
      <c r="F321" s="265" t="s">
        <v>6045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5950</v>
      </c>
      <c r="B322" s="257" t="s">
        <v>6042</v>
      </c>
      <c r="C322" s="258" t="s">
        <v>6046</v>
      </c>
      <c r="D322" s="261" t="s">
        <v>6047</v>
      </c>
      <c r="E322" s="262" t="s">
        <v>5428</v>
      </c>
      <c r="F322" s="265" t="s">
        <v>6045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5950</v>
      </c>
      <c r="B323" s="257" t="s">
        <v>6042</v>
      </c>
      <c r="C323" s="258" t="s">
        <v>6048</v>
      </c>
      <c r="D323" s="261" t="s">
        <v>6049</v>
      </c>
      <c r="E323" s="262" t="s">
        <v>5428</v>
      </c>
      <c r="F323" s="265" t="s">
        <v>6045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5950</v>
      </c>
      <c r="B324" s="257" t="s">
        <v>6042</v>
      </c>
      <c r="C324" s="258" t="s">
        <v>6050</v>
      </c>
      <c r="D324" s="261" t="s">
        <v>6051</v>
      </c>
      <c r="E324" s="262" t="s">
        <v>5428</v>
      </c>
      <c r="F324" s="265" t="s">
        <v>6045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5950</v>
      </c>
      <c r="B325" s="257" t="s">
        <v>6042</v>
      </c>
      <c r="C325" s="258" t="s">
        <v>6052</v>
      </c>
      <c r="D325" s="261" t="s">
        <v>6053</v>
      </c>
      <c r="E325" s="262" t="s">
        <v>5428</v>
      </c>
      <c r="F325" s="265" t="s">
        <v>6045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5950</v>
      </c>
      <c r="B326" s="257" t="s">
        <v>6042</v>
      </c>
      <c r="C326" s="258" t="s">
        <v>6054</v>
      </c>
      <c r="D326" s="261" t="s">
        <v>6055</v>
      </c>
      <c r="E326" s="262" t="s">
        <v>5428</v>
      </c>
      <c r="F326" s="265" t="s">
        <v>6045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5950</v>
      </c>
      <c r="B327" s="257" t="s">
        <v>6042</v>
      </c>
      <c r="C327" s="258" t="s">
        <v>6056</v>
      </c>
      <c r="D327" s="261" t="s">
        <v>6057</v>
      </c>
      <c r="E327" s="262" t="s">
        <v>5428</v>
      </c>
      <c r="F327" s="265" t="s">
        <v>6045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5950</v>
      </c>
      <c r="B328" s="257" t="s">
        <v>6042</v>
      </c>
      <c r="C328" s="258" t="s">
        <v>6058</v>
      </c>
      <c r="D328" s="261" t="s">
        <v>6059</v>
      </c>
      <c r="E328" s="262" t="s">
        <v>5428</v>
      </c>
      <c r="F328" s="265" t="s">
        <v>6045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5950</v>
      </c>
      <c r="B329" s="257" t="s">
        <v>6042</v>
      </c>
      <c r="C329" s="258" t="s">
        <v>6060</v>
      </c>
      <c r="D329" s="261" t="s">
        <v>6061</v>
      </c>
      <c r="E329" s="262" t="s">
        <v>5428</v>
      </c>
      <c r="F329" s="265" t="s">
        <v>6045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5950</v>
      </c>
      <c r="B330" s="257" t="s">
        <v>6042</v>
      </c>
      <c r="C330" s="258" t="s">
        <v>6062</v>
      </c>
      <c r="D330" s="261" t="s">
        <v>6063</v>
      </c>
      <c r="E330" s="262" t="s">
        <v>5428</v>
      </c>
      <c r="F330" s="265" t="s">
        <v>6045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5950</v>
      </c>
      <c r="B331" s="257" t="s">
        <v>6042</v>
      </c>
      <c r="C331" s="258" t="s">
        <v>6064</v>
      </c>
      <c r="D331" s="261" t="s">
        <v>6065</v>
      </c>
      <c r="E331" s="262" t="s">
        <v>5428</v>
      </c>
      <c r="F331" s="265" t="s">
        <v>6045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5950</v>
      </c>
      <c r="B332" s="257" t="s">
        <v>6042</v>
      </c>
      <c r="C332" s="258" t="s">
        <v>6066</v>
      </c>
      <c r="D332" s="261" t="s">
        <v>6067</v>
      </c>
      <c r="E332" s="262" t="s">
        <v>5428</v>
      </c>
      <c r="F332" s="265" t="s">
        <v>6045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5950</v>
      </c>
      <c r="B333" s="257" t="s">
        <v>6042</v>
      </c>
      <c r="C333" s="258" t="s">
        <v>6068</v>
      </c>
      <c r="D333" s="261" t="s">
        <v>6069</v>
      </c>
      <c r="E333" s="262" t="s">
        <v>5428</v>
      </c>
      <c r="F333" s="265" t="s">
        <v>6045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5950</v>
      </c>
      <c r="B334" s="257" t="s">
        <v>6042</v>
      </c>
      <c r="C334" s="258" t="s">
        <v>6070</v>
      </c>
      <c r="D334" s="261" t="s">
        <v>6071</v>
      </c>
      <c r="E334" s="262" t="s">
        <v>5428</v>
      </c>
      <c r="F334" s="265" t="s">
        <v>6045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5950</v>
      </c>
      <c r="B335" s="257" t="s">
        <v>6042</v>
      </c>
      <c r="C335" s="258" t="s">
        <v>6072</v>
      </c>
      <c r="D335" s="261" t="s">
        <v>6073</v>
      </c>
      <c r="E335" s="262" t="s">
        <v>5428</v>
      </c>
      <c r="F335" s="265" t="s">
        <v>6045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5950</v>
      </c>
      <c r="B336" s="257" t="s">
        <v>6042</v>
      </c>
      <c r="C336" s="258" t="s">
        <v>6074</v>
      </c>
      <c r="D336" s="261" t="s">
        <v>6075</v>
      </c>
      <c r="E336" s="262" t="s">
        <v>5543</v>
      </c>
      <c r="F336" s="265" t="s">
        <v>6045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5950</v>
      </c>
      <c r="B337" s="257" t="s">
        <v>6042</v>
      </c>
      <c r="C337" s="258" t="s">
        <v>6076</v>
      </c>
      <c r="D337" s="261" t="s">
        <v>6077</v>
      </c>
      <c r="E337" s="262" t="s">
        <v>5543</v>
      </c>
      <c r="F337" s="265" t="s">
        <v>6045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5950</v>
      </c>
      <c r="B338" s="257" t="s">
        <v>6042</v>
      </c>
      <c r="C338" s="258" t="s">
        <v>6078</v>
      </c>
      <c r="D338" s="261" t="s">
        <v>6079</v>
      </c>
      <c r="E338" s="262" t="s">
        <v>5428</v>
      </c>
      <c r="F338" s="265" t="s">
        <v>6045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5950</v>
      </c>
      <c r="B339" s="257" t="s">
        <v>6042</v>
      </c>
      <c r="C339" s="258" t="s">
        <v>6080</v>
      </c>
      <c r="D339" s="261" t="s">
        <v>6081</v>
      </c>
      <c r="E339" s="262" t="s">
        <v>5428</v>
      </c>
      <c r="F339" s="265" t="s">
        <v>6045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5950</v>
      </c>
      <c r="B340" s="256" t="s">
        <v>6082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5950</v>
      </c>
      <c r="B341" s="257" t="s">
        <v>6082</v>
      </c>
      <c r="C341" s="258" t="s">
        <v>6083</v>
      </c>
      <c r="D341" s="261" t="s">
        <v>6084</v>
      </c>
      <c r="E341" s="262" t="s">
        <v>5399</v>
      </c>
      <c r="F341" s="265" t="s">
        <v>5969</v>
      </c>
      <c r="G341" s="268">
        <f>IF(COUNTIF(H341:AU341,"&lt;&gt;")=0,"",SUMPRODUCT(((Recommendations[ImplStatus]="Implemented")+(Recommendations[ImplStatus]="Compensated"))*ISNUMBER(MATCH(Recommendations[Id],H341:AU341,0)))/COUNTIF(H341:AU341,"&lt;&gt;"))</f>
        <v>0</v>
      </c>
      <c r="H341" s="269" t="s">
        <v>156</v>
      </c>
      <c r="I341" s="269" t="s">
        <v>199</v>
      </c>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5950</v>
      </c>
      <c r="B342" s="257" t="s">
        <v>6082</v>
      </c>
      <c r="C342" s="258" t="s">
        <v>6085</v>
      </c>
      <c r="D342" s="261" t="s">
        <v>6086</v>
      </c>
      <c r="E342" s="262" t="s">
        <v>5399</v>
      </c>
      <c r="F342" s="265" t="s">
        <v>5969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5950</v>
      </c>
      <c r="B343" s="257" t="s">
        <v>6082</v>
      </c>
      <c r="C343" s="258" t="s">
        <v>6087</v>
      </c>
      <c r="D343" s="261" t="s">
        <v>6088</v>
      </c>
      <c r="E343" s="262" t="s">
        <v>5495</v>
      </c>
      <c r="F343" s="265" t="s">
        <v>6089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5950</v>
      </c>
      <c r="B344" s="257" t="s">
        <v>6082</v>
      </c>
      <c r="C344" s="258" t="s">
        <v>6090</v>
      </c>
      <c r="D344" s="261" t="s">
        <v>6091</v>
      </c>
      <c r="E344" s="262" t="s">
        <v>5428</v>
      </c>
      <c r="F344" s="265" t="s">
        <v>6089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5950</v>
      </c>
      <c r="B345" s="257" t="s">
        <v>6082</v>
      </c>
      <c r="C345" s="258" t="s">
        <v>6092</v>
      </c>
      <c r="D345" s="261" t="s">
        <v>6093</v>
      </c>
      <c r="E345" s="262" t="s">
        <v>5428</v>
      </c>
      <c r="F345" s="265" t="s">
        <v>6089</v>
      </c>
      <c r="G345" s="268">
        <f>IF(COUNTIF(H345:AU345,"&lt;&gt;")=0,"",SUMPRODUCT(((Recommendations[ImplStatus]="Implemented")+(Recommendations[ImplStatus]="Compensated"))*ISNUMBER(MATCH(Recommendations[Id],H345:AU345,0)))/COUNTIF(H345:AU345,"&lt;&gt;"))</f>
        <v>0</v>
      </c>
      <c r="H345" s="269" t="s">
        <v>55</v>
      </c>
      <c r="I345" s="269" t="s">
        <v>234</v>
      </c>
      <c r="J345" s="269" t="s">
        <v>601</v>
      </c>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5950</v>
      </c>
      <c r="B346" s="257" t="s">
        <v>6082</v>
      </c>
      <c r="C346" s="258" t="s">
        <v>6094</v>
      </c>
      <c r="D346" s="261" t="s">
        <v>6095</v>
      </c>
      <c r="E346" s="262" t="s">
        <v>5428</v>
      </c>
      <c r="F346" s="265" t="s">
        <v>6089</v>
      </c>
      <c r="G346" s="268">
        <f>IF(COUNTIF(H346:AU346,"&lt;&gt;")=0,"",SUMPRODUCT(((Recommendations[ImplStatus]="Implemented")+(Recommendations[ImplStatus]="Compensated"))*ISNUMBER(MATCH(Recommendations[Id],H346:AU346,0)))/COUNTIF(H346:AU346,"&lt;&gt;"))</f>
        <v>0</v>
      </c>
      <c r="H346" s="269" t="s">
        <v>34</v>
      </c>
      <c r="I346" s="269" t="s">
        <v>48</v>
      </c>
      <c r="J346" s="269" t="s">
        <v>110</v>
      </c>
      <c r="K346" s="269" t="s">
        <v>117</v>
      </c>
      <c r="L346" s="269" t="s">
        <v>156</v>
      </c>
      <c r="M346" s="269" t="s">
        <v>162</v>
      </c>
      <c r="N346" s="269" t="s">
        <v>169</v>
      </c>
      <c r="O346" s="269" t="s">
        <v>282</v>
      </c>
      <c r="P346" s="269" t="s">
        <v>345</v>
      </c>
      <c r="Q346" s="269" t="s">
        <v>357</v>
      </c>
      <c r="R346" s="269" t="s">
        <v>448</v>
      </c>
      <c r="S346" s="269" t="s">
        <v>575</v>
      </c>
      <c r="T346" s="269" t="s">
        <v>581</v>
      </c>
      <c r="U346" s="269" t="s">
        <v>586</v>
      </c>
      <c r="V346" s="269" t="s">
        <v>657</v>
      </c>
      <c r="W346" s="269" t="s">
        <v>689</v>
      </c>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5950</v>
      </c>
      <c r="B347" s="257" t="s">
        <v>6082</v>
      </c>
      <c r="C347" s="258" t="s">
        <v>6096</v>
      </c>
      <c r="D347" s="261" t="s">
        <v>6097</v>
      </c>
      <c r="E347" s="262" t="s">
        <v>5428</v>
      </c>
      <c r="F347" s="265" t="s">
        <v>6089</v>
      </c>
      <c r="G347" s="268">
        <f>IF(COUNTIF(H347:AU347,"&lt;&gt;")=0,"",SUMPRODUCT(((Recommendations[ImplStatus]="Implemented")+(Recommendations[ImplStatus]="Compensated"))*ISNUMBER(MATCH(Recommendations[Id],H347:AU347,0)))/COUNTIF(H347:AU347,"&lt;&gt;"))</f>
        <v>0</v>
      </c>
      <c r="H347" s="269" t="s">
        <v>55</v>
      </c>
      <c r="I347" s="269" t="s">
        <v>62</v>
      </c>
      <c r="J347" s="269" t="s">
        <v>117</v>
      </c>
      <c r="K347" s="269" t="s">
        <v>123</v>
      </c>
      <c r="L347" s="269" t="s">
        <v>129</v>
      </c>
      <c r="M347" s="269" t="s">
        <v>145</v>
      </c>
      <c r="N347" s="269" t="s">
        <v>234</v>
      </c>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5950</v>
      </c>
      <c r="B348" s="257" t="s">
        <v>6082</v>
      </c>
      <c r="C348" s="258" t="s">
        <v>6098</v>
      </c>
      <c r="D348" s="261" t="s">
        <v>6099</v>
      </c>
      <c r="E348" s="262" t="s">
        <v>5428</v>
      </c>
      <c r="F348" s="265" t="s">
        <v>6089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5950</v>
      </c>
      <c r="B349" s="257" t="s">
        <v>6082</v>
      </c>
      <c r="C349" s="258" t="s">
        <v>6100</v>
      </c>
      <c r="D349" s="261" t="s">
        <v>6101</v>
      </c>
      <c r="E349" s="262" t="s">
        <v>5428</v>
      </c>
      <c r="F349" s="265" t="s">
        <v>6089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5950</v>
      </c>
      <c r="B350" s="257" t="s">
        <v>6082</v>
      </c>
      <c r="C350" s="258" t="s">
        <v>6102</v>
      </c>
      <c r="D350" s="261" t="s">
        <v>6103</v>
      </c>
      <c r="E350" s="262" t="s">
        <v>5399</v>
      </c>
      <c r="F350" s="265" t="s">
        <v>6089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5950</v>
      </c>
      <c r="B351" s="257" t="s">
        <v>6082</v>
      </c>
      <c r="C351" s="258" t="s">
        <v>6104</v>
      </c>
      <c r="D351" s="261" t="s">
        <v>6105</v>
      </c>
      <c r="E351" s="262" t="s">
        <v>5399</v>
      </c>
      <c r="F351" s="265" t="s">
        <v>6089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5950</v>
      </c>
      <c r="B352" s="257" t="s">
        <v>6082</v>
      </c>
      <c r="C352" s="258" t="s">
        <v>6106</v>
      </c>
      <c r="D352" s="261" t="s">
        <v>6107</v>
      </c>
      <c r="E352" s="262" t="s">
        <v>5399</v>
      </c>
      <c r="F352" s="265" t="s">
        <v>6089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5950</v>
      </c>
      <c r="B353" s="257" t="s">
        <v>6082</v>
      </c>
      <c r="C353" s="258" t="s">
        <v>6108</v>
      </c>
      <c r="D353" s="261" t="s">
        <v>6109</v>
      </c>
      <c r="E353" s="262" t="s">
        <v>5495</v>
      </c>
      <c r="F353" s="265" t="s">
        <v>5969</v>
      </c>
      <c r="G353" s="268">
        <f>IF(COUNTIF(H353:AU353,"&lt;&gt;")=0,"",SUMPRODUCT(((Recommendations[ImplStatus]="Implemented")+(Recommendations[ImplStatus]="Compensated"))*ISNUMBER(MATCH(Recommendations[Id],H353:AU353,0)))/COUNTIF(H353:AU353,"&lt;&gt;"))</f>
        <v>0</v>
      </c>
      <c r="H353" s="269" t="s">
        <v>140</v>
      </c>
      <c r="I353" s="269" t="s">
        <v>182</v>
      </c>
      <c r="J353" s="269" t="s">
        <v>625</v>
      </c>
      <c r="K353" s="269" t="s">
        <v>647</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5950</v>
      </c>
      <c r="B354" s="256" t="s">
        <v>6110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5950</v>
      </c>
      <c r="B355" s="257" t="s">
        <v>6110</v>
      </c>
      <c r="C355" s="258" t="s">
        <v>6111</v>
      </c>
      <c r="D355" s="261" t="s">
        <v>6112</v>
      </c>
      <c r="E355" s="262" t="s">
        <v>5495</v>
      </c>
      <c r="F355" s="265" t="s">
        <v>6113</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5950</v>
      </c>
      <c r="B356" s="257" t="s">
        <v>6110</v>
      </c>
      <c r="C356" s="258" t="s">
        <v>6114</v>
      </c>
      <c r="D356" s="261" t="s">
        <v>6115</v>
      </c>
      <c r="E356" s="262" t="s">
        <v>5495</v>
      </c>
      <c r="F356" s="265" t="s">
        <v>6113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5950</v>
      </c>
      <c r="B357" s="257" t="s">
        <v>6110</v>
      </c>
      <c r="C357" s="258" t="s">
        <v>6116</v>
      </c>
      <c r="D357" s="261" t="s">
        <v>6117</v>
      </c>
      <c r="E357" s="262" t="s">
        <v>5543</v>
      </c>
      <c r="F357" s="265" t="s">
        <v>6113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5950</v>
      </c>
      <c r="B358" s="257" t="s">
        <v>6110</v>
      </c>
      <c r="C358" s="258" t="s">
        <v>6118</v>
      </c>
      <c r="D358" s="261" t="s">
        <v>6119</v>
      </c>
      <c r="E358" s="262" t="s">
        <v>5543</v>
      </c>
      <c r="F358" s="265" t="s">
        <v>6113</v>
      </c>
      <c r="G358" s="268">
        <f>IF(COUNTIF(H358:AU358,"&lt;&gt;")=0,"",SUMPRODUCT(((Recommendations[ImplStatus]="Implemented")+(Recommendations[ImplStatus]="Compensated"))*ISNUMBER(MATCH(Recommendations[Id],H358:AU358,0)))/COUNTIF(H358:AU358,"&lt;&gt;"))</f>
        <v>0</v>
      </c>
      <c r="H358" s="269" t="s">
        <v>29</v>
      </c>
      <c r="I358" s="269" t="s">
        <v>104</v>
      </c>
      <c r="J358" s="269" t="s">
        <v>335</v>
      </c>
      <c r="K358" s="269" t="s">
        <v>443</v>
      </c>
      <c r="L358" s="269" t="s">
        <v>647</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5950</v>
      </c>
      <c r="B359" s="257" t="s">
        <v>6110</v>
      </c>
      <c r="C359" s="258" t="s">
        <v>6120</v>
      </c>
      <c r="D359" s="261" t="s">
        <v>6121</v>
      </c>
      <c r="E359" s="262" t="s">
        <v>5543</v>
      </c>
      <c r="F359" s="265" t="s">
        <v>6113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5950</v>
      </c>
      <c r="B360" s="257" t="s">
        <v>6110</v>
      </c>
      <c r="C360" s="258" t="s">
        <v>6122</v>
      </c>
      <c r="D360" s="261" t="s">
        <v>6123</v>
      </c>
      <c r="E360" s="262" t="s">
        <v>5495</v>
      </c>
      <c r="F360" s="265" t="s">
        <v>6113</v>
      </c>
      <c r="G360" s="268">
        <f>IF(COUNTIF(H360:AU360,"&lt;&gt;")=0,"",SUMPRODUCT(((Recommendations[ImplStatus]="Implemented")+(Recommendations[ImplStatus]="Compensated"))*ISNUMBER(MATCH(Recommendations[Id],H360:AU360,0)))/COUNTIF(H360:AU360,"&lt;&gt;"))</f>
        <v>0</v>
      </c>
      <c r="H360" s="269" t="s">
        <v>422</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5950</v>
      </c>
      <c r="B361" s="257" t="s">
        <v>6110</v>
      </c>
      <c r="C361" s="258" t="s">
        <v>6124</v>
      </c>
      <c r="D361" s="261" t="s">
        <v>6125</v>
      </c>
      <c r="E361" s="262" t="s">
        <v>5428</v>
      </c>
      <c r="F361" s="265" t="s">
        <v>6113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5950</v>
      </c>
      <c r="B362" s="257" t="s">
        <v>6110</v>
      </c>
      <c r="C362" s="258" t="s">
        <v>6126</v>
      </c>
      <c r="D362" s="261" t="s">
        <v>6127</v>
      </c>
      <c r="E362" s="262" t="s">
        <v>5543</v>
      </c>
      <c r="F362" s="265" t="s">
        <v>6113</v>
      </c>
      <c r="G362" s="268">
        <f>IF(COUNTIF(H362:AU362,"&lt;&gt;")=0,"",SUMPRODUCT(((Recommendations[ImplStatus]="Implemented")+(Recommendations[ImplStatus]="Compensated"))*ISNUMBER(MATCH(Recommendations[Id],H362:AU362,0)))/COUNTIF(H362:AU362,"&lt;&gt;"))</f>
        <v>0</v>
      </c>
      <c r="H362" s="269" t="s">
        <v>140</v>
      </c>
      <c r="I362" s="269" t="s">
        <v>182</v>
      </c>
      <c r="J362" s="269" t="s">
        <v>625</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5950</v>
      </c>
      <c r="B363" s="257" t="s">
        <v>6110</v>
      </c>
      <c r="C363" s="258" t="s">
        <v>6128</v>
      </c>
      <c r="D363" s="261" t="s">
        <v>6129</v>
      </c>
      <c r="E363" s="262" t="s">
        <v>5543</v>
      </c>
      <c r="F363" s="265" t="s">
        <v>6113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5950</v>
      </c>
      <c r="B364" s="257" t="s">
        <v>6110</v>
      </c>
      <c r="C364" s="258" t="s">
        <v>6130</v>
      </c>
      <c r="D364" s="261" t="s">
        <v>6131</v>
      </c>
      <c r="E364" s="262" t="s">
        <v>5543</v>
      </c>
      <c r="F364" s="265" t="s">
        <v>6113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5950</v>
      </c>
      <c r="B365" s="257" t="s">
        <v>6110</v>
      </c>
      <c r="C365" s="258" t="s">
        <v>6132</v>
      </c>
      <c r="D365" s="261" t="s">
        <v>6133</v>
      </c>
      <c r="E365" s="262" t="s">
        <v>5543</v>
      </c>
      <c r="F365" s="265" t="s">
        <v>6113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5950</v>
      </c>
      <c r="B366" s="257" t="s">
        <v>6110</v>
      </c>
      <c r="C366" s="258" t="s">
        <v>6134</v>
      </c>
      <c r="D366" s="261" t="s">
        <v>6135</v>
      </c>
      <c r="E366" s="262" t="s">
        <v>5543</v>
      </c>
      <c r="F366" s="265" t="s">
        <v>6113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5950</v>
      </c>
      <c r="B367" s="257" t="s">
        <v>6110</v>
      </c>
      <c r="C367" s="258" t="s">
        <v>6136</v>
      </c>
      <c r="D367" s="261" t="s">
        <v>6137</v>
      </c>
      <c r="E367" s="262" t="s">
        <v>5543</v>
      </c>
      <c r="F367" s="265" t="s">
        <v>6113</v>
      </c>
      <c r="G367" s="268">
        <f>IF(COUNTIF(H367:AU367,"&lt;&gt;")=0,"",SUMPRODUCT(((Recommendations[ImplStatus]="Implemented")+(Recommendations[ImplStatus]="Compensated"))*ISNUMBER(MATCH(Recommendations[Id],H367:AU367,0)))/COUNTIF(H367:AU367,"&lt;&gt;"))</f>
        <v>0</v>
      </c>
      <c r="H367" s="269" t="s">
        <v>264</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5950</v>
      </c>
      <c r="B368" s="257" t="s">
        <v>6110</v>
      </c>
      <c r="C368" s="258" t="s">
        <v>6138</v>
      </c>
      <c r="D368" s="261" t="s">
        <v>6139</v>
      </c>
      <c r="E368" s="262" t="s">
        <v>5543</v>
      </c>
      <c r="F368" s="265" t="s">
        <v>6113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5950</v>
      </c>
      <c r="B369" s="257" t="s">
        <v>6110</v>
      </c>
      <c r="C369" s="258" t="s">
        <v>6140</v>
      </c>
      <c r="D369" s="261" t="s">
        <v>6141</v>
      </c>
      <c r="E369" s="262" t="s">
        <v>5543</v>
      </c>
      <c r="F369" s="265" t="s">
        <v>6113</v>
      </c>
      <c r="G369" s="268">
        <f>IF(COUNTIF(H369:AU369,"&lt;&gt;")=0,"",SUMPRODUCT(((Recommendations[ImplStatus]="Implemented")+(Recommendations[ImplStatus]="Compensated"))*ISNUMBER(MATCH(Recommendations[Id],H369:AU369,0)))/COUNTIF(H369:AU369,"&lt;&gt;"))</f>
        <v>0</v>
      </c>
      <c r="H369" s="269" t="s">
        <v>264</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6142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6142</v>
      </c>
      <c r="B371" s="256" t="s">
        <v>6143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6142</v>
      </c>
      <c r="B372" s="257" t="s">
        <v>6143</v>
      </c>
      <c r="C372" s="258" t="s">
        <v>6144</v>
      </c>
      <c r="D372" s="261" t="s">
        <v>6145</v>
      </c>
      <c r="E372" s="262" t="s">
        <v>5399</v>
      </c>
      <c r="F372" s="265" t="s">
        <v>6146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6142</v>
      </c>
      <c r="B373" s="257" t="s">
        <v>6143</v>
      </c>
      <c r="C373" s="258" t="s">
        <v>6147</v>
      </c>
      <c r="D373" s="261" t="s">
        <v>6148</v>
      </c>
      <c r="E373" s="262" t="s">
        <v>5399</v>
      </c>
      <c r="F373" s="265" t="s">
        <v>6149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6142</v>
      </c>
      <c r="B374" s="257" t="s">
        <v>6143</v>
      </c>
      <c r="C374" s="258" t="s">
        <v>6150</v>
      </c>
      <c r="D374" s="261" t="s">
        <v>6151</v>
      </c>
      <c r="E374" s="262" t="s">
        <v>5428</v>
      </c>
      <c r="F374" s="265" t="s">
        <v>6149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6142</v>
      </c>
      <c r="B375" s="257" t="s">
        <v>6143</v>
      </c>
      <c r="C375" s="258" t="s">
        <v>6152</v>
      </c>
      <c r="D375" s="261" t="s">
        <v>6153</v>
      </c>
      <c r="E375" s="262" t="s">
        <v>5428</v>
      </c>
      <c r="F375" s="265" t="s">
        <v>6149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6142</v>
      </c>
      <c r="B376" s="257" t="s">
        <v>6143</v>
      </c>
      <c r="C376" s="258" t="s">
        <v>6154</v>
      </c>
      <c r="D376" s="261" t="s">
        <v>6155</v>
      </c>
      <c r="E376" s="262" t="s">
        <v>5428</v>
      </c>
      <c r="F376" s="265" t="s">
        <v>6011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6142</v>
      </c>
      <c r="B377" s="257" t="s">
        <v>6143</v>
      </c>
      <c r="C377" s="258" t="s">
        <v>6156</v>
      </c>
      <c r="D377" s="261" t="s">
        <v>6157</v>
      </c>
      <c r="E377" s="262" t="s">
        <v>5495</v>
      </c>
      <c r="F377" s="265" t="s">
        <v>5969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6142</v>
      </c>
      <c r="B378" s="257" t="s">
        <v>6143</v>
      </c>
      <c r="C378" s="258" t="s">
        <v>6158</v>
      </c>
      <c r="D378" s="261" t="s">
        <v>6159</v>
      </c>
      <c r="E378" s="262" t="s">
        <v>5495</v>
      </c>
      <c r="F378" s="265" t="s">
        <v>6149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6142</v>
      </c>
      <c r="B379" s="257" t="s">
        <v>6143</v>
      </c>
      <c r="C379" s="258" t="s">
        <v>6160</v>
      </c>
      <c r="D379" s="261" t="s">
        <v>6161</v>
      </c>
      <c r="E379" s="262" t="s">
        <v>5495</v>
      </c>
      <c r="F379" s="265" t="s">
        <v>6146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6142</v>
      </c>
      <c r="B380" s="257" t="s">
        <v>6143</v>
      </c>
      <c r="C380" s="258" t="s">
        <v>6162</v>
      </c>
      <c r="D380" s="261" t="s">
        <v>6163</v>
      </c>
      <c r="E380" s="262" t="s">
        <v>5495</v>
      </c>
      <c r="F380" s="265" t="s">
        <v>6146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6142</v>
      </c>
      <c r="B381" s="257" t="s">
        <v>6143</v>
      </c>
      <c r="C381" s="258" t="s">
        <v>6164</v>
      </c>
      <c r="D381" s="261" t="s">
        <v>6165</v>
      </c>
      <c r="E381" s="262" t="s">
        <v>5495</v>
      </c>
      <c r="F381" s="265" t="s">
        <v>6146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6142</v>
      </c>
      <c r="B382" s="257" t="s">
        <v>6143</v>
      </c>
      <c r="C382" s="258" t="s">
        <v>6166</v>
      </c>
      <c r="D382" s="261" t="s">
        <v>6167</v>
      </c>
      <c r="E382" s="262" t="s">
        <v>5543</v>
      </c>
      <c r="F382" s="265" t="s">
        <v>6146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6142</v>
      </c>
      <c r="B383" s="257" t="s">
        <v>6143</v>
      </c>
      <c r="C383" s="258" t="s">
        <v>6168</v>
      </c>
      <c r="D383" s="261" t="s">
        <v>6169</v>
      </c>
      <c r="E383" s="262" t="s">
        <v>5543</v>
      </c>
      <c r="F383" s="265" t="s">
        <v>6146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6142</v>
      </c>
      <c r="B384" s="257" t="s">
        <v>6143</v>
      </c>
      <c r="C384" s="258" t="s">
        <v>6170</v>
      </c>
      <c r="D384" s="261" t="s">
        <v>6171</v>
      </c>
      <c r="E384" s="262" t="s">
        <v>5543</v>
      </c>
      <c r="F384" s="265" t="s">
        <v>6146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6142</v>
      </c>
      <c r="B385" s="257" t="s">
        <v>6143</v>
      </c>
      <c r="C385" s="258" t="s">
        <v>6172</v>
      </c>
      <c r="D385" s="261" t="s">
        <v>6173</v>
      </c>
      <c r="E385" s="262" t="s">
        <v>5495</v>
      </c>
      <c r="F385" s="265" t="s">
        <v>6146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6142</v>
      </c>
      <c r="B386" s="256" t="s">
        <v>6174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6142</v>
      </c>
      <c r="B387" s="257" t="s">
        <v>6174</v>
      </c>
      <c r="C387" s="258" t="s">
        <v>6175</v>
      </c>
      <c r="D387" s="261" t="s">
        <v>6176</v>
      </c>
      <c r="E387" s="262" t="s">
        <v>5399</v>
      </c>
      <c r="F387" s="265" t="s">
        <v>6177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6142</v>
      </c>
      <c r="B388" s="257" t="s">
        <v>6174</v>
      </c>
      <c r="C388" s="258" t="s">
        <v>6178</v>
      </c>
      <c r="D388" s="261" t="s">
        <v>6179</v>
      </c>
      <c r="E388" s="262" t="s">
        <v>5399</v>
      </c>
      <c r="F388" s="265" t="s">
        <v>6177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6142</v>
      </c>
      <c r="B389" s="257" t="s">
        <v>6174</v>
      </c>
      <c r="C389" s="258" t="s">
        <v>6180</v>
      </c>
      <c r="D389" s="261" t="s">
        <v>6181</v>
      </c>
      <c r="E389" s="262" t="s">
        <v>5678</v>
      </c>
      <c r="F389" s="265" t="s">
        <v>6177</v>
      </c>
      <c r="G389" s="268">
        <f>IF(COUNTIF(H389:AU389,"&lt;&gt;")=0,"",SUMPRODUCT(((Recommendations[ImplStatus]="Implemented")+(Recommendations[ImplStatus]="Compensated"))*ISNUMBER(MATCH(Recommendations[Id],H389:AU389,0)))/COUNTIF(H389:AU389,"&lt;&gt;"))</f>
        <v>0</v>
      </c>
      <c r="H389" s="269" t="s">
        <v>258</v>
      </c>
      <c r="I389" s="269" t="s">
        <v>400</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6142</v>
      </c>
      <c r="B390" s="257" t="s">
        <v>6174</v>
      </c>
      <c r="C390" s="258" t="s">
        <v>6182</v>
      </c>
      <c r="D390" s="261" t="s">
        <v>6183</v>
      </c>
      <c r="E390" s="262" t="s">
        <v>5495</v>
      </c>
      <c r="F390" s="265" t="s">
        <v>6177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6142</v>
      </c>
      <c r="B391" s="257" t="s">
        <v>6174</v>
      </c>
      <c r="C391" s="258" t="s">
        <v>6184</v>
      </c>
      <c r="D391" s="261" t="s">
        <v>6185</v>
      </c>
      <c r="E391" s="262" t="s">
        <v>5678</v>
      </c>
      <c r="F391" s="265" t="s">
        <v>6177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6142</v>
      </c>
      <c r="B392" s="257" t="s">
        <v>6174</v>
      </c>
      <c r="C392" s="258" t="s">
        <v>6186</v>
      </c>
      <c r="D392" s="261" t="s">
        <v>6187</v>
      </c>
      <c r="E392" s="262" t="s">
        <v>5428</v>
      </c>
      <c r="F392" s="265" t="s">
        <v>6177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6142</v>
      </c>
      <c r="B393" s="257" t="s">
        <v>6174</v>
      </c>
      <c r="C393" s="258" t="s">
        <v>6188</v>
      </c>
      <c r="D393" s="261" t="s">
        <v>6189</v>
      </c>
      <c r="E393" s="262" t="s">
        <v>5428</v>
      </c>
      <c r="F393" s="265" t="s">
        <v>6177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6142</v>
      </c>
      <c r="B394" s="257" t="s">
        <v>6174</v>
      </c>
      <c r="C394" s="258" t="s">
        <v>6190</v>
      </c>
      <c r="D394" s="261" t="s">
        <v>6191</v>
      </c>
      <c r="E394" s="262" t="s">
        <v>5678</v>
      </c>
      <c r="F394" s="265" t="s">
        <v>6177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6142</v>
      </c>
      <c r="B395" s="257" t="s">
        <v>6174</v>
      </c>
      <c r="C395" s="258" t="s">
        <v>6192</v>
      </c>
      <c r="D395" s="261" t="s">
        <v>6193</v>
      </c>
      <c r="E395" s="262" t="s">
        <v>5495</v>
      </c>
      <c r="F395" s="265" t="s">
        <v>6177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6142</v>
      </c>
      <c r="B396" s="257" t="s">
        <v>6174</v>
      </c>
      <c r="C396" s="258" t="s">
        <v>6194</v>
      </c>
      <c r="D396" s="261" t="s">
        <v>6195</v>
      </c>
      <c r="E396" s="262" t="s">
        <v>5678</v>
      </c>
      <c r="F396" s="265" t="s">
        <v>6177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6142</v>
      </c>
      <c r="B397" s="257" t="s">
        <v>6174</v>
      </c>
      <c r="C397" s="258" t="s">
        <v>6196</v>
      </c>
      <c r="D397" s="261" t="s">
        <v>6197</v>
      </c>
      <c r="E397" s="262" t="s">
        <v>5428</v>
      </c>
      <c r="F397" s="265" t="s">
        <v>6177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6142</v>
      </c>
      <c r="B398" s="257" t="s">
        <v>6174</v>
      </c>
      <c r="C398" s="258" t="s">
        <v>6198</v>
      </c>
      <c r="D398" s="261" t="s">
        <v>6199</v>
      </c>
      <c r="E398" s="262" t="s">
        <v>5543</v>
      </c>
      <c r="F398" s="265" t="s">
        <v>6177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6142</v>
      </c>
      <c r="B399" s="257" t="s">
        <v>6174</v>
      </c>
      <c r="C399" s="258" t="s">
        <v>6200</v>
      </c>
      <c r="D399" s="261" t="s">
        <v>6201</v>
      </c>
      <c r="E399" s="262" t="s">
        <v>5678</v>
      </c>
      <c r="F399" s="265" t="s">
        <v>6177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6142</v>
      </c>
      <c r="B400" s="257" t="s">
        <v>6174</v>
      </c>
      <c r="C400" s="258" t="s">
        <v>6202</v>
      </c>
      <c r="D400" s="261" t="s">
        <v>6203</v>
      </c>
      <c r="E400" s="262" t="s">
        <v>5678</v>
      </c>
      <c r="F400" s="265" t="s">
        <v>6177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6142</v>
      </c>
      <c r="B401" s="257" t="s">
        <v>6174</v>
      </c>
      <c r="C401" s="258" t="s">
        <v>6204</v>
      </c>
      <c r="D401" s="261" t="s">
        <v>6205</v>
      </c>
      <c r="E401" s="262" t="s">
        <v>5428</v>
      </c>
      <c r="F401" s="265" t="s">
        <v>6177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6142</v>
      </c>
      <c r="B402" s="257" t="s">
        <v>6174</v>
      </c>
      <c r="C402" s="258" t="s">
        <v>6206</v>
      </c>
      <c r="D402" s="261" t="s">
        <v>6207</v>
      </c>
      <c r="E402" s="262" t="s">
        <v>5428</v>
      </c>
      <c r="F402" s="265" t="s">
        <v>6177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6142</v>
      </c>
      <c r="B403" s="257" t="s">
        <v>6174</v>
      </c>
      <c r="C403" s="258" t="s">
        <v>6208</v>
      </c>
      <c r="D403" s="261" t="s">
        <v>6209</v>
      </c>
      <c r="E403" s="262" t="s">
        <v>5428</v>
      </c>
      <c r="F403" s="265" t="s">
        <v>6177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6142</v>
      </c>
      <c r="B404" s="257" t="s">
        <v>6174</v>
      </c>
      <c r="C404" s="258" t="s">
        <v>6210</v>
      </c>
      <c r="D404" s="261" t="s">
        <v>6211</v>
      </c>
      <c r="E404" s="262" t="s">
        <v>5543</v>
      </c>
      <c r="F404" s="265" t="s">
        <v>6177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6142</v>
      </c>
      <c r="B405" s="257" t="s">
        <v>6174</v>
      </c>
      <c r="C405" s="258" t="s">
        <v>6212</v>
      </c>
      <c r="D405" s="261" t="s">
        <v>6213</v>
      </c>
      <c r="E405" s="262" t="s">
        <v>5543</v>
      </c>
      <c r="F405" s="265" t="s">
        <v>6177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6142</v>
      </c>
      <c r="B406" s="257" t="s">
        <v>6174</v>
      </c>
      <c r="C406" s="258" t="s">
        <v>6214</v>
      </c>
      <c r="D406" s="261" t="s">
        <v>6215</v>
      </c>
      <c r="E406" s="262" t="s">
        <v>5543</v>
      </c>
      <c r="F406" s="265" t="s">
        <v>6216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6142</v>
      </c>
      <c r="B407" s="257" t="s">
        <v>6174</v>
      </c>
      <c r="C407" s="258" t="s">
        <v>6217</v>
      </c>
      <c r="D407" s="261" t="s">
        <v>6218</v>
      </c>
      <c r="E407" s="262" t="s">
        <v>5543</v>
      </c>
      <c r="F407" s="265" t="s">
        <v>6177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6142</v>
      </c>
      <c r="B408" s="257" t="s">
        <v>6174</v>
      </c>
      <c r="C408" s="258" t="s">
        <v>6219</v>
      </c>
      <c r="D408" s="261" t="s">
        <v>6220</v>
      </c>
      <c r="E408" s="262" t="s">
        <v>5543</v>
      </c>
      <c r="F408" s="265" t="s">
        <v>6177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6142</v>
      </c>
      <c r="B409" s="257" t="s">
        <v>6174</v>
      </c>
      <c r="C409" s="258" t="s">
        <v>6221</v>
      </c>
      <c r="D409" s="261" t="s">
        <v>6222</v>
      </c>
      <c r="E409" s="262" t="s">
        <v>5543</v>
      </c>
      <c r="F409" s="265" t="s">
        <v>6223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6142</v>
      </c>
      <c r="B410" s="256" t="s">
        <v>6224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6142</v>
      </c>
      <c r="B411" s="257" t="s">
        <v>6224</v>
      </c>
      <c r="C411" s="258" t="s">
        <v>6225</v>
      </c>
      <c r="D411" s="261" t="s">
        <v>6226</v>
      </c>
      <c r="E411" s="262" t="s">
        <v>5399</v>
      </c>
      <c r="F411" s="265" t="s">
        <v>6149</v>
      </c>
      <c r="G411" s="268">
        <f>IF(COUNTIF(H411:AU411,"&lt;&gt;")=0,"",SUMPRODUCT(((Recommendations[ImplStatus]="Implemented")+(Recommendations[ImplStatus]="Compensated"))*ISNUMBER(MATCH(Recommendations[Id],H411:AU411,0)))/COUNTIF(H411:AU411,"&lt;&gt;"))</f>
        <v>0</v>
      </c>
      <c r="H411" s="269" t="s">
        <v>258</v>
      </c>
      <c r="I411" s="269" t="s">
        <v>400</v>
      </c>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6142</v>
      </c>
      <c r="B412" s="257" t="s">
        <v>6224</v>
      </c>
      <c r="C412" s="258" t="s">
        <v>6227</v>
      </c>
      <c r="D412" s="261" t="s">
        <v>6228</v>
      </c>
      <c r="E412" s="262" t="s">
        <v>5399</v>
      </c>
      <c r="F412" s="265" t="s">
        <v>6149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6142</v>
      </c>
      <c r="B413" s="257" t="s">
        <v>6224</v>
      </c>
      <c r="C413" s="258" t="s">
        <v>6229</v>
      </c>
      <c r="D413" s="261" t="s">
        <v>6230</v>
      </c>
      <c r="E413" s="262" t="s">
        <v>5399</v>
      </c>
      <c r="F413" s="265" t="s">
        <v>6149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6142</v>
      </c>
      <c r="B414" s="257" t="s">
        <v>6224</v>
      </c>
      <c r="C414" s="258" t="s">
        <v>6231</v>
      </c>
      <c r="D414" s="261" t="s">
        <v>6232</v>
      </c>
      <c r="E414" s="262" t="s">
        <v>5399</v>
      </c>
      <c r="F414" s="265" t="s">
        <v>6149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6142</v>
      </c>
      <c r="B415" s="257" t="s">
        <v>6224</v>
      </c>
      <c r="C415" s="258" t="s">
        <v>6233</v>
      </c>
      <c r="D415" s="261" t="s">
        <v>6234</v>
      </c>
      <c r="E415" s="262" t="s">
        <v>5428</v>
      </c>
      <c r="F415" s="265" t="s">
        <v>6149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6142</v>
      </c>
      <c r="B416" s="257" t="s">
        <v>6224</v>
      </c>
      <c r="C416" s="258" t="s">
        <v>6235</v>
      </c>
      <c r="D416" s="261" t="s">
        <v>6236</v>
      </c>
      <c r="E416" s="262" t="s">
        <v>5428</v>
      </c>
      <c r="F416" s="265" t="s">
        <v>6237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6142</v>
      </c>
      <c r="B417" s="257" t="s">
        <v>6224</v>
      </c>
      <c r="C417" s="258" t="s">
        <v>6238</v>
      </c>
      <c r="D417" s="261" t="s">
        <v>6239</v>
      </c>
      <c r="E417" s="262" t="s">
        <v>5428</v>
      </c>
      <c r="F417" s="265" t="s">
        <v>6237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6142</v>
      </c>
      <c r="B418" s="257" t="s">
        <v>6224</v>
      </c>
      <c r="C418" s="258" t="s">
        <v>6240</v>
      </c>
      <c r="D418" s="261" t="s">
        <v>6241</v>
      </c>
      <c r="E418" s="262" t="s">
        <v>5678</v>
      </c>
      <c r="F418" s="265" t="s">
        <v>6237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6142</v>
      </c>
      <c r="B419" s="257" t="s">
        <v>6224</v>
      </c>
      <c r="C419" s="258" t="s">
        <v>6242</v>
      </c>
      <c r="D419" s="261" t="s">
        <v>6243</v>
      </c>
      <c r="E419" s="262" t="s">
        <v>5428</v>
      </c>
      <c r="F419" s="265" t="s">
        <v>6237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6142</v>
      </c>
      <c r="B420" s="257" t="s">
        <v>6224</v>
      </c>
      <c r="C420" s="258" t="s">
        <v>6244</v>
      </c>
      <c r="D420" s="261" t="s">
        <v>6245</v>
      </c>
      <c r="E420" s="262" t="s">
        <v>5678</v>
      </c>
      <c r="F420" s="265" t="s">
        <v>6237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6142</v>
      </c>
      <c r="B421" s="257" t="s">
        <v>6224</v>
      </c>
      <c r="C421" s="258" t="s">
        <v>6246</v>
      </c>
      <c r="D421" s="261" t="s">
        <v>6247</v>
      </c>
      <c r="E421" s="262" t="s">
        <v>5678</v>
      </c>
      <c r="F421" s="265" t="s">
        <v>6237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6142</v>
      </c>
      <c r="B422" s="257" t="s">
        <v>6224</v>
      </c>
      <c r="C422" s="258" t="s">
        <v>6248</v>
      </c>
      <c r="D422" s="261" t="s">
        <v>6249</v>
      </c>
      <c r="E422" s="262" t="s">
        <v>5428</v>
      </c>
      <c r="F422" s="265" t="s">
        <v>6237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6142</v>
      </c>
      <c r="B423" s="257" t="s">
        <v>6224</v>
      </c>
      <c r="C423" s="258" t="s">
        <v>6250</v>
      </c>
      <c r="D423" s="261" t="s">
        <v>6251</v>
      </c>
      <c r="E423" s="262" t="s">
        <v>5428</v>
      </c>
      <c r="F423" s="265" t="s">
        <v>6237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6252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6252</v>
      </c>
      <c r="B425" s="256" t="s">
        <v>6253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6252</v>
      </c>
      <c r="B426" s="257" t="s">
        <v>6253</v>
      </c>
      <c r="C426" s="258" t="s">
        <v>6254</v>
      </c>
      <c r="D426" s="261" t="s">
        <v>6255</v>
      </c>
      <c r="E426" s="262" t="s">
        <v>5399</v>
      </c>
      <c r="F426" s="265" t="s">
        <v>6216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6252</v>
      </c>
      <c r="B427" s="257" t="s">
        <v>6253</v>
      </c>
      <c r="C427" s="258" t="s">
        <v>6256</v>
      </c>
      <c r="D427" s="261" t="s">
        <v>6257</v>
      </c>
      <c r="E427" s="262" t="s">
        <v>5399</v>
      </c>
      <c r="F427" s="265" t="s">
        <v>6216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6252</v>
      </c>
      <c r="B428" s="257" t="s">
        <v>6253</v>
      </c>
      <c r="C428" s="258" t="s">
        <v>6258</v>
      </c>
      <c r="D428" s="261" t="s">
        <v>6259</v>
      </c>
      <c r="E428" s="262" t="s">
        <v>5678</v>
      </c>
      <c r="F428" s="265" t="s">
        <v>6216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6252</v>
      </c>
      <c r="B429" s="257" t="s">
        <v>6253</v>
      </c>
      <c r="C429" s="258" t="s">
        <v>6260</v>
      </c>
      <c r="D429" s="261" t="s">
        <v>6261</v>
      </c>
      <c r="E429" s="262" t="s">
        <v>5428</v>
      </c>
      <c r="F429" s="265" t="s">
        <v>6216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6252</v>
      </c>
      <c r="B430" s="257" t="s">
        <v>6253</v>
      </c>
      <c r="C430" s="258" t="s">
        <v>6262</v>
      </c>
      <c r="D430" s="261" t="s">
        <v>6263</v>
      </c>
      <c r="E430" s="262" t="s">
        <v>5428</v>
      </c>
      <c r="F430" s="265" t="s">
        <v>6216</v>
      </c>
      <c r="G430" s="268">
        <f>IF(COUNTIF(H430:AU430,"&lt;&gt;")=0,"",SUMPRODUCT(((Recommendations[ImplStatus]="Implemented")+(Recommendations[ImplStatus]="Compensated"))*ISNUMBER(MATCH(Recommendations[Id],H430:AU430,0)))/COUNTIF(H430:AU430,"&lt;&gt;"))</f>
        <v>0</v>
      </c>
      <c r="H430" s="269" t="s">
        <v>246</v>
      </c>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6252</v>
      </c>
      <c r="B431" s="257" t="s">
        <v>6253</v>
      </c>
      <c r="C431" s="258" t="s">
        <v>6264</v>
      </c>
      <c r="D431" s="261" t="s">
        <v>6265</v>
      </c>
      <c r="E431" s="262" t="s">
        <v>5678</v>
      </c>
      <c r="F431" s="265" t="s">
        <v>6216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6252</v>
      </c>
      <c r="B432" s="257" t="s">
        <v>6253</v>
      </c>
      <c r="C432" s="258" t="s">
        <v>6266</v>
      </c>
      <c r="D432" s="261" t="s">
        <v>6267</v>
      </c>
      <c r="E432" s="262" t="s">
        <v>5678</v>
      </c>
      <c r="F432" s="265" t="s">
        <v>6216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6252</v>
      </c>
      <c r="B433" s="257" t="s">
        <v>6253</v>
      </c>
      <c r="C433" s="258" t="s">
        <v>6268</v>
      </c>
      <c r="D433" s="261" t="s">
        <v>6269</v>
      </c>
      <c r="E433" s="262" t="s">
        <v>5495</v>
      </c>
      <c r="F433" s="265" t="s">
        <v>6216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6252</v>
      </c>
      <c r="B434" s="257" t="s">
        <v>6253</v>
      </c>
      <c r="C434" s="258" t="s">
        <v>6270</v>
      </c>
      <c r="D434" s="261" t="s">
        <v>6271</v>
      </c>
      <c r="E434" s="262" t="s">
        <v>5495</v>
      </c>
      <c r="F434" s="265" t="s">
        <v>6216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6252</v>
      </c>
      <c r="B435" s="257" t="s">
        <v>6253</v>
      </c>
      <c r="C435" s="258" t="s">
        <v>6272</v>
      </c>
      <c r="D435" s="261" t="s">
        <v>6273</v>
      </c>
      <c r="E435" s="262" t="s">
        <v>5428</v>
      </c>
      <c r="F435" s="265" t="s">
        <v>6216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6252</v>
      </c>
      <c r="B436" s="257" t="s">
        <v>6253</v>
      </c>
      <c r="C436" s="258" t="s">
        <v>6274</v>
      </c>
      <c r="D436" s="261" t="s">
        <v>6275</v>
      </c>
      <c r="E436" s="262" t="s">
        <v>5495</v>
      </c>
      <c r="F436" s="265" t="s">
        <v>6216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6252</v>
      </c>
      <c r="B437" s="257" t="s">
        <v>6253</v>
      </c>
      <c r="C437" s="258" t="s">
        <v>6276</v>
      </c>
      <c r="D437" s="261" t="s">
        <v>6277</v>
      </c>
      <c r="E437" s="262" t="s">
        <v>5428</v>
      </c>
      <c r="F437" s="265" t="s">
        <v>6216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6252</v>
      </c>
      <c r="B438" s="256" t="s">
        <v>6278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6252</v>
      </c>
      <c r="B439" s="257" t="s">
        <v>6278</v>
      </c>
      <c r="C439" s="258" t="s">
        <v>6279</v>
      </c>
      <c r="D439" s="261" t="s">
        <v>6280</v>
      </c>
      <c r="E439" s="262" t="s">
        <v>5399</v>
      </c>
      <c r="F439" s="265" t="s">
        <v>6281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6252</v>
      </c>
      <c r="B440" s="257" t="s">
        <v>6278</v>
      </c>
      <c r="C440" s="258" t="s">
        <v>6282</v>
      </c>
      <c r="D440" s="261" t="s">
        <v>6283</v>
      </c>
      <c r="E440" s="262" t="s">
        <v>5399</v>
      </c>
      <c r="F440" s="265" t="s">
        <v>6281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6252</v>
      </c>
      <c r="B441" s="257" t="s">
        <v>6278</v>
      </c>
      <c r="C441" s="258" t="s">
        <v>6284</v>
      </c>
      <c r="D441" s="261" t="s">
        <v>6285</v>
      </c>
      <c r="E441" s="262" t="s">
        <v>5399</v>
      </c>
      <c r="F441" s="265" t="s">
        <v>6281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6252</v>
      </c>
      <c r="B442" s="257" t="s">
        <v>6278</v>
      </c>
      <c r="C442" s="258" t="s">
        <v>6286</v>
      </c>
      <c r="D442" s="261" t="s">
        <v>6287</v>
      </c>
      <c r="E442" s="262" t="s">
        <v>5399</v>
      </c>
      <c r="F442" s="265" t="s">
        <v>6281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6252</v>
      </c>
      <c r="B443" s="257" t="s">
        <v>6278</v>
      </c>
      <c r="C443" s="258" t="s">
        <v>6288</v>
      </c>
      <c r="D443" s="261" t="s">
        <v>6289</v>
      </c>
      <c r="E443" s="262" t="s">
        <v>5428</v>
      </c>
      <c r="F443" s="265" t="s">
        <v>6281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6252</v>
      </c>
      <c r="B444" s="257" t="s">
        <v>6278</v>
      </c>
      <c r="C444" s="258" t="s">
        <v>6290</v>
      </c>
      <c r="D444" s="261" t="s">
        <v>6291</v>
      </c>
      <c r="E444" s="262" t="s">
        <v>5428</v>
      </c>
      <c r="F444" s="265" t="s">
        <v>6281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6252</v>
      </c>
      <c r="B445" s="257" t="s">
        <v>6278</v>
      </c>
      <c r="C445" s="258" t="s">
        <v>6292</v>
      </c>
      <c r="D445" s="261" t="s">
        <v>6293</v>
      </c>
      <c r="E445" s="262" t="s">
        <v>5428</v>
      </c>
      <c r="F445" s="265" t="s">
        <v>6281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6252</v>
      </c>
      <c r="B446" s="257" t="s">
        <v>6278</v>
      </c>
      <c r="C446" s="258" t="s">
        <v>6294</v>
      </c>
      <c r="D446" s="261" t="s">
        <v>6295</v>
      </c>
      <c r="E446" s="262" t="s">
        <v>5543</v>
      </c>
      <c r="F446" s="265" t="s">
        <v>6281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6252</v>
      </c>
      <c r="B447" s="257" t="s">
        <v>6278</v>
      </c>
      <c r="C447" s="258" t="s">
        <v>6296</v>
      </c>
      <c r="D447" s="261" t="s">
        <v>6297</v>
      </c>
      <c r="E447" s="262" t="s">
        <v>5428</v>
      </c>
      <c r="F447" s="265" t="s">
        <v>6281</v>
      </c>
      <c r="G447" s="268">
        <f>IF(COUNTIF(H447:AU447,"&lt;&gt;")=0,"",SUMPRODUCT(((Recommendations[ImplStatus]="Implemented")+(Recommendations[ImplStatus]="Compensated"))*ISNUMBER(MATCH(Recommendations[Id],H447:AU447,0)))/COUNTIF(H447:AU447,"&lt;&gt;"))</f>
        <v>0</v>
      </c>
      <c r="H447" s="269" t="s">
        <v>246</v>
      </c>
      <c r="I447" s="269" t="s">
        <v>294</v>
      </c>
      <c r="J447" s="269" t="s">
        <v>463</v>
      </c>
      <c r="K447" s="269" t="s">
        <v>652</v>
      </c>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6252</v>
      </c>
      <c r="B448" s="257" t="s">
        <v>6278</v>
      </c>
      <c r="C448" s="258" t="s">
        <v>6298</v>
      </c>
      <c r="D448" s="261" t="s">
        <v>6299</v>
      </c>
      <c r="E448" s="262" t="s">
        <v>5543</v>
      </c>
      <c r="F448" s="265" t="s">
        <v>6281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6252</v>
      </c>
      <c r="B449" s="257" t="s">
        <v>6278</v>
      </c>
      <c r="C449" s="258" t="s">
        <v>6300</v>
      </c>
      <c r="D449" s="261" t="s">
        <v>6301</v>
      </c>
      <c r="E449" s="262" t="s">
        <v>5543</v>
      </c>
      <c r="F449" s="265" t="s">
        <v>6281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6302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6302</v>
      </c>
      <c r="B451" s="256" t="s">
        <v>6303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6302</v>
      </c>
      <c r="B452" s="257" t="s">
        <v>6303</v>
      </c>
      <c r="C452" s="258" t="s">
        <v>6304</v>
      </c>
      <c r="D452" s="261" t="s">
        <v>6305</v>
      </c>
      <c r="E452" s="262" t="s">
        <v>5399</v>
      </c>
      <c r="F452" s="265" t="s">
        <v>6306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6302</v>
      </c>
      <c r="B453" s="257" t="s">
        <v>6303</v>
      </c>
      <c r="C453" s="258" t="s">
        <v>6307</v>
      </c>
      <c r="D453" s="261" t="s">
        <v>6308</v>
      </c>
      <c r="E453" s="262" t="s">
        <v>5399</v>
      </c>
      <c r="F453" s="265" t="s">
        <v>6306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6302</v>
      </c>
      <c r="B454" s="257" t="s">
        <v>6303</v>
      </c>
      <c r="C454" s="258" t="s">
        <v>6309</v>
      </c>
      <c r="D454" s="261" t="s">
        <v>6310</v>
      </c>
      <c r="E454" s="262" t="s">
        <v>5399</v>
      </c>
      <c r="F454" s="265" t="s">
        <v>6306</v>
      </c>
      <c r="G454" s="268">
        <f>IF(COUNTIF(H454:AU454,"&lt;&gt;")=0,"",SUMPRODUCT(((Recommendations[ImplStatus]="Implemented")+(Recommendations[ImplStatus]="Compensated"))*ISNUMBER(MATCH(Recommendations[Id],H454:AU454,0)))/COUNTIF(H454:AU454,"&lt;&gt;"))</f>
        <v>0</v>
      </c>
      <c r="H454" s="269" t="s">
        <v>18</v>
      </c>
      <c r="I454" s="269" t="s">
        <v>29</v>
      </c>
      <c r="J454" s="269" t="s">
        <v>69</v>
      </c>
      <c r="K454" s="269" t="s">
        <v>104</v>
      </c>
      <c r="L454" s="269" t="s">
        <v>145</v>
      </c>
      <c r="M454" s="269" t="s">
        <v>176</v>
      </c>
      <c r="N454" s="269" t="s">
        <v>187</v>
      </c>
      <c r="O454" s="269" t="s">
        <v>340</v>
      </c>
      <c r="P454" s="269" t="s">
        <v>416</v>
      </c>
      <c r="Q454" s="269" t="s">
        <v>428</v>
      </c>
      <c r="R454" s="269" t="s">
        <v>433</v>
      </c>
      <c r="S454" s="269" t="s">
        <v>443</v>
      </c>
      <c r="T454" s="269" t="s">
        <v>484</v>
      </c>
      <c r="U454" s="269" t="s">
        <v>679</v>
      </c>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6302</v>
      </c>
      <c r="B455" s="257" t="s">
        <v>6303</v>
      </c>
      <c r="C455" s="258" t="s">
        <v>6311</v>
      </c>
      <c r="D455" s="261" t="s">
        <v>6312</v>
      </c>
      <c r="E455" s="262" t="s">
        <v>5399</v>
      </c>
      <c r="F455" s="265" t="s">
        <v>6306</v>
      </c>
      <c r="G455" s="268">
        <f>IF(COUNTIF(H455:AU455,"&lt;&gt;")=0,"",SUMPRODUCT(((Recommendations[ImplStatus]="Implemented")+(Recommendations[ImplStatus]="Compensated"))*ISNUMBER(MATCH(Recommendations[Id],H455:AU455,0)))/COUNTIF(H455:AU455,"&lt;&gt;"))</f>
        <v>0</v>
      </c>
      <c r="H455" s="269" t="s">
        <v>18</v>
      </c>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6302</v>
      </c>
      <c r="B456" s="257" t="s">
        <v>6303</v>
      </c>
      <c r="C456" s="258" t="s">
        <v>6313</v>
      </c>
      <c r="D456" s="261" t="s">
        <v>6314</v>
      </c>
      <c r="E456" s="262" t="s">
        <v>5399</v>
      </c>
      <c r="F456" s="265" t="s">
        <v>6306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6302</v>
      </c>
      <c r="B457" s="257" t="s">
        <v>6303</v>
      </c>
      <c r="C457" s="258" t="s">
        <v>6315</v>
      </c>
      <c r="D457" s="261" t="s">
        <v>6316</v>
      </c>
      <c r="E457" s="262" t="s">
        <v>5428</v>
      </c>
      <c r="F457" s="265" t="s">
        <v>6306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6302</v>
      </c>
      <c r="B458" s="257" t="s">
        <v>6303</v>
      </c>
      <c r="C458" s="258" t="s">
        <v>6317</v>
      </c>
      <c r="D458" s="261" t="s">
        <v>6318</v>
      </c>
      <c r="E458" s="262" t="s">
        <v>5428</v>
      </c>
      <c r="F458" s="265" t="s">
        <v>6306</v>
      </c>
      <c r="G458" s="268">
        <f>IF(COUNTIF(H458:AU458,"&lt;&gt;")=0,"",SUMPRODUCT(((Recommendations[ImplStatus]="Implemented")+(Recommendations[ImplStatus]="Compensated"))*ISNUMBER(MATCH(Recommendations[Id],H458:AU458,0)))/COUNTIF(H458:AU458,"&lt;&gt;"))</f>
        <v>0</v>
      </c>
      <c r="H458" s="269" t="s">
        <v>294</v>
      </c>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6302</v>
      </c>
      <c r="B459" s="257" t="s">
        <v>6303</v>
      </c>
      <c r="C459" s="258" t="s">
        <v>6319</v>
      </c>
      <c r="D459" s="261" t="s">
        <v>6320</v>
      </c>
      <c r="E459" s="262" t="s">
        <v>5428</v>
      </c>
      <c r="F459" s="265" t="s">
        <v>6306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6302</v>
      </c>
      <c r="B460" s="257" t="s">
        <v>6303</v>
      </c>
      <c r="C460" s="258" t="s">
        <v>6321</v>
      </c>
      <c r="D460" s="261" t="s">
        <v>6322</v>
      </c>
      <c r="E460" s="262" t="s">
        <v>5428</v>
      </c>
      <c r="F460" s="265" t="s">
        <v>6306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6302</v>
      </c>
      <c r="B461" s="257" t="s">
        <v>6303</v>
      </c>
      <c r="C461" s="258" t="s">
        <v>6323</v>
      </c>
      <c r="D461" s="261" t="s">
        <v>6324</v>
      </c>
      <c r="E461" s="262" t="s">
        <v>5428</v>
      </c>
      <c r="F461" s="265" t="s">
        <v>6306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6302</v>
      </c>
      <c r="B462" s="257" t="s">
        <v>6303</v>
      </c>
      <c r="C462" s="258" t="s">
        <v>6325</v>
      </c>
      <c r="D462" s="261" t="s">
        <v>6326</v>
      </c>
      <c r="E462" s="262" t="s">
        <v>5428</v>
      </c>
      <c r="F462" s="265" t="s">
        <v>6306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6302</v>
      </c>
      <c r="B463" s="257" t="s">
        <v>6303</v>
      </c>
      <c r="C463" s="258" t="s">
        <v>6327</v>
      </c>
      <c r="D463" s="261" t="s">
        <v>6328</v>
      </c>
      <c r="E463" s="262" t="s">
        <v>5428</v>
      </c>
      <c r="F463" s="265" t="s">
        <v>6306</v>
      </c>
      <c r="G463" s="268">
        <f>IF(COUNTIF(H463:AU463,"&lt;&gt;")=0,"",SUMPRODUCT(((Recommendations[ImplStatus]="Implemented")+(Recommendations[ImplStatus]="Compensated"))*ISNUMBER(MATCH(Recommendations[Id],H463:AU463,0)))/COUNTIF(H463:AU463,"&lt;&gt;"))</f>
        <v>0</v>
      </c>
      <c r="H463" s="269" t="s">
        <v>325</v>
      </c>
      <c r="I463" s="269" t="s">
        <v>384</v>
      </c>
      <c r="J463" s="269" t="s">
        <v>395</v>
      </c>
      <c r="K463" s="269" t="s">
        <v>438</v>
      </c>
      <c r="L463" s="269" t="s">
        <v>642</v>
      </c>
      <c r="M463" s="269" t="s">
        <v>689</v>
      </c>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6302</v>
      </c>
      <c r="B464" s="257" t="s">
        <v>6303</v>
      </c>
      <c r="C464" s="258" t="s">
        <v>6329</v>
      </c>
      <c r="D464" s="261" t="s">
        <v>6330</v>
      </c>
      <c r="E464" s="262" t="s">
        <v>5428</v>
      </c>
      <c r="F464" s="265" t="s">
        <v>6306</v>
      </c>
      <c r="G464" s="268">
        <f>IF(COUNTIF(H464:AU464,"&lt;&gt;")=0,"",SUMPRODUCT(((Recommendations[ImplStatus]="Implemented")+(Recommendations[ImplStatus]="Compensated"))*ISNUMBER(MATCH(Recommendations[Id],H464:AU464,0)))/COUNTIF(H464:AU464,"&lt;&gt;"))</f>
        <v>0</v>
      </c>
      <c r="H464" s="269" t="s">
        <v>384</v>
      </c>
      <c r="I464" s="269" t="s">
        <v>438</v>
      </c>
      <c r="J464" s="269" t="s">
        <v>642</v>
      </c>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6302</v>
      </c>
      <c r="B465" s="257" t="s">
        <v>6303</v>
      </c>
      <c r="C465" s="258" t="s">
        <v>6331</v>
      </c>
      <c r="D465" s="261" t="s">
        <v>6332</v>
      </c>
      <c r="E465" s="262" t="s">
        <v>5428</v>
      </c>
      <c r="F465" s="265" t="s">
        <v>6306</v>
      </c>
      <c r="G465" s="268">
        <f>IF(COUNTIF(H465:AU465,"&lt;&gt;")=0,"",SUMPRODUCT(((Recommendations[ImplStatus]="Implemented")+(Recommendations[ImplStatus]="Compensated"))*ISNUMBER(MATCH(Recommendations[Id],H465:AU465,0)))/COUNTIF(H465:AU465,"&lt;&gt;"))</f>
        <v>0</v>
      </c>
      <c r="H465" s="269" t="s">
        <v>34</v>
      </c>
      <c r="I465" s="269" t="s">
        <v>42</v>
      </c>
      <c r="J465" s="269" t="s">
        <v>62</v>
      </c>
      <c r="K465" s="269" t="s">
        <v>76</v>
      </c>
      <c r="L465" s="269" t="s">
        <v>83</v>
      </c>
      <c r="M465" s="269" t="s">
        <v>90</v>
      </c>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6302</v>
      </c>
      <c r="B466" s="256" t="s">
        <v>6333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6302</v>
      </c>
      <c r="B467" s="257" t="s">
        <v>6333</v>
      </c>
      <c r="C467" s="258" t="s">
        <v>6334</v>
      </c>
      <c r="D467" s="261" t="s">
        <v>6335</v>
      </c>
      <c r="E467" s="262" t="s">
        <v>5399</v>
      </c>
      <c r="F467" s="265" t="s">
        <v>5538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6302</v>
      </c>
      <c r="B468" s="257" t="s">
        <v>6333</v>
      </c>
      <c r="C468" s="258" t="s">
        <v>6336</v>
      </c>
      <c r="D468" s="261" t="s">
        <v>6337</v>
      </c>
      <c r="E468" s="262" t="s">
        <v>5399</v>
      </c>
      <c r="F468" s="265" t="s">
        <v>5538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6302</v>
      </c>
      <c r="B469" s="257" t="s">
        <v>6333</v>
      </c>
      <c r="C469" s="258" t="s">
        <v>6338</v>
      </c>
      <c r="D469" s="261" t="s">
        <v>6339</v>
      </c>
      <c r="E469" s="262" t="s">
        <v>5399</v>
      </c>
      <c r="F469" s="265" t="s">
        <v>5538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6302</v>
      </c>
      <c r="B470" s="257" t="s">
        <v>6333</v>
      </c>
      <c r="C470" s="258" t="s">
        <v>6340</v>
      </c>
      <c r="D470" s="261" t="s">
        <v>6341</v>
      </c>
      <c r="E470" s="262" t="s">
        <v>5495</v>
      </c>
      <c r="F470" s="265" t="s">
        <v>5907</v>
      </c>
      <c r="G470" s="268">
        <f>IF(COUNTIF(H470:AU470,"&lt;&gt;")=0,"",SUMPRODUCT(((Recommendations[ImplStatus]="Implemented")+(Recommendations[ImplStatus]="Compensated"))*ISNUMBER(MATCH(Recommendations[Id],H470:AU470,0)))/COUNTIF(H470:AU470,"&lt;&gt;"))</f>
        <v>0</v>
      </c>
      <c r="H470" s="269" t="s">
        <v>135</v>
      </c>
      <c r="I470" s="269" t="s">
        <v>309</v>
      </c>
      <c r="J470" s="269" t="s">
        <v>458</v>
      </c>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6302</v>
      </c>
      <c r="B471" s="257" t="s">
        <v>6333</v>
      </c>
      <c r="C471" s="258" t="s">
        <v>6342</v>
      </c>
      <c r="D471" s="261" t="s">
        <v>6343</v>
      </c>
      <c r="E471" s="262" t="s">
        <v>5495</v>
      </c>
      <c r="F471" s="265" t="s">
        <v>5907</v>
      </c>
      <c r="G471" s="268">
        <f>IF(COUNTIF(H471:AU471,"&lt;&gt;")=0,"",SUMPRODUCT(((Recommendations[ImplStatus]="Implemented")+(Recommendations[ImplStatus]="Compensated"))*ISNUMBER(MATCH(Recommendations[Id],H471:AU471,0)))/COUNTIF(H471:AU471,"&lt;&gt;"))</f>
        <v>0</v>
      </c>
      <c r="H471" s="269" t="s">
        <v>76</v>
      </c>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6302</v>
      </c>
      <c r="B472" s="257" t="s">
        <v>6333</v>
      </c>
      <c r="C472" s="258" t="s">
        <v>6344</v>
      </c>
      <c r="D472" s="261" t="s">
        <v>6345</v>
      </c>
      <c r="E472" s="262" t="s">
        <v>5399</v>
      </c>
      <c r="F472" s="265" t="s">
        <v>5907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6302</v>
      </c>
      <c r="B473" s="257" t="s">
        <v>6333</v>
      </c>
      <c r="C473" s="258" t="s">
        <v>6346</v>
      </c>
      <c r="D473" s="261" t="s">
        <v>6347</v>
      </c>
      <c r="E473" s="262" t="s">
        <v>5399</v>
      </c>
      <c r="F473" s="265" t="s">
        <v>5846</v>
      </c>
      <c r="G473" s="268">
        <f>IF(COUNTIF(H473:AU473,"&lt;&gt;")=0,"",SUMPRODUCT(((Recommendations[ImplStatus]="Implemented")+(Recommendations[ImplStatus]="Compensated"))*ISNUMBER(MATCH(Recommendations[Id],H473:AU473,0)))/COUNTIF(H473:AU473,"&lt;&gt;"))</f>
        <v>0</v>
      </c>
      <c r="H473" s="269" t="s">
        <v>319</v>
      </c>
      <c r="I473" s="269" t="s">
        <v>474</v>
      </c>
      <c r="J473" s="269" t="s">
        <v>489</v>
      </c>
      <c r="K473" s="269" t="s">
        <v>500</v>
      </c>
      <c r="L473" s="269" t="s">
        <v>505</v>
      </c>
      <c r="M473" s="269" t="s">
        <v>520</v>
      </c>
      <c r="N473" s="269" t="s">
        <v>530</v>
      </c>
      <c r="O473" s="269" t="s">
        <v>542</v>
      </c>
      <c r="P473" s="269" t="s">
        <v>552</v>
      </c>
      <c r="Q473" s="269" t="s">
        <v>557</v>
      </c>
      <c r="R473" s="269" t="s">
        <v>672</v>
      </c>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6302</v>
      </c>
      <c r="B474" s="257" t="s">
        <v>6333</v>
      </c>
      <c r="C474" s="258" t="s">
        <v>6348</v>
      </c>
      <c r="D474" s="261" t="s">
        <v>6349</v>
      </c>
      <c r="E474" s="262" t="s">
        <v>5428</v>
      </c>
      <c r="F474" s="265" t="s">
        <v>5846</v>
      </c>
      <c r="G474" s="268">
        <f>IF(COUNTIF(H474:AU474,"&lt;&gt;")=0,"",SUMPRODUCT(((Recommendations[ImplStatus]="Implemented")+(Recommendations[ImplStatus]="Compensated"))*ISNUMBER(MATCH(Recommendations[Id],H474:AU474,0)))/COUNTIF(H474:AU474,"&lt;&gt;"))</f>
        <v>0</v>
      </c>
      <c r="H474" s="269" t="s">
        <v>479</v>
      </c>
      <c r="I474" s="269" t="s">
        <v>500</v>
      </c>
      <c r="J474" s="269" t="s">
        <v>530</v>
      </c>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6302</v>
      </c>
      <c r="B475" s="257" t="s">
        <v>6333</v>
      </c>
      <c r="C475" s="258" t="s">
        <v>6350</v>
      </c>
      <c r="D475" s="261" t="s">
        <v>6351</v>
      </c>
      <c r="E475" s="262" t="s">
        <v>5428</v>
      </c>
      <c r="F475" s="265" t="s">
        <v>5846</v>
      </c>
      <c r="G475" s="268">
        <f>IF(COUNTIF(H475:AU475,"&lt;&gt;")=0,"",SUMPRODUCT(((Recommendations[ImplStatus]="Implemented")+(Recommendations[ImplStatus]="Compensated"))*ISNUMBER(MATCH(Recommendations[Id],H475:AU475,0)))/COUNTIF(H475:AU475,"&lt;&gt;"))</f>
        <v>0</v>
      </c>
      <c r="H475" s="269" t="s">
        <v>314</v>
      </c>
      <c r="I475" s="269" t="s">
        <v>515</v>
      </c>
      <c r="J475" s="269" t="s">
        <v>547</v>
      </c>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6302</v>
      </c>
      <c r="B476" s="257" t="s">
        <v>6333</v>
      </c>
      <c r="C476" s="258" t="s">
        <v>6352</v>
      </c>
      <c r="D476" s="261" t="s">
        <v>6353</v>
      </c>
      <c r="E476" s="262" t="s">
        <v>5428</v>
      </c>
      <c r="F476" s="265" t="s">
        <v>5846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6302</v>
      </c>
      <c r="B477" s="257" t="s">
        <v>6333</v>
      </c>
      <c r="C477" s="258" t="s">
        <v>6354</v>
      </c>
      <c r="D477" s="261" t="s">
        <v>6355</v>
      </c>
      <c r="E477" s="262" t="s">
        <v>5428</v>
      </c>
      <c r="F477" s="265" t="s">
        <v>5846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6302</v>
      </c>
      <c r="B478" s="257" t="s">
        <v>6333</v>
      </c>
      <c r="C478" s="258" t="s">
        <v>6356</v>
      </c>
      <c r="D478" s="261" t="s">
        <v>6357</v>
      </c>
      <c r="E478" s="262" t="s">
        <v>5428</v>
      </c>
      <c r="F478" s="265" t="s">
        <v>5907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6302</v>
      </c>
      <c r="B479" s="257" t="s">
        <v>6333</v>
      </c>
      <c r="C479" s="258" t="s">
        <v>6358</v>
      </c>
      <c r="D479" s="261" t="s">
        <v>6359</v>
      </c>
      <c r="E479" s="262" t="s">
        <v>5543</v>
      </c>
      <c r="F479" s="265" t="s">
        <v>5907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6302</v>
      </c>
      <c r="B480" s="257" t="s">
        <v>6333</v>
      </c>
      <c r="C480" s="258" t="s">
        <v>6360</v>
      </c>
      <c r="D480" s="261" t="s">
        <v>6361</v>
      </c>
      <c r="E480" s="262" t="s">
        <v>5543</v>
      </c>
      <c r="F480" s="265" t="s">
        <v>5907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6302</v>
      </c>
      <c r="B481" s="270" t="s">
        <v>6333</v>
      </c>
      <c r="C481" s="271" t="s">
        <v>6362</v>
      </c>
      <c r="D481" s="272" t="s">
        <v>6363</v>
      </c>
      <c r="E481" s="273" t="s">
        <v>5543</v>
      </c>
      <c r="F481" s="274" t="s">
        <v>5538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699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IFERROR(INDEX('Recommendations'!$I$2:$I$121, MATCH(H2,'Recommendations'!$B$2:$B$121,0))="Implemented", FALSE))</xm:f>
            <x14:dxf>
              <font>
                <color rgb="FF000000"/>
              </font>
              <fill>
                <patternFill>
                  <bgColor rgb="FF3C7D22"/>
                </patternFill>
              </fill>
            </x14:dxf>
          </x14:cfRule>
          <x14:cfRule type="expression" priority="2" id="{00000000-000E-0000-0B00-000002000000}">
            <xm:f>AND(H2&lt;&gt;"", IFERROR(INDEX('Recommendations'!$I$2:$I$121, MATCH(H2,'Recommendations'!$B$2:$B$121,0))="Compensated", FALSE))</xm:f>
            <x14:dxf>
              <font>
                <color rgb="FF000000"/>
              </font>
              <fill>
                <patternFill>
                  <bgColor rgb="FFC6E0B4"/>
                </patternFill>
              </fill>
            </x14:dxf>
          </x14:cfRule>
          <x14:cfRule type="expression" priority="3" id="{00000000-000E-0000-0B00-000003000000}">
            <xm:f>AND(H2&lt;&gt;"", IFERROR(INDEX('Recommendations'!$I$2:$I$121, MATCH(H2,'Recommendations'!$B$2:$B$121,0))="Testing", FALSE))</xm:f>
            <x14:dxf>
              <font>
                <color rgb="FF000000"/>
              </font>
              <fill>
                <patternFill>
                  <bgColor rgb="FFFFC000"/>
                </patternFill>
              </fill>
            </x14:dxf>
          </x14:cfRule>
          <x14:cfRule type="expression" priority="4" id="{00000000-000E-0000-0B00-000004000000}">
            <xm:f>AND(H2&lt;&gt;"", IFERROR(INDEX('Recommendations'!$I$2:$I$121, MATCH(H2,'Recommendations'!$B$2:$B$121,0))="Failed", FALSE))</xm:f>
            <x14:dxf>
              <font>
                <color rgb="FF000000"/>
              </font>
              <fill>
                <patternFill>
                  <bgColor rgb="FFD82891"/>
                </patternFill>
              </fill>
            </x14:dxf>
          </x14:cfRule>
          <x14:cfRule type="expression" priority="5" id="{00000000-000E-0000-0B00-000005000000}">
            <xm:f>AND(H2&lt;&gt;"", IFERROR(INDEX('Recommendations'!$I$2:$I$121, MATCH(H2,'Recommendations'!$B$2:$B$121,0))="Risk Accepted", FALSE))</xm:f>
            <x14:dxf>
              <font>
                <color rgb="FF000000"/>
              </font>
              <fill>
                <patternFill>
                  <bgColor rgb="FFD9D9D9"/>
                </patternFill>
              </fill>
            </x14:dxf>
          </x14:cfRule>
          <x14:cfRule type="expression" priority="6" id="{00000000-000E-0000-0B00-000006000000}">
            <xm:f>AND(H2&lt;&gt;"", IFERROR(INDEX('Recommendations'!$I$2:$I$121, MATCH(H2,'Recommendations'!$B$2:$B$121,0))="N/A",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783</v>
      </c>
      <c r="C2" s="290"/>
      <c r="D2" s="290"/>
      <c r="E2" s="290"/>
      <c r="F2" s="290"/>
      <c r="G2" s="290"/>
      <c r="H2" s="290"/>
      <c r="I2" s="290"/>
    </row>
    <row r="4" spans="2:15" ht="18.5" x14ac:dyDescent="0.45">
      <c r="B4" s="39" t="s">
        <v>784</v>
      </c>
    </row>
    <row r="5" spans="2:15" x14ac:dyDescent="0.35">
      <c r="B5" s="41" t="s">
        <v>25</v>
      </c>
      <c r="C5" s="41" t="s">
        <v>785</v>
      </c>
      <c r="D5" s="41" t="s">
        <v>786</v>
      </c>
      <c r="F5" s="291" t="s">
        <v>787</v>
      </c>
      <c r="G5" s="291"/>
      <c r="H5" s="291"/>
      <c r="I5" s="292" t="s">
        <v>788</v>
      </c>
      <c r="J5" s="292"/>
      <c r="K5" s="292"/>
      <c r="L5" s="292"/>
      <c r="M5" s="292"/>
      <c r="N5" s="292"/>
      <c r="O5" s="292"/>
    </row>
    <row r="6" spans="2:15" x14ac:dyDescent="0.35">
      <c r="B6" s="47" t="s">
        <v>789</v>
      </c>
      <c r="C6" s="48">
        <v>120</v>
      </c>
      <c r="D6" s="49" t="s">
        <v>25</v>
      </c>
      <c r="F6" s="291" t="s">
        <v>790</v>
      </c>
      <c r="G6" s="291"/>
      <c r="H6" s="291"/>
      <c r="I6" s="293" t="s">
        <v>791</v>
      </c>
      <c r="J6" s="293"/>
      <c r="K6" s="293"/>
      <c r="L6" s="293"/>
      <c r="M6" s="293"/>
      <c r="N6" s="293"/>
      <c r="O6" s="293"/>
    </row>
    <row r="7" spans="2:15" x14ac:dyDescent="0.35">
      <c r="B7" s="50" t="s">
        <v>792</v>
      </c>
      <c r="C7" s="51">
        <f>C6-C8-C9</f>
        <v>120</v>
      </c>
      <c r="D7" s="52">
        <f>IF(C6&gt;0,C7/C6,0)</f>
        <v>1</v>
      </c>
      <c r="F7" s="291" t="s">
        <v>793</v>
      </c>
      <c r="G7" s="291"/>
      <c r="H7" s="291"/>
      <c r="I7" s="293" t="s">
        <v>791</v>
      </c>
      <c r="J7" s="293"/>
      <c r="K7" s="293"/>
      <c r="L7" s="293"/>
      <c r="M7" s="293"/>
      <c r="N7" s="293"/>
      <c r="O7" s="293"/>
    </row>
    <row r="8" spans="2:15" x14ac:dyDescent="0.35">
      <c r="B8" s="43" t="s">
        <v>794</v>
      </c>
      <c r="C8" s="44">
        <f>COUNTIF('Recommendations'!I:I,"Risk Accepted")</f>
        <v>0</v>
      </c>
      <c r="D8" s="45">
        <f>IF(C6&gt;0,C8/C6,0)</f>
        <v>0</v>
      </c>
      <c r="F8" s="291" t="s">
        <v>795</v>
      </c>
      <c r="G8" s="291"/>
      <c r="H8" s="291"/>
      <c r="I8" s="293" t="s">
        <v>791</v>
      </c>
      <c r="J8" s="293"/>
      <c r="K8" s="293"/>
      <c r="L8" s="293"/>
      <c r="M8" s="293"/>
      <c r="N8" s="293"/>
      <c r="O8" s="293"/>
    </row>
    <row r="9" spans="2:15" x14ac:dyDescent="0.35">
      <c r="B9" s="43" t="s">
        <v>796</v>
      </c>
      <c r="C9" s="44">
        <f>COUNTIF('Recommendations'!I:I,"N/A")</f>
        <v>0</v>
      </c>
      <c r="D9" s="45">
        <f>IF(C6&gt;0,C9/C6,0)</f>
        <v>0</v>
      </c>
      <c r="F9" s="291" t="s">
        <v>797</v>
      </c>
      <c r="G9" s="291"/>
      <c r="H9" s="291"/>
      <c r="I9" s="293" t="s">
        <v>791</v>
      </c>
      <c r="J9" s="293"/>
      <c r="K9" s="293"/>
      <c r="L9" s="293"/>
      <c r="M9" s="293"/>
      <c r="N9" s="293"/>
      <c r="O9" s="293"/>
    </row>
    <row r="12" spans="2:15" ht="18.5" x14ac:dyDescent="0.45">
      <c r="B12" s="39" t="s">
        <v>798</v>
      </c>
    </row>
    <row r="14" spans="2:15" x14ac:dyDescent="0.35">
      <c r="B14" s="53" t="s">
        <v>799</v>
      </c>
    </row>
    <row r="15" spans="2:15" x14ac:dyDescent="0.35">
      <c r="B15" s="41" t="s">
        <v>25</v>
      </c>
      <c r="C15" s="41" t="s">
        <v>800</v>
      </c>
      <c r="D15" s="41" t="s">
        <v>801</v>
      </c>
      <c r="E15" s="41" t="s">
        <v>802</v>
      </c>
      <c r="F15" s="41" t="s">
        <v>803</v>
      </c>
    </row>
    <row r="16" spans="2:15" x14ac:dyDescent="0.35">
      <c r="B16" s="43" t="s">
        <v>804</v>
      </c>
      <c r="C16" s="44">
        <f>COUNTIF('Recommendations'!P:P,"Resolved")</f>
        <v>0</v>
      </c>
      <c r="D16" s="44">
        <f>COUNTIF('Recommendations'!P:P,"Testing")</f>
        <v>0</v>
      </c>
      <c r="E16" s="44">
        <f>COUNTIF('Recommendations'!P:P,"Outstanding")</f>
        <v>120</v>
      </c>
      <c r="F16" s="44">
        <f>SUM(C16:E16)</f>
        <v>120</v>
      </c>
    </row>
    <row r="18" spans="2:6" x14ac:dyDescent="0.35">
      <c r="B18" s="53" t="s">
        <v>805</v>
      </c>
    </row>
    <row r="19" spans="2:6" x14ac:dyDescent="0.35">
      <c r="B19" s="54" t="s">
        <v>25</v>
      </c>
      <c r="C19" s="54" t="s">
        <v>800</v>
      </c>
      <c r="D19" s="54" t="s">
        <v>801</v>
      </c>
      <c r="E19" s="54" t="s">
        <v>802</v>
      </c>
      <c r="F19" s="54" t="s">
        <v>25</v>
      </c>
    </row>
    <row r="20" spans="2:6" x14ac:dyDescent="0.35">
      <c r="B20" s="43" t="s">
        <v>804</v>
      </c>
      <c r="C20" s="45">
        <f>IF(F16&gt;0, C16/F16, 0)</f>
        <v>0</v>
      </c>
      <c r="D20" s="45">
        <f>IF(F16&gt;0, D16/F16, 0)</f>
        <v>0</v>
      </c>
      <c r="E20" s="45">
        <f>IF(F16&gt;0, E16/F16, 0)</f>
        <v>1</v>
      </c>
      <c r="F20" s="46" t="s">
        <v>25</v>
      </c>
    </row>
    <row r="25" spans="2:6" ht="18.5" x14ac:dyDescent="0.45">
      <c r="B25" s="39" t="s">
        <v>806</v>
      </c>
    </row>
    <row r="27" spans="2:6" x14ac:dyDescent="0.35">
      <c r="B27" s="53" t="s">
        <v>799</v>
      </c>
    </row>
    <row r="28" spans="2:6" x14ac:dyDescent="0.35">
      <c r="B28" s="41" t="s">
        <v>4</v>
      </c>
      <c r="C28" s="41" t="s">
        <v>800</v>
      </c>
      <c r="D28" s="41" t="s">
        <v>801</v>
      </c>
      <c r="E28" s="41" t="s">
        <v>802</v>
      </c>
      <c r="F28" s="41" t="s">
        <v>803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91</v>
      </c>
      <c r="F29" s="44">
        <f>SUM(C29:E29)</f>
        <v>91</v>
      </c>
    </row>
    <row r="30" spans="2:6" x14ac:dyDescent="0.35">
      <c r="B30" s="43" t="s">
        <v>92</v>
      </c>
      <c r="C30" s="44">
        <f>COUNTIFS('Recommendations'!E:E,"Level 2",'Recommendations'!P:P,"=Resolved")</f>
        <v>0</v>
      </c>
      <c r="D30" s="44">
        <f>COUNTIFS('Recommendations'!E:E,"=Level 2",'Recommendations'!P:P,"=Testing")</f>
        <v>0</v>
      </c>
      <c r="E30" s="44">
        <f>COUNTIFS('Recommendations'!E:E,"=Level 2",'Recommendations'!P:P,"=Outstanding")</f>
        <v>29</v>
      </c>
      <c r="F30" s="44">
        <f>SUM(C30:E30)</f>
        <v>29</v>
      </c>
    </row>
    <row r="32" spans="2:6" x14ac:dyDescent="0.35">
      <c r="B32" s="53" t="s">
        <v>805</v>
      </c>
    </row>
    <row r="33" spans="2:6" x14ac:dyDescent="0.35">
      <c r="B33" s="54" t="s">
        <v>4</v>
      </c>
      <c r="C33" s="54" t="s">
        <v>800</v>
      </c>
      <c r="D33" s="54" t="s">
        <v>801</v>
      </c>
      <c r="E33" s="54" t="s">
        <v>802</v>
      </c>
      <c r="F33" s="54" t="s">
        <v>25</v>
      </c>
    </row>
    <row r="34" spans="2:6" x14ac:dyDescent="0.35">
      <c r="B34" s="43" t="s">
        <v>21</v>
      </c>
      <c r="C34" s="45">
        <f>IF(F29&gt;0, C29/F29, 0)</f>
        <v>0</v>
      </c>
      <c r="D34" s="45">
        <f>IF(F29&gt;0, D29/F29, 0)</f>
        <v>0</v>
      </c>
      <c r="E34" s="45">
        <f>IF(F29&gt;0, E29/F29, 0)</f>
        <v>1</v>
      </c>
      <c r="F34" s="46" t="s">
        <v>25</v>
      </c>
    </row>
    <row r="35" spans="2:6" x14ac:dyDescent="0.35">
      <c r="B35" s="43" t="s">
        <v>92</v>
      </c>
      <c r="C35" s="45">
        <f>IF(F30&gt;0, C30/F30, 0)</f>
        <v>0</v>
      </c>
      <c r="D35" s="45">
        <f>IF(F30&gt;0, D30/F30, 0)</f>
        <v>0</v>
      </c>
      <c r="E35" s="45">
        <f>IF(F30&gt;0, E30/F30, 0)</f>
        <v>1</v>
      </c>
      <c r="F35" s="46" t="s">
        <v>25</v>
      </c>
    </row>
    <row r="40" spans="2:6" ht="18.5" x14ac:dyDescent="0.45">
      <c r="B40" s="39" t="s">
        <v>807</v>
      </c>
    </row>
    <row r="42" spans="2:6" x14ac:dyDescent="0.35">
      <c r="B42" s="53" t="s">
        <v>799</v>
      </c>
    </row>
    <row r="43" spans="2:6" x14ac:dyDescent="0.35">
      <c r="B43" s="41" t="s">
        <v>7</v>
      </c>
      <c r="C43" s="41" t="s">
        <v>800</v>
      </c>
      <c r="D43" s="41" t="s">
        <v>801</v>
      </c>
      <c r="E43" s="41" t="s">
        <v>802</v>
      </c>
      <c r="F43" s="41" t="s">
        <v>803</v>
      </c>
    </row>
    <row r="44" spans="2:6" x14ac:dyDescent="0.35">
      <c r="B44" s="43" t="s">
        <v>808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809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810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811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812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120</v>
      </c>
      <c r="F49" s="44">
        <f t="shared" si="0"/>
        <v>120</v>
      </c>
    </row>
    <row r="51" spans="2:6" x14ac:dyDescent="0.35">
      <c r="B51" s="53" t="s">
        <v>805</v>
      </c>
    </row>
    <row r="52" spans="2:6" x14ac:dyDescent="0.35">
      <c r="B52" s="54" t="s">
        <v>7</v>
      </c>
      <c r="C52" s="54" t="s">
        <v>800</v>
      </c>
      <c r="D52" s="54" t="s">
        <v>801</v>
      </c>
      <c r="E52" s="54" t="s">
        <v>802</v>
      </c>
      <c r="F52" s="54" t="s">
        <v>25</v>
      </c>
    </row>
    <row r="53" spans="2:6" x14ac:dyDescent="0.35">
      <c r="B53" s="43" t="s">
        <v>808</v>
      </c>
      <c r="C53" s="45">
        <f t="shared" ref="C53:C58" si="1">IF(F44&gt;0, C44/F44, 0)</f>
        <v>0</v>
      </c>
      <c r="D53" s="45">
        <f t="shared" ref="D53:D58" si="2">IF(F44&gt;0, D44/F44, 0)</f>
        <v>0</v>
      </c>
      <c r="E53" s="45">
        <f t="shared" ref="E53:E58" si="3">IF(F44&gt;0, E44/F44, 0)</f>
        <v>0</v>
      </c>
      <c r="F53" s="46" t="s">
        <v>25</v>
      </c>
    </row>
    <row r="54" spans="2:6" x14ac:dyDescent="0.35">
      <c r="B54" s="43" t="s">
        <v>809</v>
      </c>
      <c r="C54" s="45">
        <f t="shared" si="1"/>
        <v>0</v>
      </c>
      <c r="D54" s="45">
        <f t="shared" si="2"/>
        <v>0</v>
      </c>
      <c r="E54" s="45">
        <f t="shared" si="3"/>
        <v>0</v>
      </c>
      <c r="F54" s="46" t="s">
        <v>25</v>
      </c>
    </row>
    <row r="55" spans="2:6" x14ac:dyDescent="0.35">
      <c r="B55" s="43" t="s">
        <v>810</v>
      </c>
      <c r="C55" s="45">
        <f t="shared" si="1"/>
        <v>0</v>
      </c>
      <c r="D55" s="45">
        <f t="shared" si="2"/>
        <v>0</v>
      </c>
      <c r="E55" s="45">
        <f t="shared" si="3"/>
        <v>0</v>
      </c>
      <c r="F55" s="46" t="s">
        <v>25</v>
      </c>
    </row>
    <row r="56" spans="2:6" x14ac:dyDescent="0.35">
      <c r="B56" s="43" t="s">
        <v>811</v>
      </c>
      <c r="C56" s="45">
        <f t="shared" si="1"/>
        <v>0</v>
      </c>
      <c r="D56" s="45">
        <f t="shared" si="2"/>
        <v>0</v>
      </c>
      <c r="E56" s="45">
        <f t="shared" si="3"/>
        <v>0</v>
      </c>
      <c r="F56" s="46" t="s">
        <v>25</v>
      </c>
    </row>
    <row r="57" spans="2:6" x14ac:dyDescent="0.35">
      <c r="B57" s="43" t="s">
        <v>812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813</v>
      </c>
    </row>
    <row r="65" spans="2:6" x14ac:dyDescent="0.35">
      <c r="B65" s="53" t="s">
        <v>799</v>
      </c>
    </row>
    <row r="66" spans="2:6" x14ac:dyDescent="0.35">
      <c r="B66" s="41" t="s">
        <v>3</v>
      </c>
      <c r="C66" s="41" t="s">
        <v>800</v>
      </c>
      <c r="D66" s="41" t="s">
        <v>801</v>
      </c>
      <c r="E66" s="41" t="s">
        <v>802</v>
      </c>
      <c r="F66" s="41" t="s">
        <v>803</v>
      </c>
    </row>
    <row r="67" spans="2:6" x14ac:dyDescent="0.35">
      <c r="B67" s="43" t="s">
        <v>36</v>
      </c>
      <c r="C67" s="44">
        <f>COUNTIFS('Recommendations'!D:D,"Automated",'Recommendations'!P:P,"=Resolved")</f>
        <v>0</v>
      </c>
      <c r="D67" s="44">
        <f>COUNTIFS('Recommendations'!D:D,"=Automated",'Recommendations'!P:P,"=Testing")</f>
        <v>0</v>
      </c>
      <c r="E67" s="44">
        <f>COUNTIFS('Recommendations'!D:D,"=Automated",'Recommendations'!P:P,"=Outstanding")</f>
        <v>2</v>
      </c>
      <c r="F67" s="44">
        <f>SUM(C67:E67)</f>
        <v>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118</v>
      </c>
      <c r="F68" s="44">
        <f>SUM(C68:E68)</f>
        <v>118</v>
      </c>
    </row>
    <row r="70" spans="2:6" x14ac:dyDescent="0.35">
      <c r="B70" s="53" t="s">
        <v>805</v>
      </c>
    </row>
    <row r="71" spans="2:6" x14ac:dyDescent="0.35">
      <c r="B71" s="54" t="s">
        <v>3</v>
      </c>
      <c r="C71" s="54" t="s">
        <v>800</v>
      </c>
      <c r="D71" s="54" t="s">
        <v>801</v>
      </c>
      <c r="E71" s="54" t="s">
        <v>802</v>
      </c>
      <c r="F71" s="54" t="s">
        <v>25</v>
      </c>
    </row>
    <row r="72" spans="2:6" x14ac:dyDescent="0.35">
      <c r="B72" s="43" t="s">
        <v>36</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814</v>
      </c>
    </row>
    <row r="80" spans="2:6" x14ac:dyDescent="0.35">
      <c r="B80" s="53" t="s">
        <v>799</v>
      </c>
    </row>
    <row r="81" spans="2:6" x14ac:dyDescent="0.35">
      <c r="B81" s="41" t="s">
        <v>5</v>
      </c>
      <c r="C81" s="41" t="s">
        <v>800</v>
      </c>
      <c r="D81" s="41" t="s">
        <v>801</v>
      </c>
      <c r="E81" s="41" t="s">
        <v>802</v>
      </c>
      <c r="F81" s="41" t="s">
        <v>803</v>
      </c>
    </row>
    <row r="82" spans="2:6" x14ac:dyDescent="0.35">
      <c r="B82" s="43" t="s">
        <v>815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816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817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818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120</v>
      </c>
      <c r="F86" s="44">
        <f>SUM(C86:E86)</f>
        <v>120</v>
      </c>
    </row>
    <row r="88" spans="2:6" x14ac:dyDescent="0.35">
      <c r="B88" s="53" t="s">
        <v>805</v>
      </c>
    </row>
    <row r="89" spans="2:6" x14ac:dyDescent="0.35">
      <c r="B89" s="54" t="s">
        <v>5</v>
      </c>
      <c r="C89" s="54" t="s">
        <v>800</v>
      </c>
      <c r="D89" s="54" t="s">
        <v>801</v>
      </c>
      <c r="E89" s="54" t="s">
        <v>802</v>
      </c>
      <c r="F89" s="54" t="s">
        <v>25</v>
      </c>
    </row>
    <row r="90" spans="2:6" x14ac:dyDescent="0.35">
      <c r="B90" s="43" t="s">
        <v>815</v>
      </c>
      <c r="C90" s="45">
        <f>IF(F82&gt;0, C82/F82, 0)</f>
        <v>0</v>
      </c>
      <c r="D90" s="45">
        <f>IF(F82&gt;0, D82/F82, 0)</f>
        <v>0</v>
      </c>
      <c r="E90" s="45">
        <f>IF(F82&gt;0, E82/F82, 0)</f>
        <v>0</v>
      </c>
      <c r="F90" s="46" t="s">
        <v>25</v>
      </c>
    </row>
    <row r="91" spans="2:6" x14ac:dyDescent="0.35">
      <c r="B91" s="43" t="s">
        <v>816</v>
      </c>
      <c r="C91" s="45">
        <f>IF(F83&gt;0, C83/F83, 0)</f>
        <v>0</v>
      </c>
      <c r="D91" s="45">
        <f>IF(F83&gt;0, D83/F83, 0)</f>
        <v>0</v>
      </c>
      <c r="E91" s="45">
        <f>IF(F83&gt;0, E83/F83, 0)</f>
        <v>0</v>
      </c>
      <c r="F91" s="46" t="s">
        <v>25</v>
      </c>
    </row>
    <row r="92" spans="2:6" x14ac:dyDescent="0.35">
      <c r="B92" s="43" t="s">
        <v>817</v>
      </c>
      <c r="C92" s="45">
        <f>IF(F84&gt;0, C84/F84, 0)</f>
        <v>0</v>
      </c>
      <c r="D92" s="45">
        <f>IF(F84&gt;0, D84/F84, 0)</f>
        <v>0</v>
      </c>
      <c r="E92" s="45">
        <f>IF(F84&gt;0, E84/F84, 0)</f>
        <v>0</v>
      </c>
      <c r="F92" s="46" t="s">
        <v>25</v>
      </c>
    </row>
    <row r="93" spans="2:6" x14ac:dyDescent="0.35">
      <c r="B93" s="43" t="s">
        <v>818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819</v>
      </c>
    </row>
    <row r="101" spans="2:6" x14ac:dyDescent="0.35">
      <c r="B101" s="53" t="s">
        <v>799</v>
      </c>
    </row>
    <row r="102" spans="2:6" x14ac:dyDescent="0.35">
      <c r="B102" s="41" t="s">
        <v>820</v>
      </c>
      <c r="C102" s="41" t="s">
        <v>800</v>
      </c>
      <c r="D102" s="41" t="s">
        <v>801</v>
      </c>
      <c r="E102" s="41" t="s">
        <v>802</v>
      </c>
      <c r="F102" s="41" t="s">
        <v>803</v>
      </c>
    </row>
    <row r="103" spans="2:6" x14ac:dyDescent="0.35">
      <c r="B103" s="43" t="s">
        <v>821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822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823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120</v>
      </c>
      <c r="F106" s="44">
        <f>SUM(C106:E106)</f>
        <v>120</v>
      </c>
    </row>
    <row r="108" spans="2:6" x14ac:dyDescent="0.35">
      <c r="B108" s="53" t="s">
        <v>805</v>
      </c>
    </row>
    <row r="109" spans="2:6" x14ac:dyDescent="0.35">
      <c r="B109" s="54" t="s">
        <v>820</v>
      </c>
      <c r="C109" s="54" t="s">
        <v>800</v>
      </c>
      <c r="D109" s="54" t="s">
        <v>801</v>
      </c>
      <c r="E109" s="54" t="s">
        <v>802</v>
      </c>
      <c r="F109" s="54" t="s">
        <v>25</v>
      </c>
    </row>
    <row r="110" spans="2:6" x14ac:dyDescent="0.35">
      <c r="B110" s="43" t="s">
        <v>821</v>
      </c>
      <c r="C110" s="45">
        <f>IF(F103&gt;0, C103/F103, 0)</f>
        <v>0</v>
      </c>
      <c r="D110" s="45">
        <f>IF(F103&gt;0, D103/F103, 0)</f>
        <v>0</v>
      </c>
      <c r="E110" s="45">
        <f>IF(F103&gt;0, E103/F103, 0)</f>
        <v>0</v>
      </c>
      <c r="F110" s="46" t="s">
        <v>25</v>
      </c>
    </row>
    <row r="111" spans="2:6" x14ac:dyDescent="0.35">
      <c r="B111" s="43" t="s">
        <v>822</v>
      </c>
      <c r="C111" s="45">
        <f>IF(F104&gt;0, C104/F104, 0)</f>
        <v>0</v>
      </c>
      <c r="D111" s="45">
        <f>IF(F104&gt;0, D104/F104, 0)</f>
        <v>0</v>
      </c>
      <c r="E111" s="45">
        <f>IF(F104&gt;0, E104/F104, 0)</f>
        <v>0</v>
      </c>
      <c r="F111" s="46" t="s">
        <v>25</v>
      </c>
    </row>
    <row r="112" spans="2:6" x14ac:dyDescent="0.35">
      <c r="B112" s="43" t="s">
        <v>823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824</v>
      </c>
      <c r="J118" s="39" t="s">
        <v>825</v>
      </c>
    </row>
    <row r="119" spans="2:15" x14ac:dyDescent="0.35">
      <c r="B119" s="41" t="s">
        <v>7</v>
      </c>
      <c r="C119" s="294" t="s">
        <v>826</v>
      </c>
      <c r="D119" s="294"/>
      <c r="E119" s="41" t="s">
        <v>792</v>
      </c>
      <c r="F119" s="41" t="s">
        <v>800</v>
      </c>
      <c r="G119" s="294" t="s">
        <v>827</v>
      </c>
      <c r="H119" s="294"/>
      <c r="J119" s="41" t="s">
        <v>7</v>
      </c>
      <c r="K119" s="41" t="s">
        <v>815</v>
      </c>
      <c r="L119" s="41" t="s">
        <v>816</v>
      </c>
      <c r="M119" s="41" t="s">
        <v>817</v>
      </c>
      <c r="N119" s="41" t="s">
        <v>818</v>
      </c>
      <c r="O119" s="41" t="s">
        <v>22</v>
      </c>
    </row>
    <row r="120" spans="2:15" x14ac:dyDescent="0.35">
      <c r="B120" s="47" t="s">
        <v>808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808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809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809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810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810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811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811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812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812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120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120</v>
      </c>
    </row>
    <row r="132" spans="2:24" ht="21" x14ac:dyDescent="0.5">
      <c r="B132" s="39" t="s">
        <v>828</v>
      </c>
      <c r="P132" s="56" t="s">
        <v>829</v>
      </c>
    </row>
    <row r="134" spans="2:24" ht="60" customHeight="1" x14ac:dyDescent="0.35">
      <c r="B134" s="297" t="s">
        <v>830</v>
      </c>
      <c r="C134" s="290"/>
      <c r="D134" s="290"/>
      <c r="E134" s="290"/>
      <c r="F134" s="290"/>
      <c r="P134" s="297" t="s">
        <v>831</v>
      </c>
      <c r="Q134" s="290"/>
      <c r="R134" s="290"/>
      <c r="S134" s="290"/>
      <c r="T134" s="290"/>
      <c r="U134" s="290"/>
      <c r="V134" s="290"/>
      <c r="W134" s="290"/>
    </row>
    <row r="136" spans="2:24" ht="30" customHeight="1" x14ac:dyDescent="0.35">
      <c r="P136" s="57" t="s">
        <v>832</v>
      </c>
      <c r="Q136" s="58">
        <f>C16</f>
        <v>0</v>
      </c>
      <c r="R136" s="59"/>
      <c r="S136" s="58">
        <f>C82</f>
        <v>0</v>
      </c>
      <c r="T136" s="59"/>
      <c r="U136" s="58">
        <f>C83</f>
        <v>0</v>
      </c>
      <c r="V136" s="59"/>
      <c r="W136" s="58">
        <f>C84</f>
        <v>0</v>
      </c>
      <c r="X136" s="59"/>
    </row>
    <row r="137" spans="2:24" ht="35" customHeight="1" x14ac:dyDescent="0.35">
      <c r="P137" s="60" t="s">
        <v>833</v>
      </c>
      <c r="Q137" s="60" t="s">
        <v>834</v>
      </c>
      <c r="R137" s="60" t="s">
        <v>835</v>
      </c>
      <c r="S137" s="60" t="s">
        <v>836</v>
      </c>
      <c r="T137" s="60" t="s">
        <v>837</v>
      </c>
      <c r="U137" s="60" t="s">
        <v>838</v>
      </c>
      <c r="V137" s="60" t="s">
        <v>839</v>
      </c>
      <c r="W137" s="60" t="s">
        <v>840</v>
      </c>
      <c r="X137" s="60" t="s">
        <v>841</v>
      </c>
    </row>
    <row r="138" spans="2:24" x14ac:dyDescent="0.35">
      <c r="O138" s="61" t="s">
        <v>842</v>
      </c>
      <c r="P138" s="62" t="s">
        <v>843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844</v>
      </c>
      <c r="P173" s="56" t="s">
        <v>845</v>
      </c>
    </row>
    <row r="175" spans="2:24" ht="45" customHeight="1" x14ac:dyDescent="0.35">
      <c r="B175" s="297" t="s">
        <v>846</v>
      </c>
      <c r="C175" s="290"/>
      <c r="D175" s="290"/>
      <c r="E175" s="290"/>
      <c r="F175" s="290"/>
      <c r="P175" s="297" t="s">
        <v>847</v>
      </c>
      <c r="Q175" s="290"/>
      <c r="R175" s="290"/>
      <c r="S175" s="290"/>
      <c r="T175" s="290"/>
      <c r="U175" s="290"/>
    </row>
    <row r="176" spans="2:24" ht="35" customHeight="1" x14ac:dyDescent="0.35">
      <c r="P176" s="294" t="s">
        <v>848</v>
      </c>
      <c r="Q176" s="294"/>
      <c r="R176" s="294" t="s">
        <v>849</v>
      </c>
      <c r="S176" s="294"/>
      <c r="T176" s="294"/>
    </row>
    <row r="177" spans="16:22" ht="30" customHeight="1" x14ac:dyDescent="0.35">
      <c r="P177" s="298">
        <v>0</v>
      </c>
      <c r="Q177" s="299"/>
      <c r="R177" s="300" t="s">
        <v>850</v>
      </c>
      <c r="S177" s="301"/>
      <c r="T177" s="301"/>
    </row>
    <row r="180" spans="16:22" ht="25" customHeight="1" x14ac:dyDescent="0.35">
      <c r="P180" s="65" t="s">
        <v>833</v>
      </c>
      <c r="Q180" s="65" t="s">
        <v>851</v>
      </c>
      <c r="R180" s="65" t="s">
        <v>852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699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21"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t="s">
        <v>39</v>
      </c>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52</v>
      </c>
      <c r="N6" s="5" t="s">
        <v>53</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67</v>
      </c>
      <c r="O8" s="5" t="s">
        <v>68</v>
      </c>
      <c r="P8" s="4" t="str">
        <f t="shared" si="0"/>
        <v>Outstanding</v>
      </c>
      <c r="Q8" s="13" t="s">
        <v>25</v>
      </c>
    </row>
    <row r="9" spans="1:17" ht="60" customHeight="1" x14ac:dyDescent="0.35">
      <c r="A9" s="11" t="s">
        <v>17</v>
      </c>
      <c r="B9" s="2" t="s">
        <v>69</v>
      </c>
      <c r="C9" s="1" t="s">
        <v>70</v>
      </c>
      <c r="D9" s="3" t="s">
        <v>20</v>
      </c>
      <c r="E9" s="3" t="s">
        <v>21</v>
      </c>
      <c r="F9" s="4" t="s">
        <v>22</v>
      </c>
      <c r="G9" s="4" t="s">
        <v>23</v>
      </c>
      <c r="H9" s="4" t="s">
        <v>24</v>
      </c>
      <c r="I9" s="4" t="s">
        <v>25</v>
      </c>
      <c r="J9" s="5" t="s">
        <v>25</v>
      </c>
      <c r="K9" s="5" t="s">
        <v>71</v>
      </c>
      <c r="L9" s="5" t="s">
        <v>72</v>
      </c>
      <c r="M9" s="5" t="s">
        <v>73</v>
      </c>
      <c r="N9" s="5" t="s">
        <v>74</v>
      </c>
      <c r="O9" s="5" t="s">
        <v>75</v>
      </c>
      <c r="P9" s="4" t="str">
        <f t="shared" si="0"/>
        <v>Outstanding</v>
      </c>
      <c r="Q9" s="13" t="s">
        <v>25</v>
      </c>
    </row>
    <row r="10" spans="1:17" ht="60" customHeight="1" x14ac:dyDescent="0.35">
      <c r="A10" s="11" t="s">
        <v>17</v>
      </c>
      <c r="B10" s="2" t="s">
        <v>76</v>
      </c>
      <c r="C10" s="1" t="s">
        <v>77</v>
      </c>
      <c r="D10" s="3" t="s">
        <v>20</v>
      </c>
      <c r="E10" s="3" t="s">
        <v>21</v>
      </c>
      <c r="F10" s="4" t="s">
        <v>22</v>
      </c>
      <c r="G10" s="4" t="s">
        <v>23</v>
      </c>
      <c r="H10" s="4" t="s">
        <v>24</v>
      </c>
      <c r="I10" s="4" t="s">
        <v>25</v>
      </c>
      <c r="J10" s="5" t="s">
        <v>25</v>
      </c>
      <c r="K10" s="5" t="s">
        <v>78</v>
      </c>
      <c r="L10" s="5" t="s">
        <v>79</v>
      </c>
      <c r="M10" s="5" t="s">
        <v>80</v>
      </c>
      <c r="N10" s="5" t="s">
        <v>81</v>
      </c>
      <c r="O10" s="5" t="s">
        <v>82</v>
      </c>
      <c r="P10" s="4" t="str">
        <f t="shared" si="0"/>
        <v>Outstanding</v>
      </c>
      <c r="Q10" s="13" t="s">
        <v>25</v>
      </c>
    </row>
    <row r="11" spans="1:17" ht="60" customHeight="1" x14ac:dyDescent="0.35">
      <c r="A11" s="11" t="s">
        <v>17</v>
      </c>
      <c r="B11" s="2" t="s">
        <v>83</v>
      </c>
      <c r="C11" s="1" t="s">
        <v>84</v>
      </c>
      <c r="D11" s="3" t="s">
        <v>20</v>
      </c>
      <c r="E11" s="3" t="s">
        <v>21</v>
      </c>
      <c r="F11" s="4" t="s">
        <v>22</v>
      </c>
      <c r="G11" s="4" t="s">
        <v>23</v>
      </c>
      <c r="H11" s="4" t="s">
        <v>24</v>
      </c>
      <c r="I11" s="4" t="s">
        <v>25</v>
      </c>
      <c r="J11" s="5" t="s">
        <v>25</v>
      </c>
      <c r="K11" s="5" t="s">
        <v>85</v>
      </c>
      <c r="L11" s="5" t="s">
        <v>86</v>
      </c>
      <c r="M11" s="5" t="s">
        <v>87</v>
      </c>
      <c r="N11" s="5" t="s">
        <v>88</v>
      </c>
      <c r="O11" s="5" t="s">
        <v>89</v>
      </c>
      <c r="P11" s="4" t="str">
        <f t="shared" si="0"/>
        <v>Outstanding</v>
      </c>
      <c r="Q11" s="13" t="s">
        <v>25</v>
      </c>
    </row>
    <row r="12" spans="1:17" ht="60" customHeight="1" x14ac:dyDescent="0.35">
      <c r="A12" s="11" t="s">
        <v>17</v>
      </c>
      <c r="B12" s="2" t="s">
        <v>90</v>
      </c>
      <c r="C12" s="1" t="s">
        <v>91</v>
      </c>
      <c r="D12" s="3" t="s">
        <v>20</v>
      </c>
      <c r="E12" s="3" t="s">
        <v>92</v>
      </c>
      <c r="F12" s="4" t="s">
        <v>22</v>
      </c>
      <c r="G12" s="4" t="s">
        <v>23</v>
      </c>
      <c r="H12" s="4" t="s">
        <v>24</v>
      </c>
      <c r="I12" s="4" t="s">
        <v>25</v>
      </c>
      <c r="J12" s="5" t="s">
        <v>25</v>
      </c>
      <c r="K12" s="5" t="s">
        <v>93</v>
      </c>
      <c r="L12" s="5" t="s">
        <v>94</v>
      </c>
      <c r="M12" s="5" t="s">
        <v>95</v>
      </c>
      <c r="N12" s="5" t="s">
        <v>96</v>
      </c>
      <c r="O12" s="5" t="s">
        <v>97</v>
      </c>
      <c r="P12" s="4" t="str">
        <f t="shared" si="0"/>
        <v>Outstanding</v>
      </c>
      <c r="Q12" s="13" t="s">
        <v>25</v>
      </c>
    </row>
    <row r="13" spans="1:17" ht="60" customHeight="1" x14ac:dyDescent="0.35">
      <c r="A13" s="11" t="s">
        <v>17</v>
      </c>
      <c r="B13" s="2" t="s">
        <v>98</v>
      </c>
      <c r="C13" s="1" t="s">
        <v>99</v>
      </c>
      <c r="D13" s="3" t="s">
        <v>20</v>
      </c>
      <c r="E13" s="3" t="s">
        <v>92</v>
      </c>
      <c r="F13" s="4" t="s">
        <v>22</v>
      </c>
      <c r="G13" s="4" t="s">
        <v>23</v>
      </c>
      <c r="H13" s="4" t="s">
        <v>24</v>
      </c>
      <c r="I13" s="4" t="s">
        <v>25</v>
      </c>
      <c r="J13" s="5" t="s">
        <v>25</v>
      </c>
      <c r="K13" s="5" t="s">
        <v>100</v>
      </c>
      <c r="L13" s="5" t="s">
        <v>101</v>
      </c>
      <c r="M13" s="5" t="s">
        <v>102</v>
      </c>
      <c r="N13" s="5" t="s">
        <v>103</v>
      </c>
      <c r="O13" s="5"/>
      <c r="P13" s="4" t="str">
        <f t="shared" si="0"/>
        <v>Outstanding</v>
      </c>
      <c r="Q13" s="13" t="s">
        <v>25</v>
      </c>
    </row>
    <row r="14" spans="1:17" ht="60" customHeight="1" x14ac:dyDescent="0.35">
      <c r="A14" s="11" t="s">
        <v>17</v>
      </c>
      <c r="B14" s="2" t="s">
        <v>104</v>
      </c>
      <c r="C14" s="1" t="s">
        <v>105</v>
      </c>
      <c r="D14" s="3" t="s">
        <v>20</v>
      </c>
      <c r="E14" s="3" t="s">
        <v>92</v>
      </c>
      <c r="F14" s="4" t="s">
        <v>22</v>
      </c>
      <c r="G14" s="4" t="s">
        <v>23</v>
      </c>
      <c r="H14" s="4" t="s">
        <v>24</v>
      </c>
      <c r="I14" s="4" t="s">
        <v>25</v>
      </c>
      <c r="J14" s="5" t="s">
        <v>25</v>
      </c>
      <c r="K14" s="5" t="s">
        <v>106</v>
      </c>
      <c r="L14" s="5" t="s">
        <v>107</v>
      </c>
      <c r="M14" s="5" t="s">
        <v>108</v>
      </c>
      <c r="N14" s="5" t="s">
        <v>109</v>
      </c>
      <c r="O14" s="5"/>
      <c r="P14" s="4" t="str">
        <f t="shared" si="0"/>
        <v>Outstanding</v>
      </c>
      <c r="Q14" s="13" t="s">
        <v>25</v>
      </c>
    </row>
    <row r="15" spans="1:17" ht="60" customHeight="1" x14ac:dyDescent="0.35">
      <c r="A15" s="11" t="s">
        <v>17</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t="s">
        <v>116</v>
      </c>
      <c r="P15" s="4" t="str">
        <f t="shared" si="0"/>
        <v>Outstanding</v>
      </c>
      <c r="Q15" s="13" t="s">
        <v>25</v>
      </c>
    </row>
    <row r="16" spans="1:17" ht="60" customHeight="1" x14ac:dyDescent="0.35">
      <c r="A16" s="11" t="s">
        <v>17</v>
      </c>
      <c r="B16" s="2" t="s">
        <v>117</v>
      </c>
      <c r="C16" s="1" t="s">
        <v>118</v>
      </c>
      <c r="D16" s="3" t="s">
        <v>20</v>
      </c>
      <c r="E16" s="3" t="s">
        <v>92</v>
      </c>
      <c r="F16" s="4" t="s">
        <v>22</v>
      </c>
      <c r="G16" s="4" t="s">
        <v>23</v>
      </c>
      <c r="H16" s="4" t="s">
        <v>24</v>
      </c>
      <c r="I16" s="4" t="s">
        <v>25</v>
      </c>
      <c r="J16" s="5" t="s">
        <v>25</v>
      </c>
      <c r="K16" s="5" t="s">
        <v>119</v>
      </c>
      <c r="L16" s="5" t="s">
        <v>120</v>
      </c>
      <c r="M16" s="5" t="s">
        <v>121</v>
      </c>
      <c r="N16" s="5" t="s">
        <v>122</v>
      </c>
      <c r="O16" s="5"/>
      <c r="P16" s="4" t="str">
        <f t="shared" si="0"/>
        <v>Outstanding</v>
      </c>
      <c r="Q16" s="13" t="s">
        <v>25</v>
      </c>
    </row>
    <row r="17" spans="1:17" ht="60" customHeight="1" x14ac:dyDescent="0.35">
      <c r="A17" s="11" t="s">
        <v>17</v>
      </c>
      <c r="B17" s="2" t="s">
        <v>123</v>
      </c>
      <c r="C17" s="1" t="s">
        <v>124</v>
      </c>
      <c r="D17" s="3" t="s">
        <v>20</v>
      </c>
      <c r="E17" s="3" t="s">
        <v>21</v>
      </c>
      <c r="F17" s="4" t="s">
        <v>22</v>
      </c>
      <c r="G17" s="4" t="s">
        <v>23</v>
      </c>
      <c r="H17" s="4" t="s">
        <v>24</v>
      </c>
      <c r="I17" s="4" t="s">
        <v>25</v>
      </c>
      <c r="J17" s="5" t="s">
        <v>25</v>
      </c>
      <c r="K17" s="5" t="s">
        <v>125</v>
      </c>
      <c r="L17" s="5" t="s">
        <v>126</v>
      </c>
      <c r="M17" s="5" t="s">
        <v>127</v>
      </c>
      <c r="N17" s="5" t="s">
        <v>128</v>
      </c>
      <c r="O17" s="5"/>
      <c r="P17" s="4" t="str">
        <f t="shared" si="0"/>
        <v>Outstanding</v>
      </c>
      <c r="Q17" s="13" t="s">
        <v>25</v>
      </c>
    </row>
    <row r="18" spans="1:17" ht="60" customHeight="1" x14ac:dyDescent="0.35">
      <c r="A18" s="11" t="s">
        <v>17</v>
      </c>
      <c r="B18" s="2" t="s">
        <v>129</v>
      </c>
      <c r="C18" s="1" t="s">
        <v>130</v>
      </c>
      <c r="D18" s="3" t="s">
        <v>20</v>
      </c>
      <c r="E18" s="3" t="s">
        <v>21</v>
      </c>
      <c r="F18" s="4" t="s">
        <v>22</v>
      </c>
      <c r="G18" s="4" t="s">
        <v>23</v>
      </c>
      <c r="H18" s="4" t="s">
        <v>24</v>
      </c>
      <c r="I18" s="4" t="s">
        <v>25</v>
      </c>
      <c r="J18" s="5" t="s">
        <v>25</v>
      </c>
      <c r="K18" s="5" t="s">
        <v>131</v>
      </c>
      <c r="L18" s="5" t="s">
        <v>132</v>
      </c>
      <c r="M18" s="5" t="s">
        <v>133</v>
      </c>
      <c r="N18" s="5" t="s">
        <v>134</v>
      </c>
      <c r="O18" s="5"/>
      <c r="P18" s="4" t="str">
        <f t="shared" si="0"/>
        <v>Outstanding</v>
      </c>
      <c r="Q18" s="13" t="s">
        <v>25</v>
      </c>
    </row>
    <row r="19" spans="1:17" ht="60" customHeight="1" x14ac:dyDescent="0.35">
      <c r="A19" s="11" t="s">
        <v>17</v>
      </c>
      <c r="B19" s="2" t="s">
        <v>135</v>
      </c>
      <c r="C19" s="1" t="s">
        <v>136</v>
      </c>
      <c r="D19" s="3" t="s">
        <v>20</v>
      </c>
      <c r="E19" s="3" t="s">
        <v>21</v>
      </c>
      <c r="F19" s="4" t="s">
        <v>22</v>
      </c>
      <c r="G19" s="4" t="s">
        <v>23</v>
      </c>
      <c r="H19" s="4" t="s">
        <v>24</v>
      </c>
      <c r="I19" s="4" t="s">
        <v>25</v>
      </c>
      <c r="J19" s="5" t="s">
        <v>25</v>
      </c>
      <c r="K19" s="5" t="s">
        <v>137</v>
      </c>
      <c r="L19" s="5" t="s">
        <v>138</v>
      </c>
      <c r="M19" s="5"/>
      <c r="N19" s="5" t="s">
        <v>139</v>
      </c>
      <c r="O19" s="5"/>
      <c r="P19" s="4" t="str">
        <f t="shared" si="0"/>
        <v>Outstanding</v>
      </c>
      <c r="Q19" s="13" t="s">
        <v>25</v>
      </c>
    </row>
    <row r="20" spans="1:17" ht="60" customHeight="1" x14ac:dyDescent="0.35">
      <c r="A20" s="11" t="s">
        <v>17</v>
      </c>
      <c r="B20" s="2" t="s">
        <v>140</v>
      </c>
      <c r="C20" s="1" t="s">
        <v>141</v>
      </c>
      <c r="D20" s="3" t="s">
        <v>20</v>
      </c>
      <c r="E20" s="3" t="s">
        <v>21</v>
      </c>
      <c r="F20" s="4" t="s">
        <v>22</v>
      </c>
      <c r="G20" s="4" t="s">
        <v>23</v>
      </c>
      <c r="H20" s="4" t="s">
        <v>24</v>
      </c>
      <c r="I20" s="4" t="s">
        <v>25</v>
      </c>
      <c r="J20" s="5" t="s">
        <v>25</v>
      </c>
      <c r="K20" s="5" t="s">
        <v>142</v>
      </c>
      <c r="L20" s="5" t="s">
        <v>143</v>
      </c>
      <c r="M20" s="5"/>
      <c r="N20" s="5" t="s">
        <v>144</v>
      </c>
      <c r="O20" s="5"/>
      <c r="P20" s="4" t="str">
        <f t="shared" si="0"/>
        <v>Outstanding</v>
      </c>
      <c r="Q20" s="13" t="s">
        <v>25</v>
      </c>
    </row>
    <row r="21" spans="1:17" ht="60" customHeight="1" x14ac:dyDescent="0.35">
      <c r="A21" s="11" t="s">
        <v>17</v>
      </c>
      <c r="B21" s="2" t="s">
        <v>145</v>
      </c>
      <c r="C21" s="1" t="s">
        <v>146</v>
      </c>
      <c r="D21" s="3" t="s">
        <v>20</v>
      </c>
      <c r="E21" s="3" t="s">
        <v>21</v>
      </c>
      <c r="F21" s="4" t="s">
        <v>22</v>
      </c>
      <c r="G21" s="4" t="s">
        <v>23</v>
      </c>
      <c r="H21" s="4" t="s">
        <v>24</v>
      </c>
      <c r="I21" s="4" t="s">
        <v>25</v>
      </c>
      <c r="J21" s="5" t="s">
        <v>25</v>
      </c>
      <c r="K21" s="5" t="s">
        <v>147</v>
      </c>
      <c r="L21" s="5" t="s">
        <v>148</v>
      </c>
      <c r="M21" s="5"/>
      <c r="N21" s="5" t="s">
        <v>149</v>
      </c>
      <c r="O21" s="5"/>
      <c r="P21" s="4" t="str">
        <f t="shared" si="0"/>
        <v>Outstanding</v>
      </c>
      <c r="Q21" s="13" t="s">
        <v>25</v>
      </c>
    </row>
    <row r="22" spans="1:17" ht="60" customHeight="1" x14ac:dyDescent="0.35">
      <c r="A22" s="11" t="s">
        <v>150</v>
      </c>
      <c r="B22" s="2" t="s">
        <v>151</v>
      </c>
      <c r="C22" s="1" t="s">
        <v>152</v>
      </c>
      <c r="D22" s="3" t="s">
        <v>20</v>
      </c>
      <c r="E22" s="3" t="s">
        <v>21</v>
      </c>
      <c r="F22" s="4" t="s">
        <v>22</v>
      </c>
      <c r="G22" s="4" t="s">
        <v>23</v>
      </c>
      <c r="H22" s="4" t="s">
        <v>24</v>
      </c>
      <c r="I22" s="4" t="s">
        <v>25</v>
      </c>
      <c r="J22" s="5" t="s">
        <v>25</v>
      </c>
      <c r="K22" s="5" t="s">
        <v>153</v>
      </c>
      <c r="L22" s="5" t="s">
        <v>154</v>
      </c>
      <c r="M22" s="5"/>
      <c r="N22" s="5" t="s">
        <v>155</v>
      </c>
      <c r="O22" s="5"/>
      <c r="P22" s="4" t="str">
        <f t="shared" si="0"/>
        <v>Outstanding</v>
      </c>
      <c r="Q22" s="13" t="s">
        <v>25</v>
      </c>
    </row>
    <row r="23" spans="1:17" ht="60" customHeight="1" x14ac:dyDescent="0.35">
      <c r="A23" s="11" t="s">
        <v>150</v>
      </c>
      <c r="B23" s="2" t="s">
        <v>156</v>
      </c>
      <c r="C23" s="1" t="s">
        <v>157</v>
      </c>
      <c r="D23" s="3" t="s">
        <v>20</v>
      </c>
      <c r="E23" s="3" t="s">
        <v>21</v>
      </c>
      <c r="F23" s="4" t="s">
        <v>22</v>
      </c>
      <c r="G23" s="4" t="s">
        <v>23</v>
      </c>
      <c r="H23" s="4" t="s">
        <v>24</v>
      </c>
      <c r="I23" s="4" t="s">
        <v>25</v>
      </c>
      <c r="J23" s="5" t="s">
        <v>25</v>
      </c>
      <c r="K23" s="5" t="s">
        <v>158</v>
      </c>
      <c r="L23" s="5" t="s">
        <v>159</v>
      </c>
      <c r="M23" s="5" t="s">
        <v>160</v>
      </c>
      <c r="N23" s="5" t="s">
        <v>161</v>
      </c>
      <c r="O23" s="5"/>
      <c r="P23" s="4" t="str">
        <f t="shared" si="0"/>
        <v>Outstanding</v>
      </c>
      <c r="Q23" s="13" t="s">
        <v>25</v>
      </c>
    </row>
    <row r="24" spans="1:17" ht="60" customHeight="1" x14ac:dyDescent="0.35">
      <c r="A24" s="11" t="s">
        <v>150</v>
      </c>
      <c r="B24" s="2" t="s">
        <v>162</v>
      </c>
      <c r="C24" s="1" t="s">
        <v>163</v>
      </c>
      <c r="D24" s="3" t="s">
        <v>20</v>
      </c>
      <c r="E24" s="3" t="s">
        <v>21</v>
      </c>
      <c r="F24" s="4" t="s">
        <v>22</v>
      </c>
      <c r="G24" s="4" t="s">
        <v>23</v>
      </c>
      <c r="H24" s="4" t="s">
        <v>24</v>
      </c>
      <c r="I24" s="4" t="s">
        <v>25</v>
      </c>
      <c r="J24" s="5" t="s">
        <v>25</v>
      </c>
      <c r="K24" s="5" t="s">
        <v>164</v>
      </c>
      <c r="L24" s="5" t="s">
        <v>165</v>
      </c>
      <c r="M24" s="5" t="s">
        <v>166</v>
      </c>
      <c r="N24" s="5" t="s">
        <v>167</v>
      </c>
      <c r="O24" s="5" t="s">
        <v>168</v>
      </c>
      <c r="P24" s="4" t="str">
        <f t="shared" si="0"/>
        <v>Outstanding</v>
      </c>
      <c r="Q24" s="13" t="s">
        <v>25</v>
      </c>
    </row>
    <row r="25" spans="1:17" ht="60" customHeight="1" x14ac:dyDescent="0.35">
      <c r="A25" s="11" t="s">
        <v>150</v>
      </c>
      <c r="B25" s="2" t="s">
        <v>169</v>
      </c>
      <c r="C25" s="1" t="s">
        <v>170</v>
      </c>
      <c r="D25" s="3" t="s">
        <v>20</v>
      </c>
      <c r="E25" s="3" t="s">
        <v>21</v>
      </c>
      <c r="F25" s="4" t="s">
        <v>22</v>
      </c>
      <c r="G25" s="4" t="s">
        <v>23</v>
      </c>
      <c r="H25" s="4" t="s">
        <v>24</v>
      </c>
      <c r="I25" s="4" t="s">
        <v>25</v>
      </c>
      <c r="J25" s="5" t="s">
        <v>25</v>
      </c>
      <c r="K25" s="5" t="s">
        <v>171</v>
      </c>
      <c r="L25" s="5" t="s">
        <v>172</v>
      </c>
      <c r="M25" s="5" t="s">
        <v>173</v>
      </c>
      <c r="N25" s="5" t="s">
        <v>174</v>
      </c>
      <c r="O25" s="5" t="s">
        <v>175</v>
      </c>
      <c r="P25" s="4" t="str">
        <f t="shared" si="0"/>
        <v>Outstanding</v>
      </c>
      <c r="Q25" s="13" t="s">
        <v>25</v>
      </c>
    </row>
    <row r="26" spans="1:17" ht="60" customHeight="1" x14ac:dyDescent="0.35">
      <c r="A26" s="11" t="s">
        <v>150</v>
      </c>
      <c r="B26" s="2" t="s">
        <v>176</v>
      </c>
      <c r="C26" s="1" t="s">
        <v>177</v>
      </c>
      <c r="D26" s="3" t="s">
        <v>20</v>
      </c>
      <c r="E26" s="3" t="s">
        <v>21</v>
      </c>
      <c r="F26" s="4" t="s">
        <v>22</v>
      </c>
      <c r="G26" s="4" t="s">
        <v>23</v>
      </c>
      <c r="H26" s="4" t="s">
        <v>24</v>
      </c>
      <c r="I26" s="4" t="s">
        <v>25</v>
      </c>
      <c r="J26" s="5" t="s">
        <v>25</v>
      </c>
      <c r="K26" s="5" t="s">
        <v>178</v>
      </c>
      <c r="L26" s="5" t="s">
        <v>179</v>
      </c>
      <c r="M26" s="5" t="s">
        <v>180</v>
      </c>
      <c r="N26" s="5" t="s">
        <v>181</v>
      </c>
      <c r="O26" s="5"/>
      <c r="P26" s="4" t="str">
        <f t="shared" si="0"/>
        <v>Outstanding</v>
      </c>
      <c r="Q26" s="13" t="s">
        <v>25</v>
      </c>
    </row>
    <row r="27" spans="1:17" ht="60" customHeight="1" x14ac:dyDescent="0.35">
      <c r="A27" s="11" t="s">
        <v>150</v>
      </c>
      <c r="B27" s="2" t="s">
        <v>182</v>
      </c>
      <c r="C27" s="1" t="s">
        <v>183</v>
      </c>
      <c r="D27" s="3" t="s">
        <v>20</v>
      </c>
      <c r="E27" s="3" t="s">
        <v>21</v>
      </c>
      <c r="F27" s="4" t="s">
        <v>22</v>
      </c>
      <c r="G27" s="4" t="s">
        <v>23</v>
      </c>
      <c r="H27" s="4" t="s">
        <v>24</v>
      </c>
      <c r="I27" s="4" t="s">
        <v>25</v>
      </c>
      <c r="J27" s="5" t="s">
        <v>25</v>
      </c>
      <c r="K27" s="5" t="s">
        <v>184</v>
      </c>
      <c r="L27" s="5" t="s">
        <v>185</v>
      </c>
      <c r="M27" s="5"/>
      <c r="N27" s="5" t="s">
        <v>186</v>
      </c>
      <c r="O27" s="5"/>
      <c r="P27" s="4" t="str">
        <f t="shared" si="0"/>
        <v>Outstanding</v>
      </c>
      <c r="Q27" s="13" t="s">
        <v>25</v>
      </c>
    </row>
    <row r="28" spans="1:17" ht="60" customHeight="1" x14ac:dyDescent="0.35">
      <c r="A28" s="11" t="s">
        <v>150</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c r="P28" s="4" t="str">
        <f t="shared" si="0"/>
        <v>Outstanding</v>
      </c>
      <c r="Q28" s="13" t="s">
        <v>25</v>
      </c>
    </row>
    <row r="29" spans="1:17" ht="60" customHeight="1" x14ac:dyDescent="0.35">
      <c r="A29" s="11" t="s">
        <v>193</v>
      </c>
      <c r="B29" s="2" t="s">
        <v>194</v>
      </c>
      <c r="C29" s="1" t="s">
        <v>195</v>
      </c>
      <c r="D29" s="3" t="s">
        <v>20</v>
      </c>
      <c r="E29" s="3" t="s">
        <v>92</v>
      </c>
      <c r="F29" s="4" t="s">
        <v>22</v>
      </c>
      <c r="G29" s="4" t="s">
        <v>23</v>
      </c>
      <c r="H29" s="4" t="s">
        <v>24</v>
      </c>
      <c r="I29" s="4" t="s">
        <v>25</v>
      </c>
      <c r="J29" s="5" t="s">
        <v>25</v>
      </c>
      <c r="K29" s="5" t="s">
        <v>196</v>
      </c>
      <c r="L29" s="5" t="s">
        <v>197</v>
      </c>
      <c r="M29" s="5"/>
      <c r="N29" s="5" t="s">
        <v>198</v>
      </c>
      <c r="O29" s="5"/>
      <c r="P29" s="4" t="str">
        <f t="shared" si="0"/>
        <v>Outstanding</v>
      </c>
      <c r="Q29" s="13" t="s">
        <v>25</v>
      </c>
    </row>
    <row r="30" spans="1:17" ht="60" customHeight="1" x14ac:dyDescent="0.35">
      <c r="A30" s="11" t="s">
        <v>193</v>
      </c>
      <c r="B30" s="2" t="s">
        <v>199</v>
      </c>
      <c r="C30" s="1" t="s">
        <v>200</v>
      </c>
      <c r="D30" s="3" t="s">
        <v>20</v>
      </c>
      <c r="E30" s="3" t="s">
        <v>21</v>
      </c>
      <c r="F30" s="4" t="s">
        <v>22</v>
      </c>
      <c r="G30" s="4" t="s">
        <v>23</v>
      </c>
      <c r="H30" s="4" t="s">
        <v>24</v>
      </c>
      <c r="I30" s="4" t="s">
        <v>25</v>
      </c>
      <c r="J30" s="5" t="s">
        <v>25</v>
      </c>
      <c r="K30" s="5" t="s">
        <v>201</v>
      </c>
      <c r="L30" s="5" t="s">
        <v>202</v>
      </c>
      <c r="M30" s="5" t="s">
        <v>203</v>
      </c>
      <c r="N30" s="5" t="s">
        <v>204</v>
      </c>
      <c r="O30" s="5"/>
      <c r="P30" s="4" t="str">
        <f t="shared" si="0"/>
        <v>Outstanding</v>
      </c>
      <c r="Q30" s="13" t="s">
        <v>25</v>
      </c>
    </row>
    <row r="31" spans="1:17" ht="60" customHeight="1" x14ac:dyDescent="0.35">
      <c r="A31" s="11" t="s">
        <v>193</v>
      </c>
      <c r="B31" s="2" t="s">
        <v>205</v>
      </c>
      <c r="C31" s="1" t="s">
        <v>206</v>
      </c>
      <c r="D31" s="3" t="s">
        <v>20</v>
      </c>
      <c r="E31" s="3" t="s">
        <v>21</v>
      </c>
      <c r="F31" s="4" t="s">
        <v>22</v>
      </c>
      <c r="G31" s="4" t="s">
        <v>23</v>
      </c>
      <c r="H31" s="4" t="s">
        <v>24</v>
      </c>
      <c r="I31" s="4" t="s">
        <v>25</v>
      </c>
      <c r="J31" s="5" t="s">
        <v>25</v>
      </c>
      <c r="K31" s="5" t="s">
        <v>207</v>
      </c>
      <c r="L31" s="5" t="s">
        <v>208</v>
      </c>
      <c r="M31" s="5"/>
      <c r="N31" s="5" t="s">
        <v>209</v>
      </c>
      <c r="O31" s="5"/>
      <c r="P31" s="4" t="str">
        <f t="shared" si="0"/>
        <v>Outstanding</v>
      </c>
      <c r="Q31" s="13" t="s">
        <v>25</v>
      </c>
    </row>
    <row r="32" spans="1:17" ht="60" customHeight="1" x14ac:dyDescent="0.35">
      <c r="A32" s="11" t="s">
        <v>193</v>
      </c>
      <c r="B32" s="2" t="s">
        <v>210</v>
      </c>
      <c r="C32" s="1" t="s">
        <v>211</v>
      </c>
      <c r="D32" s="3" t="s">
        <v>20</v>
      </c>
      <c r="E32" s="3" t="s">
        <v>92</v>
      </c>
      <c r="F32" s="4" t="s">
        <v>22</v>
      </c>
      <c r="G32" s="4" t="s">
        <v>23</v>
      </c>
      <c r="H32" s="4" t="s">
        <v>24</v>
      </c>
      <c r="I32" s="4" t="s">
        <v>25</v>
      </c>
      <c r="J32" s="5" t="s">
        <v>25</v>
      </c>
      <c r="K32" s="5" t="s">
        <v>212</v>
      </c>
      <c r="L32" s="5" t="s">
        <v>213</v>
      </c>
      <c r="M32" s="5" t="s">
        <v>214</v>
      </c>
      <c r="N32" s="5" t="s">
        <v>215</v>
      </c>
      <c r="O32" s="5"/>
      <c r="P32" s="4" t="str">
        <f t="shared" si="0"/>
        <v>Outstanding</v>
      </c>
      <c r="Q32" s="13" t="s">
        <v>25</v>
      </c>
    </row>
    <row r="33" spans="1:17" ht="60" customHeight="1" x14ac:dyDescent="0.35">
      <c r="A33" s="11" t="s">
        <v>193</v>
      </c>
      <c r="B33" s="2" t="s">
        <v>216</v>
      </c>
      <c r="C33" s="1" t="s">
        <v>217</v>
      </c>
      <c r="D33" s="3" t="s">
        <v>20</v>
      </c>
      <c r="E33" s="3" t="s">
        <v>92</v>
      </c>
      <c r="F33" s="4" t="s">
        <v>22</v>
      </c>
      <c r="G33" s="4" t="s">
        <v>23</v>
      </c>
      <c r="H33" s="4" t="s">
        <v>24</v>
      </c>
      <c r="I33" s="4" t="s">
        <v>25</v>
      </c>
      <c r="J33" s="5" t="s">
        <v>25</v>
      </c>
      <c r="K33" s="5" t="s">
        <v>218</v>
      </c>
      <c r="L33" s="5" t="s">
        <v>219</v>
      </c>
      <c r="M33" s="5" t="s">
        <v>220</v>
      </c>
      <c r="N33" s="5" t="s">
        <v>221</v>
      </c>
      <c r="O33" s="5"/>
      <c r="P33" s="4" t="str">
        <f t="shared" si="0"/>
        <v>Outstanding</v>
      </c>
      <c r="Q33" s="13" t="s">
        <v>25</v>
      </c>
    </row>
    <row r="34" spans="1:17" ht="60" customHeight="1" x14ac:dyDescent="0.35">
      <c r="A34" s="11" t="s">
        <v>193</v>
      </c>
      <c r="B34" s="2" t="s">
        <v>222</v>
      </c>
      <c r="C34" s="1" t="s">
        <v>223</v>
      </c>
      <c r="D34" s="3" t="s">
        <v>20</v>
      </c>
      <c r="E34" s="3" t="s">
        <v>92</v>
      </c>
      <c r="F34" s="4" t="s">
        <v>22</v>
      </c>
      <c r="G34" s="4" t="s">
        <v>23</v>
      </c>
      <c r="H34" s="4" t="s">
        <v>24</v>
      </c>
      <c r="I34" s="4" t="s">
        <v>25</v>
      </c>
      <c r="J34" s="5" t="s">
        <v>25</v>
      </c>
      <c r="K34" s="5" t="s">
        <v>224</v>
      </c>
      <c r="L34" s="5" t="s">
        <v>225</v>
      </c>
      <c r="M34" s="5" t="s">
        <v>226</v>
      </c>
      <c r="N34" s="5" t="s">
        <v>227</v>
      </c>
      <c r="O34" s="5"/>
      <c r="P34" s="4" t="str">
        <f t="shared" si="0"/>
        <v>Outstanding</v>
      </c>
      <c r="Q34" s="13" t="s">
        <v>25</v>
      </c>
    </row>
    <row r="35" spans="1:17" ht="60" customHeight="1" x14ac:dyDescent="0.35">
      <c r="A35" s="11" t="s">
        <v>193</v>
      </c>
      <c r="B35" s="2" t="s">
        <v>228</v>
      </c>
      <c r="C35" s="1" t="s">
        <v>229</v>
      </c>
      <c r="D35" s="3" t="s">
        <v>20</v>
      </c>
      <c r="E35" s="3" t="s">
        <v>92</v>
      </c>
      <c r="F35" s="4" t="s">
        <v>22</v>
      </c>
      <c r="G35" s="4" t="s">
        <v>23</v>
      </c>
      <c r="H35" s="4" t="s">
        <v>24</v>
      </c>
      <c r="I35" s="4" t="s">
        <v>25</v>
      </c>
      <c r="J35" s="5" t="s">
        <v>25</v>
      </c>
      <c r="K35" s="5" t="s">
        <v>230</v>
      </c>
      <c r="L35" s="5" t="s">
        <v>231</v>
      </c>
      <c r="M35" s="5" t="s">
        <v>232</v>
      </c>
      <c r="N35" s="5" t="s">
        <v>233</v>
      </c>
      <c r="O35" s="5"/>
      <c r="P35" s="4" t="str">
        <f t="shared" si="0"/>
        <v>Outstanding</v>
      </c>
      <c r="Q35" s="13" t="s">
        <v>25</v>
      </c>
    </row>
    <row r="36" spans="1:17" ht="60" customHeight="1" x14ac:dyDescent="0.35">
      <c r="A36" s="11" t="s">
        <v>193</v>
      </c>
      <c r="B36" s="2" t="s">
        <v>234</v>
      </c>
      <c r="C36" s="1" t="s">
        <v>235</v>
      </c>
      <c r="D36" s="3" t="s">
        <v>20</v>
      </c>
      <c r="E36" s="3" t="s">
        <v>21</v>
      </c>
      <c r="F36" s="4" t="s">
        <v>22</v>
      </c>
      <c r="G36" s="4" t="s">
        <v>23</v>
      </c>
      <c r="H36" s="4" t="s">
        <v>24</v>
      </c>
      <c r="I36" s="4" t="s">
        <v>25</v>
      </c>
      <c r="J36" s="5" t="s">
        <v>25</v>
      </c>
      <c r="K36" s="5" t="s">
        <v>236</v>
      </c>
      <c r="L36" s="5" t="s">
        <v>237</v>
      </c>
      <c r="M36" s="5" t="s">
        <v>238</v>
      </c>
      <c r="N36" s="5" t="s">
        <v>239</v>
      </c>
      <c r="O36" s="5" t="s">
        <v>240</v>
      </c>
      <c r="P36" s="4" t="str">
        <f t="shared" si="0"/>
        <v>Outstanding</v>
      </c>
      <c r="Q36" s="13" t="s">
        <v>25</v>
      </c>
    </row>
    <row r="37" spans="1:17" ht="60" customHeight="1" x14ac:dyDescent="0.35">
      <c r="A37" s="11" t="s">
        <v>193</v>
      </c>
      <c r="B37" s="2" t="s">
        <v>241</v>
      </c>
      <c r="C37" s="1" t="s">
        <v>242</v>
      </c>
      <c r="D37" s="3" t="s">
        <v>20</v>
      </c>
      <c r="E37" s="3" t="s">
        <v>92</v>
      </c>
      <c r="F37" s="4" t="s">
        <v>22</v>
      </c>
      <c r="G37" s="4" t="s">
        <v>23</v>
      </c>
      <c r="H37" s="4" t="s">
        <v>24</v>
      </c>
      <c r="I37" s="4" t="s">
        <v>25</v>
      </c>
      <c r="J37" s="5" t="s">
        <v>25</v>
      </c>
      <c r="K37" s="5" t="s">
        <v>243</v>
      </c>
      <c r="L37" s="5" t="s">
        <v>244</v>
      </c>
      <c r="M37" s="5"/>
      <c r="N37" s="5" t="s">
        <v>245</v>
      </c>
      <c r="O37" s="5"/>
      <c r="P37" s="4" t="str">
        <f t="shared" si="0"/>
        <v>Outstanding</v>
      </c>
      <c r="Q37" s="13" t="s">
        <v>25</v>
      </c>
    </row>
    <row r="38" spans="1:17" ht="60" customHeight="1" x14ac:dyDescent="0.35">
      <c r="A38" s="11" t="s">
        <v>193</v>
      </c>
      <c r="B38" s="2" t="s">
        <v>246</v>
      </c>
      <c r="C38" s="1" t="s">
        <v>247</v>
      </c>
      <c r="D38" s="3" t="s">
        <v>20</v>
      </c>
      <c r="E38" s="3" t="s">
        <v>92</v>
      </c>
      <c r="F38" s="4" t="s">
        <v>22</v>
      </c>
      <c r="G38" s="4" t="s">
        <v>23</v>
      </c>
      <c r="H38" s="4" t="s">
        <v>24</v>
      </c>
      <c r="I38" s="4" t="s">
        <v>25</v>
      </c>
      <c r="J38" s="5" t="s">
        <v>25</v>
      </c>
      <c r="K38" s="5" t="s">
        <v>248</v>
      </c>
      <c r="L38" s="5" t="s">
        <v>249</v>
      </c>
      <c r="M38" s="5" t="s">
        <v>250</v>
      </c>
      <c r="N38" s="5" t="s">
        <v>251</v>
      </c>
      <c r="O38" s="5"/>
      <c r="P38" s="4" t="str">
        <f t="shared" si="0"/>
        <v>Outstanding</v>
      </c>
      <c r="Q38" s="13" t="s">
        <v>25</v>
      </c>
    </row>
    <row r="39" spans="1:17" ht="60" customHeight="1" x14ac:dyDescent="0.35">
      <c r="A39" s="11" t="s">
        <v>193</v>
      </c>
      <c r="B39" s="2" t="s">
        <v>252</v>
      </c>
      <c r="C39" s="1" t="s">
        <v>253</v>
      </c>
      <c r="D39" s="3" t="s">
        <v>20</v>
      </c>
      <c r="E39" s="3" t="s">
        <v>92</v>
      </c>
      <c r="F39" s="4" t="s">
        <v>22</v>
      </c>
      <c r="G39" s="4" t="s">
        <v>23</v>
      </c>
      <c r="H39" s="4" t="s">
        <v>24</v>
      </c>
      <c r="I39" s="4" t="s">
        <v>25</v>
      </c>
      <c r="J39" s="5" t="s">
        <v>25</v>
      </c>
      <c r="K39" s="5" t="s">
        <v>254</v>
      </c>
      <c r="L39" s="5" t="s">
        <v>255</v>
      </c>
      <c r="M39" s="5" t="s">
        <v>256</v>
      </c>
      <c r="N39" s="5" t="s">
        <v>257</v>
      </c>
      <c r="O39" s="5"/>
      <c r="P39" s="4" t="str">
        <f t="shared" si="0"/>
        <v>Outstanding</v>
      </c>
      <c r="Q39" s="13" t="s">
        <v>25</v>
      </c>
    </row>
    <row r="40" spans="1:17" ht="60" customHeight="1" x14ac:dyDescent="0.35">
      <c r="A40" s="11" t="s">
        <v>193</v>
      </c>
      <c r="B40" s="2" t="s">
        <v>258</v>
      </c>
      <c r="C40" s="1" t="s">
        <v>259</v>
      </c>
      <c r="D40" s="3" t="s">
        <v>20</v>
      </c>
      <c r="E40" s="3" t="s">
        <v>92</v>
      </c>
      <c r="F40" s="4" t="s">
        <v>22</v>
      </c>
      <c r="G40" s="4" t="s">
        <v>23</v>
      </c>
      <c r="H40" s="4" t="s">
        <v>24</v>
      </c>
      <c r="I40" s="4" t="s">
        <v>25</v>
      </c>
      <c r="J40" s="5" t="s">
        <v>25</v>
      </c>
      <c r="K40" s="5" t="s">
        <v>260</v>
      </c>
      <c r="L40" s="5" t="s">
        <v>261</v>
      </c>
      <c r="M40" s="5" t="s">
        <v>262</v>
      </c>
      <c r="N40" s="5" t="s">
        <v>263</v>
      </c>
      <c r="O40" s="5"/>
      <c r="P40" s="4" t="str">
        <f t="shared" si="0"/>
        <v>Outstanding</v>
      </c>
      <c r="Q40" s="13" t="s">
        <v>25</v>
      </c>
    </row>
    <row r="41" spans="1:17" ht="60" customHeight="1" x14ac:dyDescent="0.35">
      <c r="A41" s="11" t="s">
        <v>193</v>
      </c>
      <c r="B41" s="2" t="s">
        <v>264</v>
      </c>
      <c r="C41" s="1" t="s">
        <v>265</v>
      </c>
      <c r="D41" s="3" t="s">
        <v>20</v>
      </c>
      <c r="E41" s="3" t="s">
        <v>21</v>
      </c>
      <c r="F41" s="4" t="s">
        <v>22</v>
      </c>
      <c r="G41" s="4" t="s">
        <v>23</v>
      </c>
      <c r="H41" s="4" t="s">
        <v>24</v>
      </c>
      <c r="I41" s="4" t="s">
        <v>25</v>
      </c>
      <c r="J41" s="5" t="s">
        <v>25</v>
      </c>
      <c r="K41" s="5" t="s">
        <v>266</v>
      </c>
      <c r="L41" s="5" t="s">
        <v>267</v>
      </c>
      <c r="M41" s="5"/>
      <c r="N41" s="5" t="s">
        <v>268</v>
      </c>
      <c r="O41" s="5"/>
      <c r="P41" s="4" t="str">
        <f t="shared" si="0"/>
        <v>Outstanding</v>
      </c>
      <c r="Q41" s="13" t="s">
        <v>25</v>
      </c>
    </row>
    <row r="42" spans="1:17" ht="60" customHeight="1" x14ac:dyDescent="0.35">
      <c r="A42" s="11" t="s">
        <v>269</v>
      </c>
      <c r="B42" s="2" t="s">
        <v>270</v>
      </c>
      <c r="C42" s="1" t="s">
        <v>271</v>
      </c>
      <c r="D42" s="3" t="s">
        <v>20</v>
      </c>
      <c r="E42" s="3" t="s">
        <v>21</v>
      </c>
      <c r="F42" s="4" t="s">
        <v>22</v>
      </c>
      <c r="G42" s="4" t="s">
        <v>23</v>
      </c>
      <c r="H42" s="4" t="s">
        <v>24</v>
      </c>
      <c r="I42" s="4" t="s">
        <v>25</v>
      </c>
      <c r="J42" s="5" t="s">
        <v>25</v>
      </c>
      <c r="K42" s="5" t="s">
        <v>272</v>
      </c>
      <c r="L42" s="5" t="s">
        <v>273</v>
      </c>
      <c r="M42" s="5" t="s">
        <v>274</v>
      </c>
      <c r="N42" s="5" t="s">
        <v>275</v>
      </c>
      <c r="O42" s="5" t="s">
        <v>276</v>
      </c>
      <c r="P42" s="4" t="str">
        <f t="shared" si="0"/>
        <v>Outstanding</v>
      </c>
      <c r="Q42" s="13" t="s">
        <v>25</v>
      </c>
    </row>
    <row r="43" spans="1:17" ht="60" customHeight="1" x14ac:dyDescent="0.35">
      <c r="A43" s="11" t="s">
        <v>269</v>
      </c>
      <c r="B43" s="2" t="s">
        <v>277</v>
      </c>
      <c r="C43" s="1" t="s">
        <v>278</v>
      </c>
      <c r="D43" s="3" t="s">
        <v>20</v>
      </c>
      <c r="E43" s="3" t="s">
        <v>21</v>
      </c>
      <c r="F43" s="4" t="s">
        <v>22</v>
      </c>
      <c r="G43" s="4" t="s">
        <v>23</v>
      </c>
      <c r="H43" s="4" t="s">
        <v>24</v>
      </c>
      <c r="I43" s="4" t="s">
        <v>25</v>
      </c>
      <c r="J43" s="5" t="s">
        <v>25</v>
      </c>
      <c r="K43" s="5" t="s">
        <v>279</v>
      </c>
      <c r="L43" s="5" t="s">
        <v>280</v>
      </c>
      <c r="M43" s="5"/>
      <c r="N43" s="5" t="s">
        <v>281</v>
      </c>
      <c r="O43" s="5"/>
      <c r="P43" s="4" t="str">
        <f t="shared" si="0"/>
        <v>Outstanding</v>
      </c>
      <c r="Q43" s="13" t="s">
        <v>25</v>
      </c>
    </row>
    <row r="44" spans="1:17" ht="60" customHeight="1" x14ac:dyDescent="0.35">
      <c r="A44" s="11" t="s">
        <v>269</v>
      </c>
      <c r="B44" s="2" t="s">
        <v>282</v>
      </c>
      <c r="C44" s="1" t="s">
        <v>283</v>
      </c>
      <c r="D44" s="3" t="s">
        <v>20</v>
      </c>
      <c r="E44" s="3" t="s">
        <v>21</v>
      </c>
      <c r="F44" s="4" t="s">
        <v>22</v>
      </c>
      <c r="G44" s="4" t="s">
        <v>23</v>
      </c>
      <c r="H44" s="4" t="s">
        <v>24</v>
      </c>
      <c r="I44" s="4" t="s">
        <v>25</v>
      </c>
      <c r="J44" s="5" t="s">
        <v>25</v>
      </c>
      <c r="K44" s="5" t="s">
        <v>284</v>
      </c>
      <c r="L44" s="5" t="s">
        <v>285</v>
      </c>
      <c r="M44" s="5"/>
      <c r="N44" s="5" t="s">
        <v>286</v>
      </c>
      <c r="O44" s="5"/>
      <c r="P44" s="4" t="str">
        <f t="shared" si="0"/>
        <v>Outstanding</v>
      </c>
      <c r="Q44" s="13" t="s">
        <v>25</v>
      </c>
    </row>
    <row r="45" spans="1:17" ht="60" customHeight="1" x14ac:dyDescent="0.35">
      <c r="A45" s="11" t="s">
        <v>269</v>
      </c>
      <c r="B45" s="2" t="s">
        <v>287</v>
      </c>
      <c r="C45" s="1" t="s">
        <v>288</v>
      </c>
      <c r="D45" s="3" t="s">
        <v>20</v>
      </c>
      <c r="E45" s="3" t="s">
        <v>21</v>
      </c>
      <c r="F45" s="4" t="s">
        <v>22</v>
      </c>
      <c r="G45" s="4" t="s">
        <v>23</v>
      </c>
      <c r="H45" s="4" t="s">
        <v>24</v>
      </c>
      <c r="I45" s="4" t="s">
        <v>25</v>
      </c>
      <c r="J45" s="5" t="s">
        <v>25</v>
      </c>
      <c r="K45" s="5" t="s">
        <v>289</v>
      </c>
      <c r="L45" s="5" t="s">
        <v>290</v>
      </c>
      <c r="M45" s="5" t="s">
        <v>291</v>
      </c>
      <c r="N45" s="5" t="s">
        <v>292</v>
      </c>
      <c r="O45" s="5"/>
      <c r="P45" s="4" t="str">
        <f t="shared" si="0"/>
        <v>Outstanding</v>
      </c>
      <c r="Q45" s="13" t="s">
        <v>25</v>
      </c>
    </row>
    <row r="46" spans="1:17" ht="60" customHeight="1" x14ac:dyDescent="0.35">
      <c r="A46" s="11" t="s">
        <v>293</v>
      </c>
      <c r="B46" s="2" t="s">
        <v>294</v>
      </c>
      <c r="C46" s="1" t="s">
        <v>295</v>
      </c>
      <c r="D46" s="3" t="s">
        <v>20</v>
      </c>
      <c r="E46" s="3" t="s">
        <v>92</v>
      </c>
      <c r="F46" s="4" t="s">
        <v>22</v>
      </c>
      <c r="G46" s="4" t="s">
        <v>23</v>
      </c>
      <c r="H46" s="4" t="s">
        <v>24</v>
      </c>
      <c r="I46" s="4" t="s">
        <v>25</v>
      </c>
      <c r="J46" s="5" t="s">
        <v>25</v>
      </c>
      <c r="K46" s="5" t="s">
        <v>296</v>
      </c>
      <c r="L46" s="5" t="s">
        <v>297</v>
      </c>
      <c r="M46" s="5"/>
      <c r="N46" s="5" t="s">
        <v>298</v>
      </c>
      <c r="O46" s="5"/>
      <c r="P46" s="4" t="str">
        <f t="shared" si="0"/>
        <v>Outstanding</v>
      </c>
      <c r="Q46" s="13" t="s">
        <v>25</v>
      </c>
    </row>
    <row r="47" spans="1:17" ht="60" customHeight="1" x14ac:dyDescent="0.35">
      <c r="A47" s="11" t="s">
        <v>293</v>
      </c>
      <c r="B47" s="2" t="s">
        <v>299</v>
      </c>
      <c r="C47" s="1" t="s">
        <v>300</v>
      </c>
      <c r="D47" s="3" t="s">
        <v>20</v>
      </c>
      <c r="E47" s="3" t="s">
        <v>92</v>
      </c>
      <c r="F47" s="4" t="s">
        <v>22</v>
      </c>
      <c r="G47" s="4" t="s">
        <v>23</v>
      </c>
      <c r="H47" s="4" t="s">
        <v>24</v>
      </c>
      <c r="I47" s="4" t="s">
        <v>25</v>
      </c>
      <c r="J47" s="5" t="s">
        <v>25</v>
      </c>
      <c r="K47" s="5" t="s">
        <v>301</v>
      </c>
      <c r="L47" s="5" t="s">
        <v>302</v>
      </c>
      <c r="M47" s="5"/>
      <c r="N47" s="5" t="s">
        <v>303</v>
      </c>
      <c r="O47" s="5"/>
      <c r="P47" s="4" t="str">
        <f t="shared" si="0"/>
        <v>Outstanding</v>
      </c>
      <c r="Q47" s="13" t="s">
        <v>25</v>
      </c>
    </row>
    <row r="48" spans="1:17" ht="60" customHeight="1" x14ac:dyDescent="0.35">
      <c r="A48" s="11" t="s">
        <v>293</v>
      </c>
      <c r="B48" s="2" t="s">
        <v>304</v>
      </c>
      <c r="C48" s="1" t="s">
        <v>305</v>
      </c>
      <c r="D48" s="3" t="s">
        <v>20</v>
      </c>
      <c r="E48" s="3" t="s">
        <v>92</v>
      </c>
      <c r="F48" s="4" t="s">
        <v>22</v>
      </c>
      <c r="G48" s="4" t="s">
        <v>23</v>
      </c>
      <c r="H48" s="4" t="s">
        <v>24</v>
      </c>
      <c r="I48" s="4" t="s">
        <v>25</v>
      </c>
      <c r="J48" s="5" t="s">
        <v>25</v>
      </c>
      <c r="K48" s="5" t="s">
        <v>306</v>
      </c>
      <c r="L48" s="5" t="s">
        <v>307</v>
      </c>
      <c r="M48" s="5"/>
      <c r="N48" s="5" t="s">
        <v>308</v>
      </c>
      <c r="O48" s="5"/>
      <c r="P48" s="4" t="str">
        <f t="shared" si="0"/>
        <v>Outstanding</v>
      </c>
      <c r="Q48" s="13" t="s">
        <v>25</v>
      </c>
    </row>
    <row r="49" spans="1:17" ht="60" customHeight="1" x14ac:dyDescent="0.35">
      <c r="A49" s="11" t="s">
        <v>293</v>
      </c>
      <c r="B49" s="2" t="s">
        <v>309</v>
      </c>
      <c r="C49" s="1" t="s">
        <v>310</v>
      </c>
      <c r="D49" s="3" t="s">
        <v>20</v>
      </c>
      <c r="E49" s="3" t="s">
        <v>92</v>
      </c>
      <c r="F49" s="4" t="s">
        <v>22</v>
      </c>
      <c r="G49" s="4" t="s">
        <v>23</v>
      </c>
      <c r="H49" s="4" t="s">
        <v>24</v>
      </c>
      <c r="I49" s="4" t="s">
        <v>25</v>
      </c>
      <c r="J49" s="5" t="s">
        <v>25</v>
      </c>
      <c r="K49" s="5" t="s">
        <v>311</v>
      </c>
      <c r="L49" s="5" t="s">
        <v>312</v>
      </c>
      <c r="M49" s="5"/>
      <c r="N49" s="5" t="s">
        <v>313</v>
      </c>
      <c r="O49" s="5"/>
      <c r="P49" s="4" t="str">
        <f t="shared" si="0"/>
        <v>Outstanding</v>
      </c>
      <c r="Q49" s="13" t="s">
        <v>25</v>
      </c>
    </row>
    <row r="50" spans="1:17" ht="60" customHeight="1" x14ac:dyDescent="0.35">
      <c r="A50" s="11" t="s">
        <v>293</v>
      </c>
      <c r="B50" s="2" t="s">
        <v>314</v>
      </c>
      <c r="C50" s="1" t="s">
        <v>315</v>
      </c>
      <c r="D50" s="3" t="s">
        <v>20</v>
      </c>
      <c r="E50" s="3" t="s">
        <v>92</v>
      </c>
      <c r="F50" s="4" t="s">
        <v>22</v>
      </c>
      <c r="G50" s="4" t="s">
        <v>23</v>
      </c>
      <c r="H50" s="4" t="s">
        <v>24</v>
      </c>
      <c r="I50" s="4" t="s">
        <v>25</v>
      </c>
      <c r="J50" s="5" t="s">
        <v>25</v>
      </c>
      <c r="K50" s="5" t="s">
        <v>316</v>
      </c>
      <c r="L50" s="5" t="s">
        <v>317</v>
      </c>
      <c r="M50" s="5"/>
      <c r="N50" s="5" t="s">
        <v>318</v>
      </c>
      <c r="O50" s="5"/>
      <c r="P50" s="4" t="str">
        <f t="shared" si="0"/>
        <v>Outstanding</v>
      </c>
      <c r="Q50" s="13" t="s">
        <v>25</v>
      </c>
    </row>
    <row r="51" spans="1:17" ht="60" customHeight="1" x14ac:dyDescent="0.35">
      <c r="A51" s="11" t="s">
        <v>293</v>
      </c>
      <c r="B51" s="2" t="s">
        <v>319</v>
      </c>
      <c r="C51" s="1" t="s">
        <v>320</v>
      </c>
      <c r="D51" s="3" t="s">
        <v>20</v>
      </c>
      <c r="E51" s="3" t="s">
        <v>92</v>
      </c>
      <c r="F51" s="4" t="s">
        <v>22</v>
      </c>
      <c r="G51" s="4" t="s">
        <v>23</v>
      </c>
      <c r="H51" s="4" t="s">
        <v>24</v>
      </c>
      <c r="I51" s="4" t="s">
        <v>25</v>
      </c>
      <c r="J51" s="5" t="s">
        <v>25</v>
      </c>
      <c r="K51" s="5" t="s">
        <v>321</v>
      </c>
      <c r="L51" s="5" t="s">
        <v>322</v>
      </c>
      <c r="M51" s="5"/>
      <c r="N51" s="5" t="s">
        <v>323</v>
      </c>
      <c r="O51" s="5"/>
      <c r="P51" s="4" t="str">
        <f t="shared" si="0"/>
        <v>Outstanding</v>
      </c>
      <c r="Q51" s="13" t="s">
        <v>25</v>
      </c>
    </row>
    <row r="52" spans="1:17" ht="60" customHeight="1" x14ac:dyDescent="0.35">
      <c r="A52" s="11" t="s">
        <v>324</v>
      </c>
      <c r="B52" s="2" t="s">
        <v>325</v>
      </c>
      <c r="C52" s="1" t="s">
        <v>326</v>
      </c>
      <c r="D52" s="3" t="s">
        <v>20</v>
      </c>
      <c r="E52" s="3" t="s">
        <v>92</v>
      </c>
      <c r="F52" s="4" t="s">
        <v>22</v>
      </c>
      <c r="G52" s="4" t="s">
        <v>23</v>
      </c>
      <c r="H52" s="4" t="s">
        <v>24</v>
      </c>
      <c r="I52" s="4" t="s">
        <v>25</v>
      </c>
      <c r="J52" s="5" t="s">
        <v>25</v>
      </c>
      <c r="K52" s="5" t="s">
        <v>327</v>
      </c>
      <c r="L52" s="5" t="s">
        <v>328</v>
      </c>
      <c r="M52" s="5"/>
      <c r="N52" s="5" t="s">
        <v>329</v>
      </c>
      <c r="O52" s="5"/>
      <c r="P52" s="4" t="str">
        <f t="shared" si="0"/>
        <v>Outstanding</v>
      </c>
      <c r="Q52" s="13" t="s">
        <v>25</v>
      </c>
    </row>
    <row r="53" spans="1:17" ht="60" customHeight="1" x14ac:dyDescent="0.35">
      <c r="A53" s="11" t="s">
        <v>324</v>
      </c>
      <c r="B53" s="2" t="s">
        <v>330</v>
      </c>
      <c r="C53" s="1" t="s">
        <v>331</v>
      </c>
      <c r="D53" s="3" t="s">
        <v>20</v>
      </c>
      <c r="E53" s="3" t="s">
        <v>21</v>
      </c>
      <c r="F53" s="4" t="s">
        <v>22</v>
      </c>
      <c r="G53" s="4" t="s">
        <v>23</v>
      </c>
      <c r="H53" s="4" t="s">
        <v>24</v>
      </c>
      <c r="I53" s="4" t="s">
        <v>25</v>
      </c>
      <c r="J53" s="5" t="s">
        <v>25</v>
      </c>
      <c r="K53" s="5" t="s">
        <v>332</v>
      </c>
      <c r="L53" s="5" t="s">
        <v>333</v>
      </c>
      <c r="M53" s="5"/>
      <c r="N53" s="5" t="s">
        <v>334</v>
      </c>
      <c r="O53" s="5"/>
      <c r="P53" s="4" t="str">
        <f t="shared" si="0"/>
        <v>Outstanding</v>
      </c>
      <c r="Q53" s="13" t="s">
        <v>25</v>
      </c>
    </row>
    <row r="54" spans="1:17" ht="60" customHeight="1" x14ac:dyDescent="0.35">
      <c r="A54" s="11" t="s">
        <v>324</v>
      </c>
      <c r="B54" s="2" t="s">
        <v>335</v>
      </c>
      <c r="C54" s="1" t="s">
        <v>336</v>
      </c>
      <c r="D54" s="3" t="s">
        <v>20</v>
      </c>
      <c r="E54" s="3" t="s">
        <v>21</v>
      </c>
      <c r="F54" s="4" t="s">
        <v>22</v>
      </c>
      <c r="G54" s="4" t="s">
        <v>23</v>
      </c>
      <c r="H54" s="4" t="s">
        <v>24</v>
      </c>
      <c r="I54" s="4" t="s">
        <v>25</v>
      </c>
      <c r="J54" s="5" t="s">
        <v>25</v>
      </c>
      <c r="K54" s="5" t="s">
        <v>337</v>
      </c>
      <c r="L54" s="5" t="s">
        <v>338</v>
      </c>
      <c r="M54" s="5"/>
      <c r="N54" s="5" t="s">
        <v>339</v>
      </c>
      <c r="O54" s="5"/>
      <c r="P54" s="4" t="str">
        <f t="shared" si="0"/>
        <v>Outstanding</v>
      </c>
      <c r="Q54" s="13" t="s">
        <v>25</v>
      </c>
    </row>
    <row r="55" spans="1:17" ht="60" customHeight="1" x14ac:dyDescent="0.35">
      <c r="A55" s="11" t="s">
        <v>324</v>
      </c>
      <c r="B55" s="2" t="s">
        <v>340</v>
      </c>
      <c r="C55" s="1" t="s">
        <v>341</v>
      </c>
      <c r="D55" s="3" t="s">
        <v>20</v>
      </c>
      <c r="E55" s="3" t="s">
        <v>21</v>
      </c>
      <c r="F55" s="4" t="s">
        <v>22</v>
      </c>
      <c r="G55" s="4" t="s">
        <v>23</v>
      </c>
      <c r="H55" s="4" t="s">
        <v>24</v>
      </c>
      <c r="I55" s="4" t="s">
        <v>25</v>
      </c>
      <c r="J55" s="5" t="s">
        <v>25</v>
      </c>
      <c r="K55" s="5" t="s">
        <v>342</v>
      </c>
      <c r="L55" s="5" t="s">
        <v>343</v>
      </c>
      <c r="M55" s="5"/>
      <c r="N55" s="5" t="s">
        <v>344</v>
      </c>
      <c r="O55" s="5"/>
      <c r="P55" s="4" t="str">
        <f t="shared" si="0"/>
        <v>Outstanding</v>
      </c>
      <c r="Q55" s="13" t="s">
        <v>25</v>
      </c>
    </row>
    <row r="56" spans="1:17" ht="60" customHeight="1" x14ac:dyDescent="0.35">
      <c r="A56" s="11" t="s">
        <v>324</v>
      </c>
      <c r="B56" s="2" t="s">
        <v>345</v>
      </c>
      <c r="C56" s="1" t="s">
        <v>346</v>
      </c>
      <c r="D56" s="3" t="s">
        <v>20</v>
      </c>
      <c r="E56" s="3" t="s">
        <v>21</v>
      </c>
      <c r="F56" s="4" t="s">
        <v>22</v>
      </c>
      <c r="G56" s="4" t="s">
        <v>23</v>
      </c>
      <c r="H56" s="4" t="s">
        <v>24</v>
      </c>
      <c r="I56" s="4" t="s">
        <v>25</v>
      </c>
      <c r="J56" s="5" t="s">
        <v>25</v>
      </c>
      <c r="K56" s="5" t="s">
        <v>347</v>
      </c>
      <c r="L56" s="5" t="s">
        <v>348</v>
      </c>
      <c r="M56" s="5" t="s">
        <v>349</v>
      </c>
      <c r="N56" s="5" t="s">
        <v>350</v>
      </c>
      <c r="O56" s="5"/>
      <c r="P56" s="4" t="str">
        <f t="shared" si="0"/>
        <v>Outstanding</v>
      </c>
      <c r="Q56" s="13" t="s">
        <v>25</v>
      </c>
    </row>
    <row r="57" spans="1:17" ht="60" customHeight="1" x14ac:dyDescent="0.35">
      <c r="A57" s="11" t="s">
        <v>324</v>
      </c>
      <c r="B57" s="2" t="s">
        <v>351</v>
      </c>
      <c r="C57" s="1" t="s">
        <v>352</v>
      </c>
      <c r="D57" s="3" t="s">
        <v>20</v>
      </c>
      <c r="E57" s="3" t="s">
        <v>21</v>
      </c>
      <c r="F57" s="4" t="s">
        <v>22</v>
      </c>
      <c r="G57" s="4" t="s">
        <v>23</v>
      </c>
      <c r="H57" s="4" t="s">
        <v>24</v>
      </c>
      <c r="I57" s="4" t="s">
        <v>25</v>
      </c>
      <c r="J57" s="5" t="s">
        <v>25</v>
      </c>
      <c r="K57" s="5" t="s">
        <v>353</v>
      </c>
      <c r="L57" s="5" t="s">
        <v>354</v>
      </c>
      <c r="M57" s="5" t="s">
        <v>355</v>
      </c>
      <c r="N57" s="5" t="s">
        <v>356</v>
      </c>
      <c r="O57" s="5"/>
      <c r="P57" s="4" t="str">
        <f t="shared" si="0"/>
        <v>Outstanding</v>
      </c>
      <c r="Q57" s="13" t="s">
        <v>25</v>
      </c>
    </row>
    <row r="58" spans="1:17" ht="60" customHeight="1" x14ac:dyDescent="0.35">
      <c r="A58" s="11" t="s">
        <v>324</v>
      </c>
      <c r="B58" s="2" t="s">
        <v>357</v>
      </c>
      <c r="C58" s="1" t="s">
        <v>358</v>
      </c>
      <c r="D58" s="3" t="s">
        <v>20</v>
      </c>
      <c r="E58" s="3" t="s">
        <v>92</v>
      </c>
      <c r="F58" s="4" t="s">
        <v>22</v>
      </c>
      <c r="G58" s="4" t="s">
        <v>23</v>
      </c>
      <c r="H58" s="4" t="s">
        <v>24</v>
      </c>
      <c r="I58" s="4" t="s">
        <v>25</v>
      </c>
      <c r="J58" s="5" t="s">
        <v>25</v>
      </c>
      <c r="K58" s="5" t="s">
        <v>359</v>
      </c>
      <c r="L58" s="5" t="s">
        <v>360</v>
      </c>
      <c r="M58" s="5" t="s">
        <v>361</v>
      </c>
      <c r="N58" s="5" t="s">
        <v>362</v>
      </c>
      <c r="O58" s="5"/>
      <c r="P58" s="4" t="str">
        <f t="shared" si="0"/>
        <v>Outstanding</v>
      </c>
      <c r="Q58" s="13" t="s">
        <v>25</v>
      </c>
    </row>
    <row r="59" spans="1:17" ht="60" customHeight="1" x14ac:dyDescent="0.35">
      <c r="A59" s="11" t="s">
        <v>324</v>
      </c>
      <c r="B59" s="2" t="s">
        <v>363</v>
      </c>
      <c r="C59" s="1" t="s">
        <v>364</v>
      </c>
      <c r="D59" s="3" t="s">
        <v>20</v>
      </c>
      <c r="E59" s="3" t="s">
        <v>21</v>
      </c>
      <c r="F59" s="4" t="s">
        <v>22</v>
      </c>
      <c r="G59" s="4" t="s">
        <v>23</v>
      </c>
      <c r="H59" s="4" t="s">
        <v>24</v>
      </c>
      <c r="I59" s="4" t="s">
        <v>25</v>
      </c>
      <c r="J59" s="5" t="s">
        <v>25</v>
      </c>
      <c r="K59" s="5" t="s">
        <v>365</v>
      </c>
      <c r="L59" s="5" t="s">
        <v>366</v>
      </c>
      <c r="M59" s="5"/>
      <c r="N59" s="5" t="s">
        <v>367</v>
      </c>
      <c r="O59" s="5"/>
      <c r="P59" s="4" t="str">
        <f t="shared" si="0"/>
        <v>Outstanding</v>
      </c>
      <c r="Q59" s="13" t="s">
        <v>25</v>
      </c>
    </row>
    <row r="60" spans="1:17" ht="60" customHeight="1" x14ac:dyDescent="0.35">
      <c r="A60" s="11" t="s">
        <v>324</v>
      </c>
      <c r="B60" s="2" t="s">
        <v>368</v>
      </c>
      <c r="C60" s="1" t="s">
        <v>369</v>
      </c>
      <c r="D60" s="3" t="s">
        <v>20</v>
      </c>
      <c r="E60" s="3" t="s">
        <v>21</v>
      </c>
      <c r="F60" s="4" t="s">
        <v>22</v>
      </c>
      <c r="G60" s="4" t="s">
        <v>23</v>
      </c>
      <c r="H60" s="4" t="s">
        <v>24</v>
      </c>
      <c r="I60" s="4" t="s">
        <v>25</v>
      </c>
      <c r="J60" s="5" t="s">
        <v>25</v>
      </c>
      <c r="K60" s="5" t="s">
        <v>370</v>
      </c>
      <c r="L60" s="5" t="s">
        <v>371</v>
      </c>
      <c r="M60" s="5"/>
      <c r="N60" s="5" t="s">
        <v>372</v>
      </c>
      <c r="O60" s="5"/>
      <c r="P60" s="4" t="str">
        <f t="shared" si="0"/>
        <v>Outstanding</v>
      </c>
      <c r="Q60" s="13" t="s">
        <v>25</v>
      </c>
    </row>
    <row r="61" spans="1:17" ht="60" customHeight="1" x14ac:dyDescent="0.35">
      <c r="A61" s="11" t="s">
        <v>324</v>
      </c>
      <c r="B61" s="2" t="s">
        <v>373</v>
      </c>
      <c r="C61" s="1" t="s">
        <v>374</v>
      </c>
      <c r="D61" s="3" t="s">
        <v>20</v>
      </c>
      <c r="E61" s="3" t="s">
        <v>21</v>
      </c>
      <c r="F61" s="4" t="s">
        <v>22</v>
      </c>
      <c r="G61" s="4" t="s">
        <v>23</v>
      </c>
      <c r="H61" s="4" t="s">
        <v>24</v>
      </c>
      <c r="I61" s="4" t="s">
        <v>25</v>
      </c>
      <c r="J61" s="5" t="s">
        <v>25</v>
      </c>
      <c r="K61" s="5" t="s">
        <v>375</v>
      </c>
      <c r="L61" s="5" t="s">
        <v>376</v>
      </c>
      <c r="M61" s="5"/>
      <c r="N61" s="5" t="s">
        <v>377</v>
      </c>
      <c r="O61" s="5"/>
      <c r="P61" s="4" t="str">
        <f t="shared" si="0"/>
        <v>Outstanding</v>
      </c>
      <c r="Q61" s="13" t="s">
        <v>25</v>
      </c>
    </row>
    <row r="62" spans="1:17" ht="60" customHeight="1" x14ac:dyDescent="0.35">
      <c r="A62" s="11" t="s">
        <v>324</v>
      </c>
      <c r="B62" s="2" t="s">
        <v>378</v>
      </c>
      <c r="C62" s="1" t="s">
        <v>379</v>
      </c>
      <c r="D62" s="3" t="s">
        <v>20</v>
      </c>
      <c r="E62" s="3" t="s">
        <v>21</v>
      </c>
      <c r="F62" s="4" t="s">
        <v>22</v>
      </c>
      <c r="G62" s="4" t="s">
        <v>23</v>
      </c>
      <c r="H62" s="4" t="s">
        <v>24</v>
      </c>
      <c r="I62" s="4" t="s">
        <v>25</v>
      </c>
      <c r="J62" s="5" t="s">
        <v>25</v>
      </c>
      <c r="K62" s="5" t="s">
        <v>380</v>
      </c>
      <c r="L62" s="5" t="s">
        <v>381</v>
      </c>
      <c r="M62" s="5"/>
      <c r="N62" s="5" t="s">
        <v>382</v>
      </c>
      <c r="O62" s="5"/>
      <c r="P62" s="4" t="str">
        <f t="shared" si="0"/>
        <v>Outstanding</v>
      </c>
      <c r="Q62" s="13" t="s">
        <v>25</v>
      </c>
    </row>
    <row r="63" spans="1:17" ht="60" customHeight="1" x14ac:dyDescent="0.35">
      <c r="A63" s="11" t="s">
        <v>383</v>
      </c>
      <c r="B63" s="2" t="s">
        <v>384</v>
      </c>
      <c r="C63" s="1" t="s">
        <v>385</v>
      </c>
      <c r="D63" s="3" t="s">
        <v>20</v>
      </c>
      <c r="E63" s="3" t="s">
        <v>21</v>
      </c>
      <c r="F63" s="4" t="s">
        <v>22</v>
      </c>
      <c r="G63" s="4" t="s">
        <v>23</v>
      </c>
      <c r="H63" s="4" t="s">
        <v>24</v>
      </c>
      <c r="I63" s="4" t="s">
        <v>25</v>
      </c>
      <c r="J63" s="5" t="s">
        <v>25</v>
      </c>
      <c r="K63" s="5" t="s">
        <v>386</v>
      </c>
      <c r="L63" s="5" t="s">
        <v>387</v>
      </c>
      <c r="M63" s="5" t="s">
        <v>388</v>
      </c>
      <c r="N63" s="5" t="s">
        <v>389</v>
      </c>
      <c r="O63" s="5"/>
      <c r="P63" s="4" t="str">
        <f t="shared" si="0"/>
        <v>Outstanding</v>
      </c>
      <c r="Q63" s="13" t="s">
        <v>25</v>
      </c>
    </row>
    <row r="64" spans="1:17" ht="60" customHeight="1" x14ac:dyDescent="0.35">
      <c r="A64" s="11" t="s">
        <v>383</v>
      </c>
      <c r="B64" s="2" t="s">
        <v>390</v>
      </c>
      <c r="C64" s="1" t="s">
        <v>391</v>
      </c>
      <c r="D64" s="3" t="s">
        <v>20</v>
      </c>
      <c r="E64" s="3" t="s">
        <v>21</v>
      </c>
      <c r="F64" s="4" t="s">
        <v>22</v>
      </c>
      <c r="G64" s="4" t="s">
        <v>23</v>
      </c>
      <c r="H64" s="4" t="s">
        <v>24</v>
      </c>
      <c r="I64" s="4" t="s">
        <v>25</v>
      </c>
      <c r="J64" s="5" t="s">
        <v>25</v>
      </c>
      <c r="K64" s="5" t="s">
        <v>392</v>
      </c>
      <c r="L64" s="5" t="s">
        <v>393</v>
      </c>
      <c r="M64" s="5"/>
      <c r="N64" s="5" t="s">
        <v>394</v>
      </c>
      <c r="O64" s="5"/>
      <c r="P64" s="4" t="str">
        <f t="shared" si="0"/>
        <v>Outstanding</v>
      </c>
      <c r="Q64" s="13" t="s">
        <v>25</v>
      </c>
    </row>
    <row r="65" spans="1:17" ht="60" customHeight="1" x14ac:dyDescent="0.35">
      <c r="A65" s="11" t="s">
        <v>383</v>
      </c>
      <c r="B65" s="2" t="s">
        <v>395</v>
      </c>
      <c r="C65" s="1" t="s">
        <v>396</v>
      </c>
      <c r="D65" s="3" t="s">
        <v>20</v>
      </c>
      <c r="E65" s="3" t="s">
        <v>21</v>
      </c>
      <c r="F65" s="4" t="s">
        <v>22</v>
      </c>
      <c r="G65" s="4" t="s">
        <v>23</v>
      </c>
      <c r="H65" s="4" t="s">
        <v>24</v>
      </c>
      <c r="I65" s="4" t="s">
        <v>25</v>
      </c>
      <c r="J65" s="5" t="s">
        <v>25</v>
      </c>
      <c r="K65" s="5" t="s">
        <v>397</v>
      </c>
      <c r="L65" s="5" t="s">
        <v>398</v>
      </c>
      <c r="M65" s="5"/>
      <c r="N65" s="5" t="s">
        <v>399</v>
      </c>
      <c r="O65" s="5"/>
      <c r="P65" s="4" t="str">
        <f t="shared" si="0"/>
        <v>Outstanding</v>
      </c>
      <c r="Q65" s="13" t="s">
        <v>25</v>
      </c>
    </row>
    <row r="66" spans="1:17" ht="60" customHeight="1" x14ac:dyDescent="0.35">
      <c r="A66" s="11" t="s">
        <v>383</v>
      </c>
      <c r="B66" s="2" t="s">
        <v>400</v>
      </c>
      <c r="C66" s="1" t="s">
        <v>401</v>
      </c>
      <c r="D66" s="3" t="s">
        <v>20</v>
      </c>
      <c r="E66" s="3" t="s">
        <v>21</v>
      </c>
      <c r="F66" s="4" t="s">
        <v>22</v>
      </c>
      <c r="G66" s="4" t="s">
        <v>23</v>
      </c>
      <c r="H66" s="4" t="s">
        <v>24</v>
      </c>
      <c r="I66" s="4" t="s">
        <v>25</v>
      </c>
      <c r="J66" s="5" t="s">
        <v>25</v>
      </c>
      <c r="K66" s="5" t="s">
        <v>402</v>
      </c>
      <c r="L66" s="5" t="s">
        <v>403</v>
      </c>
      <c r="M66" s="5" t="s">
        <v>404</v>
      </c>
      <c r="N66" s="5" t="s">
        <v>405</v>
      </c>
      <c r="O66" s="5"/>
      <c r="P66" s="4" t="str">
        <f t="shared" si="0"/>
        <v>Outstanding</v>
      </c>
      <c r="Q66" s="13" t="s">
        <v>25</v>
      </c>
    </row>
    <row r="67" spans="1:17" ht="60" customHeight="1" x14ac:dyDescent="0.35">
      <c r="A67" s="11" t="s">
        <v>383</v>
      </c>
      <c r="B67" s="2" t="s">
        <v>406</v>
      </c>
      <c r="C67" s="1" t="s">
        <v>407</v>
      </c>
      <c r="D67" s="3" t="s">
        <v>20</v>
      </c>
      <c r="E67" s="3" t="s">
        <v>21</v>
      </c>
      <c r="F67" s="4" t="s">
        <v>22</v>
      </c>
      <c r="G67" s="4" t="s">
        <v>23</v>
      </c>
      <c r="H67" s="4" t="s">
        <v>24</v>
      </c>
      <c r="I67" s="4" t="s">
        <v>25</v>
      </c>
      <c r="J67" s="5" t="s">
        <v>25</v>
      </c>
      <c r="K67" s="5" t="s">
        <v>408</v>
      </c>
      <c r="L67" s="5" t="s">
        <v>409</v>
      </c>
      <c r="M67" s="5"/>
      <c r="N67" s="5" t="s">
        <v>410</v>
      </c>
      <c r="O67" s="5"/>
      <c r="P67" s="4" t="str">
        <f t="shared" si="0"/>
        <v>Outstanding</v>
      </c>
      <c r="Q67" s="13" t="s">
        <v>25</v>
      </c>
    </row>
    <row r="68" spans="1:17" ht="60" customHeight="1" x14ac:dyDescent="0.35">
      <c r="A68" s="11" t="s">
        <v>383</v>
      </c>
      <c r="B68" s="2" t="s">
        <v>411</v>
      </c>
      <c r="C68" s="1" t="s">
        <v>412</v>
      </c>
      <c r="D68" s="3" t="s">
        <v>20</v>
      </c>
      <c r="E68" s="3" t="s">
        <v>21</v>
      </c>
      <c r="F68" s="4" t="s">
        <v>22</v>
      </c>
      <c r="G68" s="4" t="s">
        <v>23</v>
      </c>
      <c r="H68" s="4" t="s">
        <v>24</v>
      </c>
      <c r="I68" s="4" t="s">
        <v>25</v>
      </c>
      <c r="J68" s="5" t="s">
        <v>25</v>
      </c>
      <c r="K68" s="5" t="s">
        <v>413</v>
      </c>
      <c r="L68" s="5" t="s">
        <v>414</v>
      </c>
      <c r="M68" s="5"/>
      <c r="N68" s="5" t="s">
        <v>415</v>
      </c>
      <c r="O68" s="5"/>
      <c r="P68" s="4" t="str">
        <f t="shared" si="0"/>
        <v>Outstanding</v>
      </c>
      <c r="Q68" s="13" t="s">
        <v>25</v>
      </c>
    </row>
    <row r="69" spans="1:17" ht="60" customHeight="1" x14ac:dyDescent="0.35">
      <c r="A69" s="11" t="s">
        <v>383</v>
      </c>
      <c r="B69" s="2" t="s">
        <v>416</v>
      </c>
      <c r="C69" s="1" t="s">
        <v>417</v>
      </c>
      <c r="D69" s="3" t="s">
        <v>20</v>
      </c>
      <c r="E69" s="3" t="s">
        <v>21</v>
      </c>
      <c r="F69" s="4" t="s">
        <v>22</v>
      </c>
      <c r="G69" s="4" t="s">
        <v>23</v>
      </c>
      <c r="H69" s="4" t="s">
        <v>24</v>
      </c>
      <c r="I69" s="4" t="s">
        <v>25</v>
      </c>
      <c r="J69" s="5" t="s">
        <v>25</v>
      </c>
      <c r="K69" s="5" t="s">
        <v>418</v>
      </c>
      <c r="L69" s="5" t="s">
        <v>419</v>
      </c>
      <c r="M69" s="5" t="s">
        <v>420</v>
      </c>
      <c r="N69" s="5" t="s">
        <v>421</v>
      </c>
      <c r="O69" s="5"/>
      <c r="P69" s="4" t="str">
        <f t="shared" si="0"/>
        <v>Outstanding</v>
      </c>
      <c r="Q69" s="13" t="s">
        <v>25</v>
      </c>
    </row>
    <row r="70" spans="1:17" ht="60" customHeight="1" x14ac:dyDescent="0.35">
      <c r="A70" s="11" t="s">
        <v>383</v>
      </c>
      <c r="B70" s="2" t="s">
        <v>422</v>
      </c>
      <c r="C70" s="1" t="s">
        <v>423</v>
      </c>
      <c r="D70" s="3" t="s">
        <v>20</v>
      </c>
      <c r="E70" s="3" t="s">
        <v>21</v>
      </c>
      <c r="F70" s="4" t="s">
        <v>22</v>
      </c>
      <c r="G70" s="4" t="s">
        <v>23</v>
      </c>
      <c r="H70" s="4" t="s">
        <v>24</v>
      </c>
      <c r="I70" s="4" t="s">
        <v>25</v>
      </c>
      <c r="J70" s="5" t="s">
        <v>25</v>
      </c>
      <c r="K70" s="5" t="s">
        <v>424</v>
      </c>
      <c r="L70" s="5" t="s">
        <v>425</v>
      </c>
      <c r="M70" s="5"/>
      <c r="N70" s="5" t="s">
        <v>426</v>
      </c>
      <c r="O70" s="5"/>
      <c r="P70" s="4" t="str">
        <f t="shared" si="0"/>
        <v>Outstanding</v>
      </c>
      <c r="Q70" s="13" t="s">
        <v>25</v>
      </c>
    </row>
    <row r="71" spans="1:17" ht="60" customHeight="1" x14ac:dyDescent="0.35">
      <c r="A71" s="11" t="s">
        <v>427</v>
      </c>
      <c r="B71" s="2" t="s">
        <v>428</v>
      </c>
      <c r="C71" s="1" t="s">
        <v>429</v>
      </c>
      <c r="D71" s="3" t="s">
        <v>20</v>
      </c>
      <c r="E71" s="3" t="s">
        <v>21</v>
      </c>
      <c r="F71" s="4" t="s">
        <v>22</v>
      </c>
      <c r="G71" s="4" t="s">
        <v>23</v>
      </c>
      <c r="H71" s="4" t="s">
        <v>24</v>
      </c>
      <c r="I71" s="4" t="s">
        <v>25</v>
      </c>
      <c r="J71" s="5" t="s">
        <v>25</v>
      </c>
      <c r="K71" s="5" t="s">
        <v>430</v>
      </c>
      <c r="L71" s="5" t="s">
        <v>431</v>
      </c>
      <c r="M71" s="5"/>
      <c r="N71" s="5" t="s">
        <v>432</v>
      </c>
      <c r="O71" s="5"/>
      <c r="P71" s="4" t="str">
        <f t="shared" si="0"/>
        <v>Outstanding</v>
      </c>
      <c r="Q71" s="13" t="s">
        <v>25</v>
      </c>
    </row>
    <row r="72" spans="1:17" ht="60" customHeight="1" x14ac:dyDescent="0.35">
      <c r="A72" s="11" t="s">
        <v>427</v>
      </c>
      <c r="B72" s="2" t="s">
        <v>433</v>
      </c>
      <c r="C72" s="1" t="s">
        <v>434</v>
      </c>
      <c r="D72" s="3" t="s">
        <v>20</v>
      </c>
      <c r="E72" s="3" t="s">
        <v>21</v>
      </c>
      <c r="F72" s="4" t="s">
        <v>22</v>
      </c>
      <c r="G72" s="4" t="s">
        <v>23</v>
      </c>
      <c r="H72" s="4" t="s">
        <v>24</v>
      </c>
      <c r="I72" s="4" t="s">
        <v>25</v>
      </c>
      <c r="J72" s="5" t="s">
        <v>25</v>
      </c>
      <c r="K72" s="5" t="s">
        <v>435</v>
      </c>
      <c r="L72" s="5" t="s">
        <v>436</v>
      </c>
      <c r="M72" s="5"/>
      <c r="N72" s="5" t="s">
        <v>437</v>
      </c>
      <c r="O72" s="5"/>
      <c r="P72" s="4" t="str">
        <f t="shared" si="0"/>
        <v>Outstanding</v>
      </c>
      <c r="Q72" s="13" t="s">
        <v>25</v>
      </c>
    </row>
    <row r="73" spans="1:17" ht="60" customHeight="1" x14ac:dyDescent="0.35">
      <c r="A73" s="11" t="s">
        <v>427</v>
      </c>
      <c r="B73" s="2" t="s">
        <v>438</v>
      </c>
      <c r="C73" s="1" t="s">
        <v>439</v>
      </c>
      <c r="D73" s="3" t="s">
        <v>20</v>
      </c>
      <c r="E73" s="3" t="s">
        <v>21</v>
      </c>
      <c r="F73" s="4" t="s">
        <v>22</v>
      </c>
      <c r="G73" s="4" t="s">
        <v>23</v>
      </c>
      <c r="H73" s="4" t="s">
        <v>24</v>
      </c>
      <c r="I73" s="4" t="s">
        <v>25</v>
      </c>
      <c r="J73" s="5" t="s">
        <v>25</v>
      </c>
      <c r="K73" s="5" t="s">
        <v>440</v>
      </c>
      <c r="L73" s="5" t="s">
        <v>441</v>
      </c>
      <c r="M73" s="5"/>
      <c r="N73" s="5" t="s">
        <v>442</v>
      </c>
      <c r="O73" s="5"/>
      <c r="P73" s="4" t="str">
        <f t="shared" si="0"/>
        <v>Outstanding</v>
      </c>
      <c r="Q73" s="13" t="s">
        <v>25</v>
      </c>
    </row>
    <row r="74" spans="1:17" ht="60" customHeight="1" x14ac:dyDescent="0.35">
      <c r="A74" s="11" t="s">
        <v>427</v>
      </c>
      <c r="B74" s="2" t="s">
        <v>443</v>
      </c>
      <c r="C74" s="1" t="s">
        <v>444</v>
      </c>
      <c r="D74" s="3" t="s">
        <v>20</v>
      </c>
      <c r="E74" s="3" t="s">
        <v>21</v>
      </c>
      <c r="F74" s="4" t="s">
        <v>22</v>
      </c>
      <c r="G74" s="4" t="s">
        <v>23</v>
      </c>
      <c r="H74" s="4" t="s">
        <v>24</v>
      </c>
      <c r="I74" s="4" t="s">
        <v>25</v>
      </c>
      <c r="J74" s="5" t="s">
        <v>25</v>
      </c>
      <c r="K74" s="5" t="s">
        <v>445</v>
      </c>
      <c r="L74" s="5" t="s">
        <v>446</v>
      </c>
      <c r="M74" s="5"/>
      <c r="N74" s="5" t="s">
        <v>447</v>
      </c>
      <c r="O74" s="5"/>
      <c r="P74" s="4" t="str">
        <f t="shared" si="0"/>
        <v>Outstanding</v>
      </c>
      <c r="Q74" s="13" t="s">
        <v>25</v>
      </c>
    </row>
    <row r="75" spans="1:17" ht="60" customHeight="1" x14ac:dyDescent="0.35">
      <c r="A75" s="11" t="s">
        <v>427</v>
      </c>
      <c r="B75" s="2" t="s">
        <v>448</v>
      </c>
      <c r="C75" s="1" t="s">
        <v>449</v>
      </c>
      <c r="D75" s="3" t="s">
        <v>20</v>
      </c>
      <c r="E75" s="3" t="s">
        <v>21</v>
      </c>
      <c r="F75" s="4" t="s">
        <v>22</v>
      </c>
      <c r="G75" s="4" t="s">
        <v>23</v>
      </c>
      <c r="H75" s="4" t="s">
        <v>24</v>
      </c>
      <c r="I75" s="4" t="s">
        <v>25</v>
      </c>
      <c r="J75" s="5" t="s">
        <v>25</v>
      </c>
      <c r="K75" s="5" t="s">
        <v>450</v>
      </c>
      <c r="L75" s="5" t="s">
        <v>451</v>
      </c>
      <c r="M75" s="5"/>
      <c r="N75" s="5" t="s">
        <v>452</v>
      </c>
      <c r="O75" s="5"/>
      <c r="P75" s="4" t="str">
        <f t="shared" si="0"/>
        <v>Outstanding</v>
      </c>
      <c r="Q75" s="13" t="s">
        <v>25</v>
      </c>
    </row>
    <row r="76" spans="1:17" ht="60" customHeight="1" x14ac:dyDescent="0.35">
      <c r="A76" s="11" t="s">
        <v>427</v>
      </c>
      <c r="B76" s="2" t="s">
        <v>453</v>
      </c>
      <c r="C76" s="1" t="s">
        <v>454</v>
      </c>
      <c r="D76" s="3" t="s">
        <v>20</v>
      </c>
      <c r="E76" s="3" t="s">
        <v>21</v>
      </c>
      <c r="F76" s="4" t="s">
        <v>22</v>
      </c>
      <c r="G76" s="4" t="s">
        <v>23</v>
      </c>
      <c r="H76" s="4" t="s">
        <v>24</v>
      </c>
      <c r="I76" s="4" t="s">
        <v>25</v>
      </c>
      <c r="J76" s="5" t="s">
        <v>25</v>
      </c>
      <c r="K76" s="5" t="s">
        <v>455</v>
      </c>
      <c r="L76" s="5" t="s">
        <v>456</v>
      </c>
      <c r="M76" s="5"/>
      <c r="N76" s="5" t="s">
        <v>457</v>
      </c>
      <c r="O76" s="5"/>
      <c r="P76" s="4" t="str">
        <f t="shared" si="0"/>
        <v>Outstanding</v>
      </c>
      <c r="Q76" s="13" t="s">
        <v>25</v>
      </c>
    </row>
    <row r="77" spans="1:17" ht="60" customHeight="1" x14ac:dyDescent="0.35">
      <c r="A77" s="11" t="s">
        <v>427</v>
      </c>
      <c r="B77" s="2" t="s">
        <v>458</v>
      </c>
      <c r="C77" s="1" t="s">
        <v>459</v>
      </c>
      <c r="D77" s="3" t="s">
        <v>20</v>
      </c>
      <c r="E77" s="3" t="s">
        <v>21</v>
      </c>
      <c r="F77" s="4" t="s">
        <v>22</v>
      </c>
      <c r="G77" s="4" t="s">
        <v>23</v>
      </c>
      <c r="H77" s="4" t="s">
        <v>24</v>
      </c>
      <c r="I77" s="4" t="s">
        <v>25</v>
      </c>
      <c r="J77" s="5" t="s">
        <v>25</v>
      </c>
      <c r="K77" s="5" t="s">
        <v>460</v>
      </c>
      <c r="L77" s="5" t="s">
        <v>461</v>
      </c>
      <c r="M77" s="5"/>
      <c r="N77" s="5" t="s">
        <v>462</v>
      </c>
      <c r="O77" s="5"/>
      <c r="P77" s="4" t="str">
        <f t="shared" si="0"/>
        <v>Outstanding</v>
      </c>
      <c r="Q77" s="13" t="s">
        <v>25</v>
      </c>
    </row>
    <row r="78" spans="1:17" ht="60" customHeight="1" x14ac:dyDescent="0.35">
      <c r="A78" s="11" t="s">
        <v>427</v>
      </c>
      <c r="B78" s="2" t="s">
        <v>463</v>
      </c>
      <c r="C78" s="1" t="s">
        <v>464</v>
      </c>
      <c r="D78" s="3" t="s">
        <v>36</v>
      </c>
      <c r="E78" s="3" t="s">
        <v>92</v>
      </c>
      <c r="F78" s="4" t="s">
        <v>22</v>
      </c>
      <c r="G78" s="4" t="s">
        <v>23</v>
      </c>
      <c r="H78" s="4" t="s">
        <v>24</v>
      </c>
      <c r="I78" s="4" t="s">
        <v>25</v>
      </c>
      <c r="J78" s="5" t="s">
        <v>25</v>
      </c>
      <c r="K78" s="5" t="s">
        <v>465</v>
      </c>
      <c r="L78" s="5" t="s">
        <v>466</v>
      </c>
      <c r="M78" s="5"/>
      <c r="N78" s="5" t="s">
        <v>467</v>
      </c>
      <c r="O78" s="5"/>
      <c r="P78" s="4" t="str">
        <f t="shared" si="0"/>
        <v>Outstanding</v>
      </c>
      <c r="Q78" s="13" t="s">
        <v>25</v>
      </c>
    </row>
    <row r="79" spans="1:17" ht="60" customHeight="1" x14ac:dyDescent="0.35">
      <c r="A79" s="11" t="s">
        <v>468</v>
      </c>
      <c r="B79" s="2" t="s">
        <v>469</v>
      </c>
      <c r="C79" s="1" t="s">
        <v>470</v>
      </c>
      <c r="D79" s="3" t="s">
        <v>20</v>
      </c>
      <c r="E79" s="3" t="s">
        <v>21</v>
      </c>
      <c r="F79" s="4" t="s">
        <v>22</v>
      </c>
      <c r="G79" s="4" t="s">
        <v>23</v>
      </c>
      <c r="H79" s="4" t="s">
        <v>24</v>
      </c>
      <c r="I79" s="4" t="s">
        <v>25</v>
      </c>
      <c r="J79" s="5" t="s">
        <v>25</v>
      </c>
      <c r="K79" s="5" t="s">
        <v>471</v>
      </c>
      <c r="L79" s="5" t="s">
        <v>472</v>
      </c>
      <c r="M79" s="5"/>
      <c r="N79" s="5" t="s">
        <v>473</v>
      </c>
      <c r="O79" s="5"/>
      <c r="P79" s="4" t="str">
        <f t="shared" si="0"/>
        <v>Outstanding</v>
      </c>
      <c r="Q79" s="13" t="s">
        <v>25</v>
      </c>
    </row>
    <row r="80" spans="1:17" ht="60" customHeight="1" x14ac:dyDescent="0.35">
      <c r="A80" s="11" t="s">
        <v>468</v>
      </c>
      <c r="B80" s="2" t="s">
        <v>474</v>
      </c>
      <c r="C80" s="1" t="s">
        <v>475</v>
      </c>
      <c r="D80" s="3" t="s">
        <v>20</v>
      </c>
      <c r="E80" s="3" t="s">
        <v>21</v>
      </c>
      <c r="F80" s="4" t="s">
        <v>22</v>
      </c>
      <c r="G80" s="4" t="s">
        <v>23</v>
      </c>
      <c r="H80" s="4" t="s">
        <v>24</v>
      </c>
      <c r="I80" s="4" t="s">
        <v>25</v>
      </c>
      <c r="J80" s="5" t="s">
        <v>25</v>
      </c>
      <c r="K80" s="5" t="s">
        <v>476</v>
      </c>
      <c r="L80" s="5" t="s">
        <v>477</v>
      </c>
      <c r="M80" s="5"/>
      <c r="N80" s="5" t="s">
        <v>478</v>
      </c>
      <c r="O80" s="5"/>
      <c r="P80" s="4" t="str">
        <f t="shared" si="0"/>
        <v>Outstanding</v>
      </c>
      <c r="Q80" s="13" t="s">
        <v>25</v>
      </c>
    </row>
    <row r="81" spans="1:17" ht="60" customHeight="1" x14ac:dyDescent="0.35">
      <c r="A81" s="11" t="s">
        <v>468</v>
      </c>
      <c r="B81" s="2" t="s">
        <v>479</v>
      </c>
      <c r="C81" s="1" t="s">
        <v>480</v>
      </c>
      <c r="D81" s="3" t="s">
        <v>20</v>
      </c>
      <c r="E81" s="3" t="s">
        <v>21</v>
      </c>
      <c r="F81" s="4" t="s">
        <v>22</v>
      </c>
      <c r="G81" s="4" t="s">
        <v>23</v>
      </c>
      <c r="H81" s="4" t="s">
        <v>24</v>
      </c>
      <c r="I81" s="4" t="s">
        <v>25</v>
      </c>
      <c r="J81" s="5" t="s">
        <v>25</v>
      </c>
      <c r="K81" s="5" t="s">
        <v>481</v>
      </c>
      <c r="L81" s="5" t="s">
        <v>482</v>
      </c>
      <c r="M81" s="5"/>
      <c r="N81" s="5" t="s">
        <v>483</v>
      </c>
      <c r="O81" s="5"/>
      <c r="P81" s="4" t="str">
        <f t="shared" si="0"/>
        <v>Outstanding</v>
      </c>
      <c r="Q81" s="13" t="s">
        <v>25</v>
      </c>
    </row>
    <row r="82" spans="1:17" ht="60" customHeight="1" x14ac:dyDescent="0.35">
      <c r="A82" s="11" t="s">
        <v>468</v>
      </c>
      <c r="B82" s="2" t="s">
        <v>484</v>
      </c>
      <c r="C82" s="1" t="s">
        <v>485</v>
      </c>
      <c r="D82" s="3" t="s">
        <v>20</v>
      </c>
      <c r="E82" s="3" t="s">
        <v>21</v>
      </c>
      <c r="F82" s="4" t="s">
        <v>22</v>
      </c>
      <c r="G82" s="4" t="s">
        <v>23</v>
      </c>
      <c r="H82" s="4" t="s">
        <v>24</v>
      </c>
      <c r="I82" s="4" t="s">
        <v>25</v>
      </c>
      <c r="J82" s="5" t="s">
        <v>25</v>
      </c>
      <c r="K82" s="5" t="s">
        <v>486</v>
      </c>
      <c r="L82" s="5" t="s">
        <v>487</v>
      </c>
      <c r="M82" s="5"/>
      <c r="N82" s="5" t="s">
        <v>488</v>
      </c>
      <c r="O82" s="5"/>
      <c r="P82" s="4" t="str">
        <f t="shared" si="0"/>
        <v>Outstanding</v>
      </c>
      <c r="Q82" s="13" t="s">
        <v>25</v>
      </c>
    </row>
    <row r="83" spans="1:17" ht="60" customHeight="1" x14ac:dyDescent="0.35">
      <c r="A83" s="11" t="s">
        <v>468</v>
      </c>
      <c r="B83" s="2" t="s">
        <v>489</v>
      </c>
      <c r="C83" s="1" t="s">
        <v>490</v>
      </c>
      <c r="D83" s="3" t="s">
        <v>20</v>
      </c>
      <c r="E83" s="3" t="s">
        <v>21</v>
      </c>
      <c r="F83" s="4" t="s">
        <v>22</v>
      </c>
      <c r="G83" s="4" t="s">
        <v>23</v>
      </c>
      <c r="H83" s="4" t="s">
        <v>24</v>
      </c>
      <c r="I83" s="4" t="s">
        <v>25</v>
      </c>
      <c r="J83" s="5" t="s">
        <v>25</v>
      </c>
      <c r="K83" s="5" t="s">
        <v>491</v>
      </c>
      <c r="L83" s="5" t="s">
        <v>492</v>
      </c>
      <c r="M83" s="5"/>
      <c r="N83" s="5" t="s">
        <v>493</v>
      </c>
      <c r="O83" s="5"/>
      <c r="P83" s="4" t="str">
        <f t="shared" si="0"/>
        <v>Outstanding</v>
      </c>
      <c r="Q83" s="13" t="s">
        <v>25</v>
      </c>
    </row>
    <row r="84" spans="1:17" ht="60" customHeight="1" x14ac:dyDescent="0.35">
      <c r="A84" s="11" t="s">
        <v>468</v>
      </c>
      <c r="B84" s="2" t="s">
        <v>494</v>
      </c>
      <c r="C84" s="1" t="s">
        <v>495</v>
      </c>
      <c r="D84" s="3" t="s">
        <v>20</v>
      </c>
      <c r="E84" s="3" t="s">
        <v>21</v>
      </c>
      <c r="F84" s="4" t="s">
        <v>22</v>
      </c>
      <c r="G84" s="4" t="s">
        <v>23</v>
      </c>
      <c r="H84" s="4" t="s">
        <v>24</v>
      </c>
      <c r="I84" s="4" t="s">
        <v>25</v>
      </c>
      <c r="J84" s="5" t="s">
        <v>25</v>
      </c>
      <c r="K84" s="5" t="s">
        <v>496</v>
      </c>
      <c r="L84" s="5" t="s">
        <v>497</v>
      </c>
      <c r="M84" s="5"/>
      <c r="N84" s="5" t="s">
        <v>498</v>
      </c>
      <c r="O84" s="5"/>
      <c r="P84" s="4" t="str">
        <f t="shared" si="0"/>
        <v>Outstanding</v>
      </c>
      <c r="Q84" s="13" t="s">
        <v>25</v>
      </c>
    </row>
    <row r="85" spans="1:17" ht="60" customHeight="1" x14ac:dyDescent="0.35">
      <c r="A85" s="11" t="s">
        <v>499</v>
      </c>
      <c r="B85" s="2" t="s">
        <v>500</v>
      </c>
      <c r="C85" s="1" t="s">
        <v>501</v>
      </c>
      <c r="D85" s="3" t="s">
        <v>20</v>
      </c>
      <c r="E85" s="3" t="s">
        <v>21</v>
      </c>
      <c r="F85" s="4" t="s">
        <v>22</v>
      </c>
      <c r="G85" s="4" t="s">
        <v>23</v>
      </c>
      <c r="H85" s="4" t="s">
        <v>24</v>
      </c>
      <c r="I85" s="4" t="s">
        <v>25</v>
      </c>
      <c r="J85" s="5" t="s">
        <v>25</v>
      </c>
      <c r="K85" s="5" t="s">
        <v>502</v>
      </c>
      <c r="L85" s="5" t="s">
        <v>503</v>
      </c>
      <c r="M85" s="5"/>
      <c r="N85" s="5" t="s">
        <v>504</v>
      </c>
      <c r="O85" s="5"/>
      <c r="P85" s="4" t="str">
        <f t="shared" si="0"/>
        <v>Outstanding</v>
      </c>
      <c r="Q85" s="13" t="s">
        <v>25</v>
      </c>
    </row>
    <row r="86" spans="1:17" ht="60" customHeight="1" x14ac:dyDescent="0.35">
      <c r="A86" s="11" t="s">
        <v>499</v>
      </c>
      <c r="B86" s="2" t="s">
        <v>505</v>
      </c>
      <c r="C86" s="1" t="s">
        <v>506</v>
      </c>
      <c r="D86" s="3" t="s">
        <v>20</v>
      </c>
      <c r="E86" s="3" t="s">
        <v>21</v>
      </c>
      <c r="F86" s="4" t="s">
        <v>22</v>
      </c>
      <c r="G86" s="4" t="s">
        <v>23</v>
      </c>
      <c r="H86" s="4" t="s">
        <v>24</v>
      </c>
      <c r="I86" s="4" t="s">
        <v>25</v>
      </c>
      <c r="J86" s="5" t="s">
        <v>25</v>
      </c>
      <c r="K86" s="5" t="s">
        <v>507</v>
      </c>
      <c r="L86" s="5" t="s">
        <v>508</v>
      </c>
      <c r="M86" s="5"/>
      <c r="N86" s="5" t="s">
        <v>509</v>
      </c>
      <c r="O86" s="5"/>
      <c r="P86" s="4" t="str">
        <f t="shared" si="0"/>
        <v>Outstanding</v>
      </c>
      <c r="Q86" s="13" t="s">
        <v>25</v>
      </c>
    </row>
    <row r="87" spans="1:17" ht="60" customHeight="1" x14ac:dyDescent="0.35">
      <c r="A87" s="11" t="s">
        <v>499</v>
      </c>
      <c r="B87" s="2" t="s">
        <v>510</v>
      </c>
      <c r="C87" s="1" t="s">
        <v>511</v>
      </c>
      <c r="D87" s="3" t="s">
        <v>20</v>
      </c>
      <c r="E87" s="3" t="s">
        <v>21</v>
      </c>
      <c r="F87" s="4" t="s">
        <v>22</v>
      </c>
      <c r="G87" s="4" t="s">
        <v>23</v>
      </c>
      <c r="H87" s="4" t="s">
        <v>24</v>
      </c>
      <c r="I87" s="4" t="s">
        <v>25</v>
      </c>
      <c r="J87" s="5" t="s">
        <v>25</v>
      </c>
      <c r="K87" s="5" t="s">
        <v>512</v>
      </c>
      <c r="L87" s="5" t="s">
        <v>513</v>
      </c>
      <c r="M87" s="5"/>
      <c r="N87" s="5" t="s">
        <v>514</v>
      </c>
      <c r="O87" s="5"/>
      <c r="P87" s="4" t="str">
        <f t="shared" si="0"/>
        <v>Outstanding</v>
      </c>
      <c r="Q87" s="13" t="s">
        <v>25</v>
      </c>
    </row>
    <row r="88" spans="1:17" ht="60" customHeight="1" x14ac:dyDescent="0.35">
      <c r="A88" s="11" t="s">
        <v>499</v>
      </c>
      <c r="B88" s="2" t="s">
        <v>515</v>
      </c>
      <c r="C88" s="1" t="s">
        <v>516</v>
      </c>
      <c r="D88" s="3" t="s">
        <v>20</v>
      </c>
      <c r="E88" s="3" t="s">
        <v>21</v>
      </c>
      <c r="F88" s="4" t="s">
        <v>22</v>
      </c>
      <c r="G88" s="4" t="s">
        <v>23</v>
      </c>
      <c r="H88" s="4" t="s">
        <v>24</v>
      </c>
      <c r="I88" s="4" t="s">
        <v>25</v>
      </c>
      <c r="J88" s="5" t="s">
        <v>25</v>
      </c>
      <c r="K88" s="5" t="s">
        <v>517</v>
      </c>
      <c r="L88" s="5" t="s">
        <v>518</v>
      </c>
      <c r="M88" s="5"/>
      <c r="N88" s="5" t="s">
        <v>519</v>
      </c>
      <c r="O88" s="5"/>
      <c r="P88" s="4" t="str">
        <f t="shared" si="0"/>
        <v>Outstanding</v>
      </c>
      <c r="Q88" s="13" t="s">
        <v>25</v>
      </c>
    </row>
    <row r="89" spans="1:17" ht="60" customHeight="1" x14ac:dyDescent="0.35">
      <c r="A89" s="11" t="s">
        <v>499</v>
      </c>
      <c r="B89" s="2" t="s">
        <v>520</v>
      </c>
      <c r="C89" s="1" t="s">
        <v>521</v>
      </c>
      <c r="D89" s="3" t="s">
        <v>20</v>
      </c>
      <c r="E89" s="3" t="s">
        <v>21</v>
      </c>
      <c r="F89" s="4" t="s">
        <v>22</v>
      </c>
      <c r="G89" s="4" t="s">
        <v>23</v>
      </c>
      <c r="H89" s="4" t="s">
        <v>24</v>
      </c>
      <c r="I89" s="4" t="s">
        <v>25</v>
      </c>
      <c r="J89" s="5" t="s">
        <v>25</v>
      </c>
      <c r="K89" s="5" t="s">
        <v>522</v>
      </c>
      <c r="L89" s="5" t="s">
        <v>523</v>
      </c>
      <c r="M89" s="5"/>
      <c r="N89" s="5" t="s">
        <v>524</v>
      </c>
      <c r="O89" s="5"/>
      <c r="P89" s="4" t="str">
        <f t="shared" si="0"/>
        <v>Outstanding</v>
      </c>
      <c r="Q89" s="13" t="s">
        <v>25</v>
      </c>
    </row>
    <row r="90" spans="1:17" ht="60" customHeight="1" x14ac:dyDescent="0.35">
      <c r="A90" s="11" t="s">
        <v>499</v>
      </c>
      <c r="B90" s="2" t="s">
        <v>525</v>
      </c>
      <c r="C90" s="1" t="s">
        <v>526</v>
      </c>
      <c r="D90" s="3" t="s">
        <v>20</v>
      </c>
      <c r="E90" s="3" t="s">
        <v>21</v>
      </c>
      <c r="F90" s="4" t="s">
        <v>22</v>
      </c>
      <c r="G90" s="4" t="s">
        <v>23</v>
      </c>
      <c r="H90" s="4" t="s">
        <v>24</v>
      </c>
      <c r="I90" s="4" t="s">
        <v>25</v>
      </c>
      <c r="J90" s="5" t="s">
        <v>25</v>
      </c>
      <c r="K90" s="5" t="s">
        <v>527</v>
      </c>
      <c r="L90" s="5" t="s">
        <v>528</v>
      </c>
      <c r="M90" s="5"/>
      <c r="N90" s="5" t="s">
        <v>529</v>
      </c>
      <c r="O90" s="5"/>
      <c r="P90" s="4" t="str">
        <f t="shared" si="0"/>
        <v>Outstanding</v>
      </c>
      <c r="Q90" s="13" t="s">
        <v>25</v>
      </c>
    </row>
    <row r="91" spans="1:17" ht="60" customHeight="1" x14ac:dyDescent="0.35">
      <c r="A91" s="11" t="s">
        <v>499</v>
      </c>
      <c r="B91" s="2" t="s">
        <v>530</v>
      </c>
      <c r="C91" s="1" t="s">
        <v>531</v>
      </c>
      <c r="D91" s="3" t="s">
        <v>20</v>
      </c>
      <c r="E91" s="3" t="s">
        <v>21</v>
      </c>
      <c r="F91" s="4" t="s">
        <v>22</v>
      </c>
      <c r="G91" s="4" t="s">
        <v>23</v>
      </c>
      <c r="H91" s="4" t="s">
        <v>24</v>
      </c>
      <c r="I91" s="4" t="s">
        <v>25</v>
      </c>
      <c r="J91" s="5" t="s">
        <v>25</v>
      </c>
      <c r="K91" s="5" t="s">
        <v>532</v>
      </c>
      <c r="L91" s="5" t="s">
        <v>533</v>
      </c>
      <c r="M91" s="5"/>
      <c r="N91" s="5" t="s">
        <v>534</v>
      </c>
      <c r="O91" s="5"/>
      <c r="P91" s="4" t="str">
        <f t="shared" si="0"/>
        <v>Outstanding</v>
      </c>
      <c r="Q91" s="13" t="s">
        <v>25</v>
      </c>
    </row>
    <row r="92" spans="1:17" ht="60" customHeight="1" x14ac:dyDescent="0.35">
      <c r="A92" s="11" t="s">
        <v>499</v>
      </c>
      <c r="B92" s="2" t="s">
        <v>535</v>
      </c>
      <c r="C92" s="1" t="s">
        <v>536</v>
      </c>
      <c r="D92" s="3" t="s">
        <v>20</v>
      </c>
      <c r="E92" s="3" t="s">
        <v>92</v>
      </c>
      <c r="F92" s="4" t="s">
        <v>22</v>
      </c>
      <c r="G92" s="4" t="s">
        <v>23</v>
      </c>
      <c r="H92" s="4" t="s">
        <v>24</v>
      </c>
      <c r="I92" s="4" t="s">
        <v>25</v>
      </c>
      <c r="J92" s="5" t="s">
        <v>25</v>
      </c>
      <c r="K92" s="5" t="s">
        <v>537</v>
      </c>
      <c r="L92" s="5" t="s">
        <v>538</v>
      </c>
      <c r="M92" s="5" t="s">
        <v>539</v>
      </c>
      <c r="N92" s="5" t="s">
        <v>540</v>
      </c>
      <c r="O92" s="5"/>
      <c r="P92" s="4" t="str">
        <f t="shared" si="0"/>
        <v>Outstanding</v>
      </c>
      <c r="Q92" s="13" t="s">
        <v>25</v>
      </c>
    </row>
    <row r="93" spans="1:17" ht="60" customHeight="1" x14ac:dyDescent="0.35">
      <c r="A93" s="11" t="s">
        <v>541</v>
      </c>
      <c r="B93" s="2" t="s">
        <v>542</v>
      </c>
      <c r="C93" s="1" t="s">
        <v>543</v>
      </c>
      <c r="D93" s="3" t="s">
        <v>20</v>
      </c>
      <c r="E93" s="3" t="s">
        <v>21</v>
      </c>
      <c r="F93" s="4" t="s">
        <v>22</v>
      </c>
      <c r="G93" s="4" t="s">
        <v>23</v>
      </c>
      <c r="H93" s="4" t="s">
        <v>24</v>
      </c>
      <c r="I93" s="4" t="s">
        <v>25</v>
      </c>
      <c r="J93" s="5" t="s">
        <v>25</v>
      </c>
      <c r="K93" s="5" t="s">
        <v>544</v>
      </c>
      <c r="L93" s="5" t="s">
        <v>545</v>
      </c>
      <c r="M93" s="5"/>
      <c r="N93" s="5" t="s">
        <v>546</v>
      </c>
      <c r="O93" s="5"/>
      <c r="P93" s="4" t="str">
        <f t="shared" si="0"/>
        <v>Outstanding</v>
      </c>
      <c r="Q93" s="13" t="s">
        <v>25</v>
      </c>
    </row>
    <row r="94" spans="1:17" ht="60" customHeight="1" x14ac:dyDescent="0.35">
      <c r="A94" s="11" t="s">
        <v>541</v>
      </c>
      <c r="B94" s="2" t="s">
        <v>547</v>
      </c>
      <c r="C94" s="1" t="s">
        <v>548</v>
      </c>
      <c r="D94" s="3" t="s">
        <v>20</v>
      </c>
      <c r="E94" s="3" t="s">
        <v>21</v>
      </c>
      <c r="F94" s="4" t="s">
        <v>22</v>
      </c>
      <c r="G94" s="4" t="s">
        <v>23</v>
      </c>
      <c r="H94" s="4" t="s">
        <v>24</v>
      </c>
      <c r="I94" s="4" t="s">
        <v>25</v>
      </c>
      <c r="J94" s="5" t="s">
        <v>25</v>
      </c>
      <c r="K94" s="5" t="s">
        <v>549</v>
      </c>
      <c r="L94" s="5" t="s">
        <v>550</v>
      </c>
      <c r="M94" s="5"/>
      <c r="N94" s="5" t="s">
        <v>551</v>
      </c>
      <c r="O94" s="5"/>
      <c r="P94" s="4" t="str">
        <f t="shared" si="0"/>
        <v>Outstanding</v>
      </c>
      <c r="Q94" s="13" t="s">
        <v>25</v>
      </c>
    </row>
    <row r="95" spans="1:17" ht="60" customHeight="1" x14ac:dyDescent="0.35">
      <c r="A95" s="11" t="s">
        <v>541</v>
      </c>
      <c r="B95" s="2" t="s">
        <v>552</v>
      </c>
      <c r="C95" s="1" t="s">
        <v>553</v>
      </c>
      <c r="D95" s="3" t="s">
        <v>20</v>
      </c>
      <c r="E95" s="3" t="s">
        <v>21</v>
      </c>
      <c r="F95" s="4" t="s">
        <v>22</v>
      </c>
      <c r="G95" s="4" t="s">
        <v>23</v>
      </c>
      <c r="H95" s="4" t="s">
        <v>24</v>
      </c>
      <c r="I95" s="4" t="s">
        <v>25</v>
      </c>
      <c r="J95" s="5" t="s">
        <v>25</v>
      </c>
      <c r="K95" s="5" t="s">
        <v>554</v>
      </c>
      <c r="L95" s="5" t="s">
        <v>555</v>
      </c>
      <c r="M95" s="5"/>
      <c r="N95" s="5" t="s">
        <v>556</v>
      </c>
      <c r="O95" s="5"/>
      <c r="P95" s="4" t="str">
        <f t="shared" si="0"/>
        <v>Outstanding</v>
      </c>
      <c r="Q95" s="13" t="s">
        <v>25</v>
      </c>
    </row>
    <row r="96" spans="1:17" ht="60" customHeight="1" x14ac:dyDescent="0.35">
      <c r="A96" s="11" t="s">
        <v>541</v>
      </c>
      <c r="B96" s="2" t="s">
        <v>557</v>
      </c>
      <c r="C96" s="1" t="s">
        <v>558</v>
      </c>
      <c r="D96" s="3" t="s">
        <v>20</v>
      </c>
      <c r="E96" s="3" t="s">
        <v>21</v>
      </c>
      <c r="F96" s="4" t="s">
        <v>22</v>
      </c>
      <c r="G96" s="4" t="s">
        <v>23</v>
      </c>
      <c r="H96" s="4" t="s">
        <v>24</v>
      </c>
      <c r="I96" s="4" t="s">
        <v>25</v>
      </c>
      <c r="J96" s="5" t="s">
        <v>25</v>
      </c>
      <c r="K96" s="5" t="s">
        <v>559</v>
      </c>
      <c r="L96" s="5" t="s">
        <v>560</v>
      </c>
      <c r="M96" s="5"/>
      <c r="N96" s="5" t="s">
        <v>561</v>
      </c>
      <c r="O96" s="5"/>
      <c r="P96" s="4" t="str">
        <f t="shared" si="0"/>
        <v>Outstanding</v>
      </c>
      <c r="Q96" s="13" t="s">
        <v>25</v>
      </c>
    </row>
    <row r="97" spans="1:17" ht="60" customHeight="1" x14ac:dyDescent="0.35">
      <c r="A97" s="11" t="s">
        <v>562</v>
      </c>
      <c r="B97" s="2" t="s">
        <v>563</v>
      </c>
      <c r="C97" s="1" t="s">
        <v>564</v>
      </c>
      <c r="D97" s="3" t="s">
        <v>20</v>
      </c>
      <c r="E97" s="3" t="s">
        <v>92</v>
      </c>
      <c r="F97" s="4" t="s">
        <v>22</v>
      </c>
      <c r="G97" s="4" t="s">
        <v>23</v>
      </c>
      <c r="H97" s="4" t="s">
        <v>24</v>
      </c>
      <c r="I97" s="4" t="s">
        <v>25</v>
      </c>
      <c r="J97" s="5" t="s">
        <v>25</v>
      </c>
      <c r="K97" s="5" t="s">
        <v>565</v>
      </c>
      <c r="L97" s="5" t="s">
        <v>566</v>
      </c>
      <c r="M97" s="5"/>
      <c r="N97" s="5" t="s">
        <v>567</v>
      </c>
      <c r="O97" s="5" t="s">
        <v>568</v>
      </c>
      <c r="P97" s="4" t="str">
        <f t="shared" si="0"/>
        <v>Outstanding</v>
      </c>
      <c r="Q97" s="13" t="s">
        <v>25</v>
      </c>
    </row>
    <row r="98" spans="1:17" ht="60" customHeight="1" x14ac:dyDescent="0.35">
      <c r="A98" s="11" t="s">
        <v>562</v>
      </c>
      <c r="B98" s="2" t="s">
        <v>569</v>
      </c>
      <c r="C98" s="1" t="s">
        <v>570</v>
      </c>
      <c r="D98" s="3" t="s">
        <v>20</v>
      </c>
      <c r="E98" s="3" t="s">
        <v>92</v>
      </c>
      <c r="F98" s="4" t="s">
        <v>22</v>
      </c>
      <c r="G98" s="4" t="s">
        <v>23</v>
      </c>
      <c r="H98" s="4" t="s">
        <v>24</v>
      </c>
      <c r="I98" s="4" t="s">
        <v>25</v>
      </c>
      <c r="J98" s="5" t="s">
        <v>25</v>
      </c>
      <c r="K98" s="5" t="s">
        <v>571</v>
      </c>
      <c r="L98" s="5" t="s">
        <v>572</v>
      </c>
      <c r="M98" s="5"/>
      <c r="N98" s="5" t="s">
        <v>573</v>
      </c>
      <c r="O98" s="5" t="s">
        <v>574</v>
      </c>
      <c r="P98" s="4" t="str">
        <f t="shared" si="0"/>
        <v>Outstanding</v>
      </c>
      <c r="Q98" s="13" t="s">
        <v>25</v>
      </c>
    </row>
    <row r="99" spans="1:17" ht="60" customHeight="1" x14ac:dyDescent="0.35">
      <c r="A99" s="11" t="s">
        <v>562</v>
      </c>
      <c r="B99" s="2" t="s">
        <v>575</v>
      </c>
      <c r="C99" s="1" t="s">
        <v>576</v>
      </c>
      <c r="D99" s="3" t="s">
        <v>20</v>
      </c>
      <c r="E99" s="3" t="s">
        <v>92</v>
      </c>
      <c r="F99" s="4" t="s">
        <v>22</v>
      </c>
      <c r="G99" s="4" t="s">
        <v>23</v>
      </c>
      <c r="H99" s="4" t="s">
        <v>24</v>
      </c>
      <c r="I99" s="4" t="s">
        <v>25</v>
      </c>
      <c r="J99" s="5" t="s">
        <v>25</v>
      </c>
      <c r="K99" s="5" t="s">
        <v>577</v>
      </c>
      <c r="L99" s="5" t="s">
        <v>578</v>
      </c>
      <c r="M99" s="5"/>
      <c r="N99" s="5" t="s">
        <v>579</v>
      </c>
      <c r="O99" s="5"/>
      <c r="P99" s="4" t="str">
        <f t="shared" si="0"/>
        <v>Outstanding</v>
      </c>
      <c r="Q99" s="13" t="s">
        <v>25</v>
      </c>
    </row>
    <row r="100" spans="1:17" ht="60" customHeight="1" x14ac:dyDescent="0.35">
      <c r="A100" s="11" t="s">
        <v>580</v>
      </c>
      <c r="B100" s="2" t="s">
        <v>581</v>
      </c>
      <c r="C100" s="1" t="s">
        <v>582</v>
      </c>
      <c r="D100" s="3" t="s">
        <v>20</v>
      </c>
      <c r="E100" s="3" t="s">
        <v>21</v>
      </c>
      <c r="F100" s="4" t="s">
        <v>22</v>
      </c>
      <c r="G100" s="4" t="s">
        <v>23</v>
      </c>
      <c r="H100" s="4" t="s">
        <v>24</v>
      </c>
      <c r="I100" s="4" t="s">
        <v>25</v>
      </c>
      <c r="J100" s="5" t="s">
        <v>25</v>
      </c>
      <c r="K100" s="5" t="s">
        <v>583</v>
      </c>
      <c r="L100" s="5" t="s">
        <v>584</v>
      </c>
      <c r="M100" s="5"/>
      <c r="N100" s="5" t="s">
        <v>585</v>
      </c>
      <c r="O100" s="5"/>
      <c r="P100" s="4" t="str">
        <f t="shared" si="0"/>
        <v>Outstanding</v>
      </c>
      <c r="Q100" s="13" t="s">
        <v>25</v>
      </c>
    </row>
    <row r="101" spans="1:17" ht="60" customHeight="1" x14ac:dyDescent="0.35">
      <c r="A101" s="11" t="s">
        <v>580</v>
      </c>
      <c r="B101" s="2" t="s">
        <v>586</v>
      </c>
      <c r="C101" s="1" t="s">
        <v>587</v>
      </c>
      <c r="D101" s="3" t="s">
        <v>20</v>
      </c>
      <c r="E101" s="3" t="s">
        <v>21</v>
      </c>
      <c r="F101" s="4" t="s">
        <v>22</v>
      </c>
      <c r="G101" s="4" t="s">
        <v>23</v>
      </c>
      <c r="H101" s="4" t="s">
        <v>24</v>
      </c>
      <c r="I101" s="4" t="s">
        <v>25</v>
      </c>
      <c r="J101" s="5" t="s">
        <v>25</v>
      </c>
      <c r="K101" s="5" t="s">
        <v>588</v>
      </c>
      <c r="L101" s="5" t="s">
        <v>589</v>
      </c>
      <c r="M101" s="5"/>
      <c r="N101" s="5" t="s">
        <v>590</v>
      </c>
      <c r="O101" s="5"/>
      <c r="P101" s="4" t="str">
        <f t="shared" si="0"/>
        <v>Outstanding</v>
      </c>
      <c r="Q101" s="13" t="s">
        <v>25</v>
      </c>
    </row>
    <row r="102" spans="1:17" ht="60" customHeight="1" x14ac:dyDescent="0.35">
      <c r="A102" s="11" t="s">
        <v>580</v>
      </c>
      <c r="B102" s="2" t="s">
        <v>591</v>
      </c>
      <c r="C102" s="1" t="s">
        <v>592</v>
      </c>
      <c r="D102" s="3" t="s">
        <v>20</v>
      </c>
      <c r="E102" s="3" t="s">
        <v>92</v>
      </c>
      <c r="F102" s="4" t="s">
        <v>22</v>
      </c>
      <c r="G102" s="4" t="s">
        <v>23</v>
      </c>
      <c r="H102" s="4" t="s">
        <v>24</v>
      </c>
      <c r="I102" s="4" t="s">
        <v>25</v>
      </c>
      <c r="J102" s="5" t="s">
        <v>25</v>
      </c>
      <c r="K102" s="5" t="s">
        <v>593</v>
      </c>
      <c r="L102" s="5" t="s">
        <v>594</v>
      </c>
      <c r="M102" s="5"/>
      <c r="N102" s="5" t="s">
        <v>595</v>
      </c>
      <c r="O102" s="5"/>
      <c r="P102" s="4" t="str">
        <f t="shared" si="0"/>
        <v>Outstanding</v>
      </c>
      <c r="Q102" s="13" t="s">
        <v>25</v>
      </c>
    </row>
    <row r="103" spans="1:17" ht="60" customHeight="1" x14ac:dyDescent="0.35">
      <c r="A103" s="11" t="s">
        <v>580</v>
      </c>
      <c r="B103" s="2" t="s">
        <v>596</v>
      </c>
      <c r="C103" s="1" t="s">
        <v>597</v>
      </c>
      <c r="D103" s="3" t="s">
        <v>20</v>
      </c>
      <c r="E103" s="3" t="s">
        <v>21</v>
      </c>
      <c r="F103" s="4" t="s">
        <v>22</v>
      </c>
      <c r="G103" s="4" t="s">
        <v>23</v>
      </c>
      <c r="H103" s="4" t="s">
        <v>24</v>
      </c>
      <c r="I103" s="4" t="s">
        <v>25</v>
      </c>
      <c r="J103" s="5" t="s">
        <v>25</v>
      </c>
      <c r="K103" s="5" t="s">
        <v>598</v>
      </c>
      <c r="L103" s="5" t="s">
        <v>599</v>
      </c>
      <c r="M103" s="5"/>
      <c r="N103" s="5" t="s">
        <v>600</v>
      </c>
      <c r="O103" s="5"/>
      <c r="P103" s="4" t="str">
        <f t="shared" si="0"/>
        <v>Outstanding</v>
      </c>
      <c r="Q103" s="13" t="s">
        <v>25</v>
      </c>
    </row>
    <row r="104" spans="1:17" ht="60" customHeight="1" x14ac:dyDescent="0.35">
      <c r="A104" s="11" t="s">
        <v>580</v>
      </c>
      <c r="B104" s="2" t="s">
        <v>601</v>
      </c>
      <c r="C104" s="1" t="s">
        <v>602</v>
      </c>
      <c r="D104" s="3" t="s">
        <v>20</v>
      </c>
      <c r="E104" s="3" t="s">
        <v>21</v>
      </c>
      <c r="F104" s="4" t="s">
        <v>22</v>
      </c>
      <c r="G104" s="4" t="s">
        <v>23</v>
      </c>
      <c r="H104" s="4" t="s">
        <v>24</v>
      </c>
      <c r="I104" s="4" t="s">
        <v>25</v>
      </c>
      <c r="J104" s="5" t="s">
        <v>25</v>
      </c>
      <c r="K104" s="5" t="s">
        <v>603</v>
      </c>
      <c r="L104" s="5" t="s">
        <v>604</v>
      </c>
      <c r="M104" s="5" t="s">
        <v>605</v>
      </c>
      <c r="N104" s="5" t="s">
        <v>606</v>
      </c>
      <c r="O104" s="5"/>
      <c r="P104" s="4" t="str">
        <f t="shared" si="0"/>
        <v>Outstanding</v>
      </c>
      <c r="Q104" s="13" t="s">
        <v>25</v>
      </c>
    </row>
    <row r="105" spans="1:17" ht="60" customHeight="1" x14ac:dyDescent="0.35">
      <c r="A105" s="11" t="s">
        <v>580</v>
      </c>
      <c r="B105" s="2" t="s">
        <v>607</v>
      </c>
      <c r="C105" s="1" t="s">
        <v>608</v>
      </c>
      <c r="D105" s="3" t="s">
        <v>20</v>
      </c>
      <c r="E105" s="3" t="s">
        <v>21</v>
      </c>
      <c r="F105" s="4" t="s">
        <v>22</v>
      </c>
      <c r="G105" s="4" t="s">
        <v>23</v>
      </c>
      <c r="H105" s="4" t="s">
        <v>24</v>
      </c>
      <c r="I105" s="4" t="s">
        <v>25</v>
      </c>
      <c r="J105" s="5" t="s">
        <v>25</v>
      </c>
      <c r="K105" s="5" t="s">
        <v>609</v>
      </c>
      <c r="L105" s="5" t="s">
        <v>610</v>
      </c>
      <c r="M105" s="5" t="s">
        <v>611</v>
      </c>
      <c r="N105" s="5" t="s">
        <v>612</v>
      </c>
      <c r="O105" s="5"/>
      <c r="P105" s="4" t="str">
        <f t="shared" si="0"/>
        <v>Outstanding</v>
      </c>
      <c r="Q105" s="13" t="s">
        <v>25</v>
      </c>
    </row>
    <row r="106" spans="1:17" ht="60" customHeight="1" x14ac:dyDescent="0.35">
      <c r="A106" s="11" t="s">
        <v>613</v>
      </c>
      <c r="B106" s="2" t="s">
        <v>614</v>
      </c>
      <c r="C106" s="1" t="s">
        <v>615</v>
      </c>
      <c r="D106" s="3" t="s">
        <v>20</v>
      </c>
      <c r="E106" s="3" t="s">
        <v>21</v>
      </c>
      <c r="F106" s="4" t="s">
        <v>22</v>
      </c>
      <c r="G106" s="4" t="s">
        <v>23</v>
      </c>
      <c r="H106" s="4" t="s">
        <v>24</v>
      </c>
      <c r="I106" s="4" t="s">
        <v>25</v>
      </c>
      <c r="J106" s="5" t="s">
        <v>25</v>
      </c>
      <c r="K106" s="5" t="s">
        <v>616</v>
      </c>
      <c r="L106" s="5" t="s">
        <v>617</v>
      </c>
      <c r="M106" s="5"/>
      <c r="N106" s="5" t="s">
        <v>618</v>
      </c>
      <c r="O106" s="5" t="s">
        <v>619</v>
      </c>
      <c r="P106" s="4" t="str">
        <f t="shared" si="0"/>
        <v>Outstanding</v>
      </c>
      <c r="Q106" s="13" t="s">
        <v>25</v>
      </c>
    </row>
    <row r="107" spans="1:17" ht="60" customHeight="1" x14ac:dyDescent="0.35">
      <c r="A107" s="11" t="s">
        <v>613</v>
      </c>
      <c r="B107" s="2" t="s">
        <v>620</v>
      </c>
      <c r="C107" s="1" t="s">
        <v>621</v>
      </c>
      <c r="D107" s="3" t="s">
        <v>20</v>
      </c>
      <c r="E107" s="3" t="s">
        <v>21</v>
      </c>
      <c r="F107" s="4" t="s">
        <v>22</v>
      </c>
      <c r="G107" s="4" t="s">
        <v>23</v>
      </c>
      <c r="H107" s="4" t="s">
        <v>24</v>
      </c>
      <c r="I107" s="4" t="s">
        <v>25</v>
      </c>
      <c r="J107" s="5" t="s">
        <v>25</v>
      </c>
      <c r="K107" s="5" t="s">
        <v>622</v>
      </c>
      <c r="L107" s="5" t="s">
        <v>623</v>
      </c>
      <c r="M107" s="5"/>
      <c r="N107" s="5" t="s">
        <v>624</v>
      </c>
      <c r="O107" s="5"/>
      <c r="P107" s="4" t="str">
        <f t="shared" si="0"/>
        <v>Outstanding</v>
      </c>
      <c r="Q107" s="13" t="s">
        <v>25</v>
      </c>
    </row>
    <row r="108" spans="1:17" ht="60" customHeight="1" x14ac:dyDescent="0.35">
      <c r="A108" s="11" t="s">
        <v>613</v>
      </c>
      <c r="B108" s="2" t="s">
        <v>625</v>
      </c>
      <c r="C108" s="1" t="s">
        <v>626</v>
      </c>
      <c r="D108" s="3" t="s">
        <v>20</v>
      </c>
      <c r="E108" s="3" t="s">
        <v>21</v>
      </c>
      <c r="F108" s="4" t="s">
        <v>22</v>
      </c>
      <c r="G108" s="4" t="s">
        <v>23</v>
      </c>
      <c r="H108" s="4" t="s">
        <v>24</v>
      </c>
      <c r="I108" s="4" t="s">
        <v>25</v>
      </c>
      <c r="J108" s="5" t="s">
        <v>25</v>
      </c>
      <c r="K108" s="5" t="s">
        <v>627</v>
      </c>
      <c r="L108" s="5" t="s">
        <v>628</v>
      </c>
      <c r="M108" s="5"/>
      <c r="N108" s="5" t="s">
        <v>629</v>
      </c>
      <c r="O108" s="5" t="s">
        <v>630</v>
      </c>
      <c r="P108" s="4" t="str">
        <f t="shared" si="0"/>
        <v>Outstanding</v>
      </c>
      <c r="Q108" s="13" t="s">
        <v>25</v>
      </c>
    </row>
    <row r="109" spans="1:17" ht="60" customHeight="1" x14ac:dyDescent="0.35">
      <c r="A109" s="11" t="s">
        <v>613</v>
      </c>
      <c r="B109" s="2" t="s">
        <v>631</v>
      </c>
      <c r="C109" s="1" t="s">
        <v>632</v>
      </c>
      <c r="D109" s="3" t="s">
        <v>20</v>
      </c>
      <c r="E109" s="3" t="s">
        <v>21</v>
      </c>
      <c r="F109" s="4" t="s">
        <v>22</v>
      </c>
      <c r="G109" s="4" t="s">
        <v>23</v>
      </c>
      <c r="H109" s="4" t="s">
        <v>24</v>
      </c>
      <c r="I109" s="4" t="s">
        <v>25</v>
      </c>
      <c r="J109" s="5" t="s">
        <v>25</v>
      </c>
      <c r="K109" s="5" t="s">
        <v>375</v>
      </c>
      <c r="L109" s="5" t="s">
        <v>633</v>
      </c>
      <c r="M109" s="5" t="s">
        <v>634</v>
      </c>
      <c r="N109" s="5"/>
      <c r="O109" s="5"/>
      <c r="P109" s="4" t="str">
        <f t="shared" si="0"/>
        <v>Outstanding</v>
      </c>
      <c r="Q109" s="13" t="s">
        <v>25</v>
      </c>
    </row>
    <row r="110" spans="1:17" ht="60" customHeight="1" x14ac:dyDescent="0.35">
      <c r="A110" s="11" t="s">
        <v>635</v>
      </c>
      <c r="B110" s="2" t="s">
        <v>636</v>
      </c>
      <c r="C110" s="1" t="s">
        <v>637</v>
      </c>
      <c r="D110" s="3" t="s">
        <v>20</v>
      </c>
      <c r="E110" s="3" t="s">
        <v>21</v>
      </c>
      <c r="F110" s="4" t="s">
        <v>22</v>
      </c>
      <c r="G110" s="4" t="s">
        <v>23</v>
      </c>
      <c r="H110" s="4" t="s">
        <v>24</v>
      </c>
      <c r="I110" s="4" t="s">
        <v>25</v>
      </c>
      <c r="J110" s="5" t="s">
        <v>25</v>
      </c>
      <c r="K110" s="5" t="s">
        <v>638</v>
      </c>
      <c r="L110" s="5" t="s">
        <v>639</v>
      </c>
      <c r="M110" s="5"/>
      <c r="N110" s="5" t="s">
        <v>640</v>
      </c>
      <c r="O110" s="5"/>
      <c r="P110" s="4" t="str">
        <f t="shared" si="0"/>
        <v>Outstanding</v>
      </c>
      <c r="Q110" s="13" t="s">
        <v>25</v>
      </c>
    </row>
    <row r="111" spans="1:17" ht="60" customHeight="1" x14ac:dyDescent="0.35">
      <c r="A111" s="11" t="s">
        <v>641</v>
      </c>
      <c r="B111" s="2" t="s">
        <v>642</v>
      </c>
      <c r="C111" s="1" t="s">
        <v>643</v>
      </c>
      <c r="D111" s="3" t="s">
        <v>20</v>
      </c>
      <c r="E111" s="3" t="s">
        <v>92</v>
      </c>
      <c r="F111" s="4" t="s">
        <v>22</v>
      </c>
      <c r="G111" s="4" t="s">
        <v>23</v>
      </c>
      <c r="H111" s="4" t="s">
        <v>24</v>
      </c>
      <c r="I111" s="4" t="s">
        <v>25</v>
      </c>
      <c r="J111" s="5" t="s">
        <v>25</v>
      </c>
      <c r="K111" s="5" t="s">
        <v>644</v>
      </c>
      <c r="L111" s="5" t="s">
        <v>645</v>
      </c>
      <c r="M111" s="5"/>
      <c r="N111" s="5" t="s">
        <v>646</v>
      </c>
      <c r="O111" s="5"/>
      <c r="P111" s="4" t="str">
        <f t="shared" si="0"/>
        <v>Outstanding</v>
      </c>
      <c r="Q111" s="13" t="s">
        <v>25</v>
      </c>
    </row>
    <row r="112" spans="1:17" ht="60" customHeight="1" x14ac:dyDescent="0.35">
      <c r="A112" s="11" t="s">
        <v>641</v>
      </c>
      <c r="B112" s="2" t="s">
        <v>647</v>
      </c>
      <c r="C112" s="1" t="s">
        <v>648</v>
      </c>
      <c r="D112" s="3" t="s">
        <v>20</v>
      </c>
      <c r="E112" s="3" t="s">
        <v>21</v>
      </c>
      <c r="F112" s="4" t="s">
        <v>22</v>
      </c>
      <c r="G112" s="4" t="s">
        <v>23</v>
      </c>
      <c r="H112" s="4" t="s">
        <v>24</v>
      </c>
      <c r="I112" s="4" t="s">
        <v>25</v>
      </c>
      <c r="J112" s="5" t="s">
        <v>25</v>
      </c>
      <c r="K112" s="5" t="s">
        <v>649</v>
      </c>
      <c r="L112" s="5" t="s">
        <v>650</v>
      </c>
      <c r="M112" s="5"/>
      <c r="N112" s="5" t="s">
        <v>651</v>
      </c>
      <c r="O112" s="5"/>
      <c r="P112" s="4" t="str">
        <f t="shared" si="0"/>
        <v>Outstanding</v>
      </c>
      <c r="Q112" s="13" t="s">
        <v>25</v>
      </c>
    </row>
    <row r="113" spans="1:17" ht="60" customHeight="1" x14ac:dyDescent="0.35">
      <c r="A113" s="11" t="s">
        <v>641</v>
      </c>
      <c r="B113" s="2" t="s">
        <v>652</v>
      </c>
      <c r="C113" s="1" t="s">
        <v>653</v>
      </c>
      <c r="D113" s="3" t="s">
        <v>20</v>
      </c>
      <c r="E113" s="3" t="s">
        <v>21</v>
      </c>
      <c r="F113" s="4" t="s">
        <v>22</v>
      </c>
      <c r="G113" s="4" t="s">
        <v>23</v>
      </c>
      <c r="H113" s="4" t="s">
        <v>24</v>
      </c>
      <c r="I113" s="4" t="s">
        <v>25</v>
      </c>
      <c r="J113" s="5" t="s">
        <v>25</v>
      </c>
      <c r="K113" s="5" t="s">
        <v>654</v>
      </c>
      <c r="L113" s="5" t="s">
        <v>655</v>
      </c>
      <c r="M113" s="5"/>
      <c r="N113" s="5" t="s">
        <v>656</v>
      </c>
      <c r="O113" s="5"/>
      <c r="P113" s="4" t="str">
        <f t="shared" si="0"/>
        <v>Outstanding</v>
      </c>
      <c r="Q113" s="13" t="s">
        <v>25</v>
      </c>
    </row>
    <row r="114" spans="1:17" ht="60" customHeight="1" x14ac:dyDescent="0.35">
      <c r="A114" s="11" t="s">
        <v>641</v>
      </c>
      <c r="B114" s="2" t="s">
        <v>657</v>
      </c>
      <c r="C114" s="1" t="s">
        <v>658</v>
      </c>
      <c r="D114" s="3" t="s">
        <v>20</v>
      </c>
      <c r="E114" s="3" t="s">
        <v>21</v>
      </c>
      <c r="F114" s="4" t="s">
        <v>22</v>
      </c>
      <c r="G114" s="4" t="s">
        <v>23</v>
      </c>
      <c r="H114" s="4" t="s">
        <v>24</v>
      </c>
      <c r="I114" s="4" t="s">
        <v>25</v>
      </c>
      <c r="J114" s="5" t="s">
        <v>25</v>
      </c>
      <c r="K114" s="5" t="s">
        <v>659</v>
      </c>
      <c r="L114" s="5" t="s">
        <v>660</v>
      </c>
      <c r="M114" s="5" t="s">
        <v>661</v>
      </c>
      <c r="N114" s="5" t="s">
        <v>662</v>
      </c>
      <c r="O114" s="5"/>
      <c r="P114" s="4" t="str">
        <f t="shared" si="0"/>
        <v>Outstanding</v>
      </c>
      <c r="Q114" s="13" t="s">
        <v>25</v>
      </c>
    </row>
    <row r="115" spans="1:17" ht="60" customHeight="1" x14ac:dyDescent="0.35">
      <c r="A115" s="11" t="s">
        <v>641</v>
      </c>
      <c r="B115" s="2" t="s">
        <v>663</v>
      </c>
      <c r="C115" s="1" t="s">
        <v>664</v>
      </c>
      <c r="D115" s="3" t="s">
        <v>20</v>
      </c>
      <c r="E115" s="3" t="s">
        <v>92</v>
      </c>
      <c r="F115" s="4" t="s">
        <v>22</v>
      </c>
      <c r="G115" s="4" t="s">
        <v>23</v>
      </c>
      <c r="H115" s="4" t="s">
        <v>24</v>
      </c>
      <c r="I115" s="4" t="s">
        <v>25</v>
      </c>
      <c r="J115" s="5" t="s">
        <v>25</v>
      </c>
      <c r="K115" s="5" t="s">
        <v>665</v>
      </c>
      <c r="L115" s="5" t="s">
        <v>307</v>
      </c>
      <c r="M115" s="5"/>
      <c r="N115" s="5" t="s">
        <v>666</v>
      </c>
      <c r="O115" s="5"/>
      <c r="P115" s="4" t="str">
        <f t="shared" si="0"/>
        <v>Outstanding</v>
      </c>
      <c r="Q115" s="13" t="s">
        <v>25</v>
      </c>
    </row>
    <row r="116" spans="1:17" ht="60" customHeight="1" x14ac:dyDescent="0.35">
      <c r="A116" s="11" t="s">
        <v>641</v>
      </c>
      <c r="B116" s="2" t="s">
        <v>667</v>
      </c>
      <c r="C116" s="1" t="s">
        <v>668</v>
      </c>
      <c r="D116" s="3" t="s">
        <v>20</v>
      </c>
      <c r="E116" s="3" t="s">
        <v>21</v>
      </c>
      <c r="F116" s="4" t="s">
        <v>22</v>
      </c>
      <c r="G116" s="4" t="s">
        <v>23</v>
      </c>
      <c r="H116" s="4" t="s">
        <v>24</v>
      </c>
      <c r="I116" s="4" t="s">
        <v>25</v>
      </c>
      <c r="J116" s="5" t="s">
        <v>25</v>
      </c>
      <c r="K116" s="5" t="s">
        <v>669</v>
      </c>
      <c r="L116" s="5" t="s">
        <v>670</v>
      </c>
      <c r="M116" s="5"/>
      <c r="N116" s="5" t="s">
        <v>671</v>
      </c>
      <c r="O116" s="5"/>
      <c r="P116" s="4" t="str">
        <f t="shared" si="0"/>
        <v>Outstanding</v>
      </c>
      <c r="Q116" s="13" t="s">
        <v>25</v>
      </c>
    </row>
    <row r="117" spans="1:17" ht="60" customHeight="1" x14ac:dyDescent="0.35">
      <c r="A117" s="11" t="s">
        <v>641</v>
      </c>
      <c r="B117" s="2" t="s">
        <v>672</v>
      </c>
      <c r="C117" s="1" t="s">
        <v>673</v>
      </c>
      <c r="D117" s="3" t="s">
        <v>20</v>
      </c>
      <c r="E117" s="3" t="s">
        <v>21</v>
      </c>
      <c r="F117" s="4" t="s">
        <v>22</v>
      </c>
      <c r="G117" s="4" t="s">
        <v>23</v>
      </c>
      <c r="H117" s="4" t="s">
        <v>24</v>
      </c>
      <c r="I117" s="4" t="s">
        <v>25</v>
      </c>
      <c r="J117" s="5" t="s">
        <v>25</v>
      </c>
      <c r="K117" s="5" t="s">
        <v>674</v>
      </c>
      <c r="L117" s="5" t="s">
        <v>675</v>
      </c>
      <c r="M117" s="5" t="s">
        <v>676</v>
      </c>
      <c r="N117" s="5" t="s">
        <v>677</v>
      </c>
      <c r="O117" s="5"/>
      <c r="P117" s="4" t="str">
        <f t="shared" si="0"/>
        <v>Outstanding</v>
      </c>
      <c r="Q117" s="13" t="s">
        <v>25</v>
      </c>
    </row>
    <row r="118" spans="1:17" ht="60" customHeight="1" x14ac:dyDescent="0.35">
      <c r="A118" s="11" t="s">
        <v>678</v>
      </c>
      <c r="B118" s="2" t="s">
        <v>679</v>
      </c>
      <c r="C118" s="1" t="s">
        <v>680</v>
      </c>
      <c r="D118" s="3" t="s">
        <v>20</v>
      </c>
      <c r="E118" s="3" t="s">
        <v>21</v>
      </c>
      <c r="F118" s="4" t="s">
        <v>22</v>
      </c>
      <c r="G118" s="4" t="s">
        <v>23</v>
      </c>
      <c r="H118" s="4" t="s">
        <v>24</v>
      </c>
      <c r="I118" s="4" t="s">
        <v>25</v>
      </c>
      <c r="J118" s="5" t="s">
        <v>25</v>
      </c>
      <c r="K118" s="5" t="s">
        <v>681</v>
      </c>
      <c r="L118" s="5" t="s">
        <v>682</v>
      </c>
      <c r="M118" s="5"/>
      <c r="N118" s="5" t="s">
        <v>683</v>
      </c>
      <c r="O118" s="5"/>
      <c r="P118" s="4" t="str">
        <f t="shared" si="0"/>
        <v>Outstanding</v>
      </c>
      <c r="Q118" s="13" t="s">
        <v>25</v>
      </c>
    </row>
    <row r="119" spans="1:17" ht="60" customHeight="1" x14ac:dyDescent="0.35">
      <c r="A119" s="11" t="s">
        <v>678</v>
      </c>
      <c r="B119" s="2" t="s">
        <v>684</v>
      </c>
      <c r="C119" s="1" t="s">
        <v>685</v>
      </c>
      <c r="D119" s="3" t="s">
        <v>20</v>
      </c>
      <c r="E119" s="3" t="s">
        <v>21</v>
      </c>
      <c r="F119" s="4" t="s">
        <v>22</v>
      </c>
      <c r="G119" s="4" t="s">
        <v>23</v>
      </c>
      <c r="H119" s="4" t="s">
        <v>24</v>
      </c>
      <c r="I119" s="4" t="s">
        <v>25</v>
      </c>
      <c r="J119" s="5" t="s">
        <v>25</v>
      </c>
      <c r="K119" s="5" t="s">
        <v>686</v>
      </c>
      <c r="L119" s="5" t="s">
        <v>687</v>
      </c>
      <c r="M119" s="5"/>
      <c r="N119" s="5" t="s">
        <v>688</v>
      </c>
      <c r="O119" s="5"/>
      <c r="P119" s="4" t="str">
        <f t="shared" si="0"/>
        <v>Outstanding</v>
      </c>
      <c r="Q119" s="13" t="s">
        <v>25</v>
      </c>
    </row>
    <row r="120" spans="1:17" ht="60" customHeight="1" x14ac:dyDescent="0.35">
      <c r="A120" s="11" t="s">
        <v>678</v>
      </c>
      <c r="B120" s="2" t="s">
        <v>689</v>
      </c>
      <c r="C120" s="1" t="s">
        <v>690</v>
      </c>
      <c r="D120" s="3" t="s">
        <v>20</v>
      </c>
      <c r="E120" s="3" t="s">
        <v>21</v>
      </c>
      <c r="F120" s="4" t="s">
        <v>22</v>
      </c>
      <c r="G120" s="4" t="s">
        <v>23</v>
      </c>
      <c r="H120" s="4" t="s">
        <v>24</v>
      </c>
      <c r="I120" s="4" t="s">
        <v>25</v>
      </c>
      <c r="J120" s="5" t="s">
        <v>25</v>
      </c>
      <c r="K120" s="5" t="s">
        <v>691</v>
      </c>
      <c r="L120" s="5" t="s">
        <v>692</v>
      </c>
      <c r="M120" s="5" t="s">
        <v>693</v>
      </c>
      <c r="N120" s="5" t="s">
        <v>694</v>
      </c>
      <c r="O120" s="5"/>
      <c r="P120" s="4" t="str">
        <f t="shared" si="0"/>
        <v>Outstanding</v>
      </c>
      <c r="Q120" s="13" t="s">
        <v>25</v>
      </c>
    </row>
    <row r="121" spans="1:17" ht="60" customHeight="1" x14ac:dyDescent="0.35">
      <c r="A121" s="12" t="s">
        <v>678</v>
      </c>
      <c r="B121" s="6" t="s">
        <v>695</v>
      </c>
      <c r="C121" s="7" t="s">
        <v>369</v>
      </c>
      <c r="D121" s="8" t="s">
        <v>20</v>
      </c>
      <c r="E121" s="8" t="s">
        <v>21</v>
      </c>
      <c r="F121" s="9" t="s">
        <v>22</v>
      </c>
      <c r="G121" s="9" t="s">
        <v>23</v>
      </c>
      <c r="H121" s="9" t="s">
        <v>24</v>
      </c>
      <c r="I121" s="9" t="s">
        <v>25</v>
      </c>
      <c r="J121" s="10" t="s">
        <v>25</v>
      </c>
      <c r="K121" s="10" t="s">
        <v>696</v>
      </c>
      <c r="L121" s="10" t="s">
        <v>697</v>
      </c>
      <c r="M121" s="10"/>
      <c r="N121" s="10" t="s">
        <v>698</v>
      </c>
      <c r="O121" s="10"/>
      <c r="P121" s="9" t="str">
        <f t="shared" si="0"/>
        <v>Outstanding</v>
      </c>
      <c r="Q121" s="14" t="s">
        <v>25</v>
      </c>
    </row>
    <row r="125" spans="1:17" ht="32" customHeight="1" x14ac:dyDescent="0.35">
      <c r="A125" s="288" t="s">
        <v>699</v>
      </c>
      <c r="B125" s="288"/>
      <c r="C125" s="288"/>
      <c r="D125" s="288"/>
    </row>
  </sheetData>
  <mergeCells count="1">
    <mergeCell ref="A125:D125"/>
  </mergeCells>
  <conditionalFormatting sqref="F2:F1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21" xr:uid="{00000000-0002-0000-0200-000000000000}">
      <formula1>"Must,Should,Could,Won't,Unassigned"</formula1>
    </dataValidation>
    <dataValidation type="list" showErrorMessage="1" errorTitle="Invalid Value" error="Please select a value from the list: Low, Medium, High, Unassessed." sqref="G2:G121" xr:uid="{00000000-0002-0000-0200-000001000000}">
      <formula1>"Low,Medium,High,Unassessed"</formula1>
    </dataValidation>
    <dataValidation type="list" showErrorMessage="1" errorTitle="Invalid Value" error="Please select a value from the list: Phase1, Phase2, Phase3, Phase4, Phase5, Pending." sqref="H2:H1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1" xr:uid="{00000000-0002-0000-0200-000003000000}">
      <formula1>"Implemented,Testing,Failed,Compensated,Risk Accepted,N/A"</formula1>
    </dataValidation>
  </dataValidations>
  <hyperlinks>
    <hyperlink ref="A1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853</v>
      </c>
      <c r="C2" s="305" t="s">
        <v>853</v>
      </c>
      <c r="D2" s="305" t="s">
        <v>853</v>
      </c>
      <c r="E2" s="305" t="s">
        <v>853</v>
      </c>
      <c r="F2" s="305" t="s">
        <v>853</v>
      </c>
      <c r="G2" s="305" t="s">
        <v>853</v>
      </c>
      <c r="H2" s="309" t="s">
        <v>854</v>
      </c>
      <c r="I2" s="309" t="s">
        <v>854</v>
      </c>
      <c r="J2" s="309" t="s">
        <v>854</v>
      </c>
      <c r="K2" s="309" t="s">
        <v>854</v>
      </c>
      <c r="L2" s="309" t="s">
        <v>854</v>
      </c>
      <c r="M2" s="308" t="s">
        <v>855</v>
      </c>
      <c r="N2" s="308" t="s">
        <v>855</v>
      </c>
      <c r="O2" s="310" t="s">
        <v>856</v>
      </c>
      <c r="P2" s="310" t="s">
        <v>856</v>
      </c>
      <c r="Q2" s="306" t="s">
        <v>15</v>
      </c>
      <c r="R2" s="306" t="s">
        <v>15</v>
      </c>
      <c r="S2" s="306" t="s">
        <v>15</v>
      </c>
      <c r="T2" s="307" t="s">
        <v>857</v>
      </c>
    </row>
    <row r="3" spans="2:20" ht="35" customHeight="1" x14ac:dyDescent="0.35">
      <c r="B3" s="70" t="s">
        <v>858</v>
      </c>
      <c r="C3" s="70" t="s">
        <v>859</v>
      </c>
      <c r="D3" s="70" t="s">
        <v>860</v>
      </c>
      <c r="E3" s="70" t="s">
        <v>861</v>
      </c>
      <c r="F3" s="70" t="s">
        <v>862</v>
      </c>
      <c r="G3" s="70" t="s">
        <v>11</v>
      </c>
      <c r="H3" s="71" t="s">
        <v>863</v>
      </c>
      <c r="I3" s="71" t="s">
        <v>864</v>
      </c>
      <c r="J3" s="71" t="s">
        <v>865</v>
      </c>
      <c r="K3" s="71" t="s">
        <v>866</v>
      </c>
      <c r="L3" s="71" t="s">
        <v>797</v>
      </c>
      <c r="M3" s="72" t="s">
        <v>867</v>
      </c>
      <c r="N3" s="72" t="s">
        <v>868</v>
      </c>
      <c r="O3" s="73" t="s">
        <v>869</v>
      </c>
      <c r="P3" s="73" t="s">
        <v>870</v>
      </c>
      <c r="Q3" s="74" t="s">
        <v>15</v>
      </c>
      <c r="R3" s="74" t="s">
        <v>871</v>
      </c>
      <c r="S3" s="74" t="s">
        <v>872</v>
      </c>
      <c r="T3" s="75" t="s">
        <v>873</v>
      </c>
    </row>
    <row r="4" spans="2:20" ht="60" customHeight="1" x14ac:dyDescent="0.35">
      <c r="B4" s="76" t="s">
        <v>874</v>
      </c>
      <c r="C4" s="76" t="s">
        <v>875</v>
      </c>
      <c r="D4" s="76" t="s">
        <v>876</v>
      </c>
      <c r="E4" s="76" t="s">
        <v>877</v>
      </c>
      <c r="F4" s="76" t="s">
        <v>878</v>
      </c>
      <c r="G4" s="76" t="s">
        <v>879</v>
      </c>
      <c r="H4" s="76" t="s">
        <v>880</v>
      </c>
      <c r="I4" s="76" t="s">
        <v>881</v>
      </c>
      <c r="J4" s="76" t="s">
        <v>882</v>
      </c>
      <c r="K4" s="76" t="s">
        <v>883</v>
      </c>
      <c r="L4" s="76" t="s">
        <v>884</v>
      </c>
      <c r="M4" s="76" t="s">
        <v>885</v>
      </c>
      <c r="N4" s="76" t="s">
        <v>886</v>
      </c>
      <c r="O4" s="76" t="s">
        <v>887</v>
      </c>
      <c r="P4" s="76" t="s">
        <v>888</v>
      </c>
      <c r="Q4" s="76" t="s">
        <v>889</v>
      </c>
      <c r="R4" s="76" t="s">
        <v>890</v>
      </c>
      <c r="S4" s="76" t="s">
        <v>891</v>
      </c>
      <c r="T4" s="76" t="s">
        <v>892</v>
      </c>
    </row>
    <row r="5" spans="2:20" ht="60" customHeight="1" x14ac:dyDescent="0.35">
      <c r="B5" s="38" t="s">
        <v>893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894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895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896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897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898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899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900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901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902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903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904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905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906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907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908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909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910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911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912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913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914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915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916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917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918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919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920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921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922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923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924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925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926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927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928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929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930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931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932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933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934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935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936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937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938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939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940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941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942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699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943</v>
      </c>
      <c r="B1" s="104" t="s">
        <v>1</v>
      </c>
      <c r="C1" s="104" t="s">
        <v>944</v>
      </c>
      <c r="D1" s="104" t="s">
        <v>11</v>
      </c>
      <c r="E1" s="104" t="s">
        <v>945</v>
      </c>
      <c r="F1" s="104" t="s">
        <v>946</v>
      </c>
      <c r="G1" s="104" t="s">
        <v>947</v>
      </c>
      <c r="H1" s="104" t="s">
        <v>948</v>
      </c>
      <c r="I1" s="104" t="s">
        <v>949</v>
      </c>
      <c r="J1" s="104" t="s">
        <v>950</v>
      </c>
      <c r="K1" s="104" t="s">
        <v>951</v>
      </c>
      <c r="L1" s="104" t="s">
        <v>952</v>
      </c>
      <c r="M1" s="104" t="s">
        <v>953</v>
      </c>
      <c r="N1" s="104" t="s">
        <v>954</v>
      </c>
      <c r="O1" s="104" t="s">
        <v>955</v>
      </c>
      <c r="P1" s="104" t="s">
        <v>956</v>
      </c>
      <c r="Q1" s="104" t="s">
        <v>957</v>
      </c>
      <c r="R1" s="104" t="s">
        <v>958</v>
      </c>
      <c r="S1" s="104" t="s">
        <v>959</v>
      </c>
      <c r="T1" s="104" t="s">
        <v>960</v>
      </c>
      <c r="U1" s="104" t="s">
        <v>961</v>
      </c>
      <c r="V1" s="104" t="s">
        <v>962</v>
      </c>
      <c r="W1" s="104" t="s">
        <v>963</v>
      </c>
      <c r="X1" s="104" t="s">
        <v>964</v>
      </c>
      <c r="Y1" s="104" t="s">
        <v>965</v>
      </c>
      <c r="Z1" s="104" t="s">
        <v>966</v>
      </c>
      <c r="AA1" s="104" t="s">
        <v>967</v>
      </c>
      <c r="AB1" s="104" t="s">
        <v>968</v>
      </c>
      <c r="AC1" s="104" t="s">
        <v>969</v>
      </c>
      <c r="AD1" s="104" t="s">
        <v>970</v>
      </c>
      <c r="AE1" s="104" t="s">
        <v>971</v>
      </c>
      <c r="AF1" s="104" t="s">
        <v>972</v>
      </c>
      <c r="AG1" s="104" t="s">
        <v>973</v>
      </c>
      <c r="AH1" s="104" t="s">
        <v>974</v>
      </c>
      <c r="AI1" s="104" t="s">
        <v>975</v>
      </c>
      <c r="AJ1" s="104" t="s">
        <v>976</v>
      </c>
      <c r="AK1" s="104" t="s">
        <v>977</v>
      </c>
      <c r="AL1" s="104" t="s">
        <v>978</v>
      </c>
      <c r="AM1" s="104" t="s">
        <v>979</v>
      </c>
      <c r="AN1" s="104" t="s">
        <v>980</v>
      </c>
      <c r="AO1" s="104" t="s">
        <v>981</v>
      </c>
      <c r="AP1" s="104" t="s">
        <v>982</v>
      </c>
      <c r="AQ1" s="104" t="s">
        <v>983</v>
      </c>
      <c r="AR1" s="104" t="s">
        <v>984</v>
      </c>
      <c r="AS1" s="104" t="s">
        <v>985</v>
      </c>
      <c r="AT1" s="104" t="s">
        <v>986</v>
      </c>
      <c r="AU1" s="104" t="s">
        <v>987</v>
      </c>
      <c r="AV1" s="104" t="s">
        <v>988</v>
      </c>
      <c r="AW1" s="105" t="s">
        <v>989</v>
      </c>
    </row>
    <row r="2" spans="1:49" ht="60" customHeight="1" outlineLevel="1" x14ac:dyDescent="0.35">
      <c r="A2" s="97" t="s">
        <v>990</v>
      </c>
      <c r="B2" s="80">
        <v>1</v>
      </c>
      <c r="C2" s="82" t="s">
        <v>25</v>
      </c>
      <c r="D2" s="84" t="s">
        <v>991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990</v>
      </c>
      <c r="B3" s="81" t="s">
        <v>992</v>
      </c>
      <c r="C3" s="83" t="s">
        <v>993</v>
      </c>
      <c r="D3" s="85" t="s">
        <v>994</v>
      </c>
      <c r="E3" s="85" t="s">
        <v>995</v>
      </c>
      <c r="F3" s="86" t="s">
        <v>996</v>
      </c>
      <c r="G3" s="86" t="s">
        <v>997</v>
      </c>
      <c r="H3" s="86">
        <v>1</v>
      </c>
      <c r="I3" s="88">
        <f>IF(COUNTIF(J3:AW3,"&lt;&gt;")=0,"",SUMPRODUCT(((Recommendations[ImplStatus]="Implemented")+(Recommendations[ImplStatus]="Compensated"))*ISNUMBER(MATCH(Recommendations[Id],J3:AW3,0)))/COUNTIF(J3:AW3,"&lt;&gt;"))</f>
        <v>0</v>
      </c>
      <c r="J3" s="90" t="s">
        <v>636</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990</v>
      </c>
      <c r="B4" s="81" t="s">
        <v>998</v>
      </c>
      <c r="C4" s="83" t="s">
        <v>999</v>
      </c>
      <c r="D4" s="85" t="s">
        <v>1000</v>
      </c>
      <c r="E4" s="85" t="s">
        <v>1001</v>
      </c>
      <c r="F4" s="86" t="s">
        <v>996</v>
      </c>
      <c r="G4" s="86" t="s">
        <v>1002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990</v>
      </c>
      <c r="B5" s="81" t="s">
        <v>1003</v>
      </c>
      <c r="C5" s="83" t="s">
        <v>1004</v>
      </c>
      <c r="D5" s="85" t="s">
        <v>1005</v>
      </c>
      <c r="E5" s="85" t="s">
        <v>1006</v>
      </c>
      <c r="F5" s="86" t="s">
        <v>996</v>
      </c>
      <c r="G5" s="86" t="s">
        <v>1007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990</v>
      </c>
      <c r="B6" s="81" t="s">
        <v>1008</v>
      </c>
      <c r="C6" s="83" t="s">
        <v>1009</v>
      </c>
      <c r="D6" s="85" t="s">
        <v>1010</v>
      </c>
      <c r="E6" s="85" t="s">
        <v>1011</v>
      </c>
      <c r="F6" s="86" t="s">
        <v>996</v>
      </c>
      <c r="G6" s="86" t="s">
        <v>997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990</v>
      </c>
      <c r="B7" s="81" t="s">
        <v>1012</v>
      </c>
      <c r="C7" s="83" t="s">
        <v>1013</v>
      </c>
      <c r="D7" s="85" t="s">
        <v>1014</v>
      </c>
      <c r="E7" s="85" t="s">
        <v>1015</v>
      </c>
      <c r="F7" s="86" t="s">
        <v>996</v>
      </c>
      <c r="G7" s="86" t="s">
        <v>1007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1016</v>
      </c>
      <c r="B8" s="80">
        <v>2</v>
      </c>
      <c r="C8" s="82" t="s">
        <v>25</v>
      </c>
      <c r="D8" s="84" t="s">
        <v>1017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1016</v>
      </c>
      <c r="B9" s="81" t="s">
        <v>1018</v>
      </c>
      <c r="C9" s="83" t="s">
        <v>1019</v>
      </c>
      <c r="D9" s="85" t="s">
        <v>1020</v>
      </c>
      <c r="E9" s="85" t="s">
        <v>1021</v>
      </c>
      <c r="F9" s="86" t="s">
        <v>1022</v>
      </c>
      <c r="G9" s="86" t="s">
        <v>997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1016</v>
      </c>
      <c r="B10" s="81" t="s">
        <v>1023</v>
      </c>
      <c r="C10" s="83" t="s">
        <v>1024</v>
      </c>
      <c r="D10" s="85" t="s">
        <v>1025</v>
      </c>
      <c r="E10" s="85" t="s">
        <v>1026</v>
      </c>
      <c r="F10" s="86" t="s">
        <v>1022</v>
      </c>
      <c r="G10" s="86" t="s">
        <v>997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1016</v>
      </c>
      <c r="B11" s="81" t="s">
        <v>1027</v>
      </c>
      <c r="C11" s="83" t="s">
        <v>1028</v>
      </c>
      <c r="D11" s="85" t="s">
        <v>1029</v>
      </c>
      <c r="E11" s="85" t="s">
        <v>1030</v>
      </c>
      <c r="F11" s="86" t="s">
        <v>1022</v>
      </c>
      <c r="G11" s="86" t="s">
        <v>1002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1016</v>
      </c>
      <c r="B12" s="81" t="s">
        <v>1031</v>
      </c>
      <c r="C12" s="83" t="s">
        <v>1032</v>
      </c>
      <c r="D12" s="85" t="s">
        <v>1033</v>
      </c>
      <c r="E12" s="85" t="s">
        <v>1034</v>
      </c>
      <c r="F12" s="86" t="s">
        <v>1022</v>
      </c>
      <c r="G12" s="86" t="s">
        <v>1007</v>
      </c>
      <c r="H12" s="86">
        <v>2</v>
      </c>
      <c r="I12" s="88">
        <f>IF(COUNTIF(J12:AW12,"&lt;&gt;")=0,"",SUMPRODUCT(((Recommendations[ImplStatus]="Implemented")+(Recommendations[ImplStatus]="Compensated"))*ISNUMBER(MATCH(Recommendations[Id],J12:AW12,0)))/COUNTIF(J12:AW12,"&lt;&gt;"))</f>
        <v>0</v>
      </c>
      <c r="J12" s="90" t="s">
        <v>18</v>
      </c>
      <c r="K12" s="90" t="s">
        <v>515</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1016</v>
      </c>
      <c r="B13" s="81" t="s">
        <v>1035</v>
      </c>
      <c r="C13" s="83" t="s">
        <v>1036</v>
      </c>
      <c r="D13" s="85" t="s">
        <v>1037</v>
      </c>
      <c r="E13" s="85" t="s">
        <v>1038</v>
      </c>
      <c r="F13" s="86" t="s">
        <v>1022</v>
      </c>
      <c r="G13" s="86" t="s">
        <v>1039</v>
      </c>
      <c r="H13" s="86">
        <v>2</v>
      </c>
      <c r="I13" s="88">
        <f>IF(COUNTIF(J13:AW13,"&lt;&gt;")=0,"",SUMPRODUCT(((Recommendations[ImplStatus]="Implemented")+(Recommendations[ImplStatus]="Compensated"))*ISNUMBER(MATCH(Recommendations[Id],J13:AW13,0)))/COUNTIF(J13:AW13,"&lt;&gt;"))</f>
        <v>0</v>
      </c>
      <c r="J13" s="90" t="s">
        <v>351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1016</v>
      </c>
      <c r="B14" s="81" t="s">
        <v>1040</v>
      </c>
      <c r="C14" s="83" t="s">
        <v>1041</v>
      </c>
      <c r="D14" s="85" t="s">
        <v>1042</v>
      </c>
      <c r="E14" s="85" t="s">
        <v>1043</v>
      </c>
      <c r="F14" s="86" t="s">
        <v>1022</v>
      </c>
      <c r="G14" s="86" t="s">
        <v>1039</v>
      </c>
      <c r="H14" s="86">
        <v>2</v>
      </c>
      <c r="I14" s="88">
        <f>IF(COUNTIF(J14:AW14,"&lt;&gt;")=0,"",SUMPRODUCT(((Recommendations[ImplStatus]="Implemented")+(Recommendations[ImplStatus]="Compensated"))*ISNUMBER(MATCH(Recommendations[Id],J14:AW14,0)))/COUNTIF(J14:AW14,"&lt;&gt;"))</f>
        <v>0</v>
      </c>
      <c r="J14" s="90" t="s">
        <v>500</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1016</v>
      </c>
      <c r="B15" s="81" t="s">
        <v>1044</v>
      </c>
      <c r="C15" s="83" t="s">
        <v>1045</v>
      </c>
      <c r="D15" s="85" t="s">
        <v>1046</v>
      </c>
      <c r="E15" s="85" t="s">
        <v>1047</v>
      </c>
      <c r="F15" s="86" t="s">
        <v>1022</v>
      </c>
      <c r="G15" s="86" t="s">
        <v>1039</v>
      </c>
      <c r="H15" s="86">
        <v>3</v>
      </c>
      <c r="I15" s="88">
        <f>IF(COUNTIF(J15:AW15,"&lt;&gt;")=0,"",SUMPRODUCT(((Recommendations[ImplStatus]="Implemented")+(Recommendations[ImplStatus]="Compensated"))*ISNUMBER(MATCH(Recommendations[Id],J15:AW15,0)))/COUNTIF(J15:AW15,"&lt;&gt;"))</f>
        <v>0</v>
      </c>
      <c r="J15" s="90" t="s">
        <v>287</v>
      </c>
      <c r="K15" s="90" t="s">
        <v>448</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1048</v>
      </c>
      <c r="B16" s="80">
        <v>3</v>
      </c>
      <c r="C16" s="82" t="s">
        <v>25</v>
      </c>
      <c r="D16" s="84" t="s">
        <v>1049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1048</v>
      </c>
      <c r="B17" s="81" t="s">
        <v>1050</v>
      </c>
      <c r="C17" s="83" t="s">
        <v>1051</v>
      </c>
      <c r="D17" s="85" t="s">
        <v>1052</v>
      </c>
      <c r="E17" s="85" t="s">
        <v>1053</v>
      </c>
      <c r="F17" s="86" t="s">
        <v>1054</v>
      </c>
      <c r="G17" s="86" t="s">
        <v>1055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1048</v>
      </c>
      <c r="B18" s="81" t="s">
        <v>1056</v>
      </c>
      <c r="C18" s="83" t="s">
        <v>1057</v>
      </c>
      <c r="D18" s="85" t="s">
        <v>1058</v>
      </c>
      <c r="E18" s="85" t="s">
        <v>1059</v>
      </c>
      <c r="F18" s="86" t="s">
        <v>1054</v>
      </c>
      <c r="G18" s="86" t="s">
        <v>997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1048</v>
      </c>
      <c r="B19" s="81" t="s">
        <v>1060</v>
      </c>
      <c r="C19" s="83" t="s">
        <v>1061</v>
      </c>
      <c r="D19" s="85" t="s">
        <v>1062</v>
      </c>
      <c r="E19" s="85" t="s">
        <v>1063</v>
      </c>
      <c r="F19" s="86" t="s">
        <v>1054</v>
      </c>
      <c r="G19" s="86" t="s">
        <v>1039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1048</v>
      </c>
      <c r="B20" s="81" t="s">
        <v>1064</v>
      </c>
      <c r="C20" s="83" t="s">
        <v>1065</v>
      </c>
      <c r="D20" s="85" t="s">
        <v>1066</v>
      </c>
      <c r="E20" s="85" t="s">
        <v>1067</v>
      </c>
      <c r="F20" s="86" t="s">
        <v>1054</v>
      </c>
      <c r="G20" s="86" t="s">
        <v>1039</v>
      </c>
      <c r="H20" s="86">
        <v>1</v>
      </c>
      <c r="I20" s="88">
        <f>IF(COUNTIF(J20:AW20,"&lt;&gt;")=0,"",SUMPRODUCT(((Recommendations[ImplStatus]="Implemented")+(Recommendations[ImplStatus]="Compensated"))*ISNUMBER(MATCH(Recommendations[Id],J20:AW20,0)))/COUNTIF(J20:AW20,"&lt;&gt;"))</f>
        <v>0</v>
      </c>
      <c r="J20" s="90" t="s">
        <v>129</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1048</v>
      </c>
      <c r="B21" s="81" t="s">
        <v>1068</v>
      </c>
      <c r="C21" s="83" t="s">
        <v>1069</v>
      </c>
      <c r="D21" s="85" t="s">
        <v>1070</v>
      </c>
      <c r="E21" s="85" t="s">
        <v>1071</v>
      </c>
      <c r="F21" s="86" t="s">
        <v>1054</v>
      </c>
      <c r="G21" s="86" t="s">
        <v>1039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1048</v>
      </c>
      <c r="B22" s="81" t="s">
        <v>1072</v>
      </c>
      <c r="C22" s="83" t="s">
        <v>1073</v>
      </c>
      <c r="D22" s="85" t="s">
        <v>1074</v>
      </c>
      <c r="E22" s="85" t="s">
        <v>1075</v>
      </c>
      <c r="F22" s="86" t="s">
        <v>1054</v>
      </c>
      <c r="G22" s="86" t="s">
        <v>1039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1048</v>
      </c>
      <c r="B23" s="81" t="s">
        <v>1076</v>
      </c>
      <c r="C23" s="83" t="s">
        <v>1077</v>
      </c>
      <c r="D23" s="85" t="s">
        <v>1078</v>
      </c>
      <c r="E23" s="85" t="s">
        <v>1079</v>
      </c>
      <c r="F23" s="86" t="s">
        <v>1054</v>
      </c>
      <c r="G23" s="86" t="s">
        <v>997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1048</v>
      </c>
      <c r="B24" s="81" t="s">
        <v>1080</v>
      </c>
      <c r="C24" s="83" t="s">
        <v>1081</v>
      </c>
      <c r="D24" s="85" t="s">
        <v>1082</v>
      </c>
      <c r="E24" s="85" t="s">
        <v>1083</v>
      </c>
      <c r="F24" s="86" t="s">
        <v>1054</v>
      </c>
      <c r="G24" s="86" t="s">
        <v>997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1048</v>
      </c>
      <c r="B25" s="81" t="s">
        <v>1084</v>
      </c>
      <c r="C25" s="83" t="s">
        <v>1085</v>
      </c>
      <c r="D25" s="85" t="s">
        <v>1086</v>
      </c>
      <c r="E25" s="85" t="s">
        <v>1087</v>
      </c>
      <c r="F25" s="86" t="s">
        <v>1054</v>
      </c>
      <c r="G25" s="86" t="s">
        <v>1039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1048</v>
      </c>
      <c r="B26" s="81" t="s">
        <v>1088</v>
      </c>
      <c r="C26" s="83" t="s">
        <v>1089</v>
      </c>
      <c r="D26" s="85" t="s">
        <v>1090</v>
      </c>
      <c r="E26" s="85" t="s">
        <v>1091</v>
      </c>
      <c r="F26" s="86" t="s">
        <v>1054</v>
      </c>
      <c r="G26" s="86" t="s">
        <v>1039</v>
      </c>
      <c r="H26" s="86">
        <v>2</v>
      </c>
      <c r="I26" s="88">
        <f>IF(COUNTIF(J26:AW26,"&lt;&gt;")=0,"",SUMPRODUCT(((Recommendations[ImplStatus]="Implemented")+(Recommendations[ImplStatus]="Compensated"))*ISNUMBER(MATCH(Recommendations[Id],J26:AW26,0)))/COUNTIF(J26:AW26,"&lt;&gt;"))</f>
        <v>0</v>
      </c>
      <c r="J26" s="90" t="s">
        <v>631</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1048</v>
      </c>
      <c r="B27" s="81" t="s">
        <v>1092</v>
      </c>
      <c r="C27" s="83" t="s">
        <v>1093</v>
      </c>
      <c r="D27" s="85" t="s">
        <v>1094</v>
      </c>
      <c r="E27" s="85" t="s">
        <v>1095</v>
      </c>
      <c r="F27" s="86" t="s">
        <v>1054</v>
      </c>
      <c r="G27" s="86" t="s">
        <v>1039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1048</v>
      </c>
      <c r="B28" s="81" t="s">
        <v>1096</v>
      </c>
      <c r="C28" s="83" t="s">
        <v>1097</v>
      </c>
      <c r="D28" s="85" t="s">
        <v>1098</v>
      </c>
      <c r="E28" s="85" t="s">
        <v>1099</v>
      </c>
      <c r="F28" s="86" t="s">
        <v>1054</v>
      </c>
      <c r="G28" s="86" t="s">
        <v>1039</v>
      </c>
      <c r="H28" s="86">
        <v>2</v>
      </c>
      <c r="I28" s="88">
        <f>IF(COUNTIF(J28:AW28,"&lt;&gt;")=0,"",SUMPRODUCT(((Recommendations[ImplStatus]="Implemented")+(Recommendations[ImplStatus]="Compensated"))*ISNUMBER(MATCH(Recommendations[Id],J28:AW28,0)))/COUNTIF(J28:AW28,"&lt;&gt;"))</f>
        <v>0</v>
      </c>
      <c r="J28" s="90" t="s">
        <v>384</v>
      </c>
      <c r="K28" s="90" t="s">
        <v>438</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1048</v>
      </c>
      <c r="B29" s="81" t="s">
        <v>1100</v>
      </c>
      <c r="C29" s="83" t="s">
        <v>1101</v>
      </c>
      <c r="D29" s="85" t="s">
        <v>1102</v>
      </c>
      <c r="E29" s="85" t="s">
        <v>1103</v>
      </c>
      <c r="F29" s="86" t="s">
        <v>1054</v>
      </c>
      <c r="G29" s="86" t="s">
        <v>1039</v>
      </c>
      <c r="H29" s="86">
        <v>3</v>
      </c>
      <c r="I29" s="88">
        <f>IF(COUNTIF(J29:AW29,"&lt;&gt;")=0,"",SUMPRODUCT(((Recommendations[ImplStatus]="Implemented")+(Recommendations[ImplStatus]="Compensated"))*ISNUMBER(MATCH(Recommendations[Id],J29:AW29,0)))/COUNTIF(J29:AW29,"&lt;&gt;"))</f>
        <v>0</v>
      </c>
      <c r="J29" s="90" t="s">
        <v>246</v>
      </c>
      <c r="K29" s="90" t="s">
        <v>294</v>
      </c>
      <c r="L29" s="90" t="s">
        <v>463</v>
      </c>
      <c r="M29" s="90" t="s">
        <v>652</v>
      </c>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1048</v>
      </c>
      <c r="B30" s="81" t="s">
        <v>1104</v>
      </c>
      <c r="C30" s="83" t="s">
        <v>1105</v>
      </c>
      <c r="D30" s="85" t="s">
        <v>1106</v>
      </c>
      <c r="E30" s="85" t="s">
        <v>1107</v>
      </c>
      <c r="F30" s="86" t="s">
        <v>1054</v>
      </c>
      <c r="G30" s="86" t="s">
        <v>1007</v>
      </c>
      <c r="H30" s="86">
        <v>3</v>
      </c>
      <c r="I30" s="88">
        <f>IF(COUNTIF(J30:AW30,"&lt;&gt;")=0,"",SUMPRODUCT(((Recommendations[ImplStatus]="Implemented")+(Recommendations[ImplStatus]="Compensated"))*ISNUMBER(MATCH(Recommendations[Id],J30:AW30,0)))/COUNTIF(J30:AW30,"&lt;&gt;"))</f>
        <v>0</v>
      </c>
      <c r="J30" s="90" t="s">
        <v>335</v>
      </c>
      <c r="K30" s="90" t="s">
        <v>406</v>
      </c>
      <c r="L30" s="90" t="s">
        <v>443</v>
      </c>
      <c r="M30" s="90" t="s">
        <v>463</v>
      </c>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1108</v>
      </c>
      <c r="B31" s="80">
        <v>4</v>
      </c>
      <c r="C31" s="82" t="s">
        <v>25</v>
      </c>
      <c r="D31" s="84" t="s">
        <v>1109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1108</v>
      </c>
      <c r="B32" s="81" t="s">
        <v>1110</v>
      </c>
      <c r="C32" s="83" t="s">
        <v>1111</v>
      </c>
      <c r="D32" s="85" t="s">
        <v>1112</v>
      </c>
      <c r="E32" s="85" t="s">
        <v>1113</v>
      </c>
      <c r="F32" s="86" t="s">
        <v>1114</v>
      </c>
      <c r="G32" s="86" t="s">
        <v>1055</v>
      </c>
      <c r="H32" s="86">
        <v>1</v>
      </c>
      <c r="I32" s="88">
        <f>IF(COUNTIF(J32:AW32,"&lt;&gt;")=0,"",SUMPRODUCT(((Recommendations[ImplStatus]="Implemented")+(Recommendations[ImplStatus]="Compensated"))*ISNUMBER(MATCH(Recommendations[Id],J32:AW32,0)))/COUNTIF(J32:AW32,"&lt;&gt;"))</f>
        <v>0</v>
      </c>
      <c r="J32" s="90" t="s">
        <v>287</v>
      </c>
      <c r="K32" s="90" t="s">
        <v>304</v>
      </c>
      <c r="L32" s="90" t="s">
        <v>373</v>
      </c>
      <c r="M32" s="90" t="s">
        <v>416</v>
      </c>
      <c r="N32" s="90" t="s">
        <v>631</v>
      </c>
      <c r="O32" s="90" t="s">
        <v>663</v>
      </c>
      <c r="P32" s="90" t="s">
        <v>667</v>
      </c>
      <c r="Q32" s="90" t="s">
        <v>672</v>
      </c>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1108</v>
      </c>
      <c r="B33" s="81" t="s">
        <v>1115</v>
      </c>
      <c r="C33" s="83" t="s">
        <v>1116</v>
      </c>
      <c r="D33" s="85" t="s">
        <v>1117</v>
      </c>
      <c r="E33" s="85" t="s">
        <v>1118</v>
      </c>
      <c r="F33" s="86" t="s">
        <v>1114</v>
      </c>
      <c r="G33" s="86" t="s">
        <v>1055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1108</v>
      </c>
      <c r="B34" s="81" t="s">
        <v>1119</v>
      </c>
      <c r="C34" s="83" t="s">
        <v>1120</v>
      </c>
      <c r="D34" s="85" t="s">
        <v>1121</v>
      </c>
      <c r="E34" s="85" t="s">
        <v>1122</v>
      </c>
      <c r="F34" s="86" t="s">
        <v>996</v>
      </c>
      <c r="G34" s="86" t="s">
        <v>1039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1108</v>
      </c>
      <c r="B35" s="81" t="s">
        <v>1123</v>
      </c>
      <c r="C35" s="83" t="s">
        <v>1124</v>
      </c>
      <c r="D35" s="85" t="s">
        <v>1125</v>
      </c>
      <c r="E35" s="85" t="s">
        <v>1126</v>
      </c>
      <c r="F35" s="86" t="s">
        <v>996</v>
      </c>
      <c r="G35" s="86" t="s">
        <v>1039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1108</v>
      </c>
      <c r="B36" s="81" t="s">
        <v>1127</v>
      </c>
      <c r="C36" s="83" t="s">
        <v>1128</v>
      </c>
      <c r="D36" s="85" t="s">
        <v>1129</v>
      </c>
      <c r="E36" s="85" t="s">
        <v>1130</v>
      </c>
      <c r="F36" s="86" t="s">
        <v>996</v>
      </c>
      <c r="G36" s="86" t="s">
        <v>1039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1108</v>
      </c>
      <c r="B37" s="81" t="s">
        <v>1131</v>
      </c>
      <c r="C37" s="83" t="s">
        <v>1132</v>
      </c>
      <c r="D37" s="85" t="s">
        <v>1133</v>
      </c>
      <c r="E37" s="85" t="s">
        <v>1134</v>
      </c>
      <c r="F37" s="86" t="s">
        <v>996</v>
      </c>
      <c r="G37" s="86" t="s">
        <v>1039</v>
      </c>
      <c r="H37" s="86">
        <v>1</v>
      </c>
      <c r="I37" s="88">
        <f>IF(COUNTIF(J37:AW37,"&lt;&gt;")=0,"",SUMPRODUCT(((Recommendations[ImplStatus]="Implemented")+(Recommendations[ImplStatus]="Compensated"))*ISNUMBER(MATCH(Recommendations[Id],J37:AW37,0)))/COUNTIF(J37:AW37,"&lt;&gt;"))</f>
        <v>0</v>
      </c>
      <c r="J37" s="90" t="s">
        <v>156</v>
      </c>
      <c r="K37" s="90" t="s">
        <v>162</v>
      </c>
      <c r="L37" s="90" t="s">
        <v>169</v>
      </c>
      <c r="M37" s="90" t="s">
        <v>428</v>
      </c>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1108</v>
      </c>
      <c r="B38" s="81" t="s">
        <v>1135</v>
      </c>
      <c r="C38" s="83" t="s">
        <v>1136</v>
      </c>
      <c r="D38" s="85" t="s">
        <v>1137</v>
      </c>
      <c r="E38" s="85" t="s">
        <v>1138</v>
      </c>
      <c r="F38" s="86" t="s">
        <v>1139</v>
      </c>
      <c r="G38" s="86" t="s">
        <v>1039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1108</v>
      </c>
      <c r="B39" s="81" t="s">
        <v>1140</v>
      </c>
      <c r="C39" s="83" t="s">
        <v>1141</v>
      </c>
      <c r="D39" s="85" t="s">
        <v>1142</v>
      </c>
      <c r="E39" s="85" t="s">
        <v>1143</v>
      </c>
      <c r="F39" s="86" t="s">
        <v>996</v>
      </c>
      <c r="G39" s="86" t="s">
        <v>1039</v>
      </c>
      <c r="H39" s="86">
        <v>2</v>
      </c>
      <c r="I39" s="88">
        <f>IF(COUNTIF(J39:AW39,"&lt;&gt;")=0,"",SUMPRODUCT(((Recommendations[ImplStatus]="Implemented")+(Recommendations[ImplStatus]="Compensated"))*ISNUMBER(MATCH(Recommendations[Id],J39:AW39,0)))/COUNTIF(J39:AW39,"&lt;&gt;"))</f>
        <v>0</v>
      </c>
      <c r="J39" s="90" t="s">
        <v>187</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1108</v>
      </c>
      <c r="B40" s="81" t="s">
        <v>1144</v>
      </c>
      <c r="C40" s="83" t="s">
        <v>1145</v>
      </c>
      <c r="D40" s="85" t="s">
        <v>1146</v>
      </c>
      <c r="E40" s="85" t="s">
        <v>1147</v>
      </c>
      <c r="F40" s="86" t="s">
        <v>996</v>
      </c>
      <c r="G40" s="86" t="s">
        <v>1039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1108</v>
      </c>
      <c r="B41" s="81" t="s">
        <v>1148</v>
      </c>
      <c r="C41" s="83" t="s">
        <v>1149</v>
      </c>
      <c r="D41" s="85" t="s">
        <v>1150</v>
      </c>
      <c r="E41" s="85" t="s">
        <v>1151</v>
      </c>
      <c r="F41" s="86" t="s">
        <v>996</v>
      </c>
      <c r="G41" s="86" t="s">
        <v>1039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1108</v>
      </c>
      <c r="B42" s="81" t="s">
        <v>1152</v>
      </c>
      <c r="C42" s="83" t="s">
        <v>1153</v>
      </c>
      <c r="D42" s="85" t="s">
        <v>1154</v>
      </c>
      <c r="E42" s="85" t="s">
        <v>1155</v>
      </c>
      <c r="F42" s="86" t="s">
        <v>1054</v>
      </c>
      <c r="G42" s="86" t="s">
        <v>1039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1108</v>
      </c>
      <c r="B43" s="81" t="s">
        <v>1156</v>
      </c>
      <c r="C43" s="83" t="s">
        <v>1157</v>
      </c>
      <c r="D43" s="85" t="s">
        <v>1158</v>
      </c>
      <c r="E43" s="85" t="s">
        <v>1159</v>
      </c>
      <c r="F43" s="86" t="s">
        <v>1054</v>
      </c>
      <c r="G43" s="86" t="s">
        <v>1039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1160</v>
      </c>
      <c r="B44" s="80">
        <v>5</v>
      </c>
      <c r="C44" s="82" t="s">
        <v>25</v>
      </c>
      <c r="D44" s="84" t="s">
        <v>1161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1160</v>
      </c>
      <c r="B45" s="81" t="s">
        <v>1162</v>
      </c>
      <c r="C45" s="83" t="s">
        <v>1163</v>
      </c>
      <c r="D45" s="85" t="s">
        <v>1164</v>
      </c>
      <c r="E45" s="85" t="s">
        <v>1165</v>
      </c>
      <c r="F45" s="86" t="s">
        <v>1139</v>
      </c>
      <c r="G45" s="86" t="s">
        <v>997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1160</v>
      </c>
      <c r="B46" s="81" t="s">
        <v>1166</v>
      </c>
      <c r="C46" s="83" t="s">
        <v>1167</v>
      </c>
      <c r="D46" s="85" t="s">
        <v>1168</v>
      </c>
      <c r="E46" s="85" t="s">
        <v>1169</v>
      </c>
      <c r="F46" s="86" t="s">
        <v>1139</v>
      </c>
      <c r="G46" s="86" t="s">
        <v>1039</v>
      </c>
      <c r="H46" s="86">
        <v>1</v>
      </c>
      <c r="I46" s="88">
        <f>IF(COUNTIF(J46:AW46,"&lt;&gt;")=0,"",SUMPRODUCT(((Recommendations[ImplStatus]="Implemented")+(Recommendations[ImplStatus]="Compensated"))*ISNUMBER(MATCH(Recommendations[Id],J46:AW46,0)))/COUNTIF(J46:AW46,"&lt;&gt;"))</f>
        <v>0</v>
      </c>
      <c r="J46" s="90" t="s">
        <v>368</v>
      </c>
      <c r="K46" s="90" t="s">
        <v>695</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1160</v>
      </c>
      <c r="B47" s="81" t="s">
        <v>1170</v>
      </c>
      <c r="C47" s="83" t="s">
        <v>1171</v>
      </c>
      <c r="D47" s="85" t="s">
        <v>1172</v>
      </c>
      <c r="E47" s="85" t="s">
        <v>1173</v>
      </c>
      <c r="F47" s="86" t="s">
        <v>1139</v>
      </c>
      <c r="G47" s="86" t="s">
        <v>1039</v>
      </c>
      <c r="H47" s="86">
        <v>1</v>
      </c>
      <c r="I47" s="88">
        <f>IF(COUNTIF(J47:AW47,"&lt;&gt;")=0,"",SUMPRODUCT(((Recommendations[ImplStatus]="Implemented")+(Recommendations[ImplStatus]="Compensated"))*ISNUMBER(MATCH(Recommendations[Id],J47:AW47,0)))/COUNTIF(J47:AW47,"&lt;&gt;"))</f>
        <v>0</v>
      </c>
      <c r="J47" s="90" t="s">
        <v>194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1160</v>
      </c>
      <c r="B48" s="81" t="s">
        <v>1174</v>
      </c>
      <c r="C48" s="83" t="s">
        <v>1175</v>
      </c>
      <c r="D48" s="85" t="s">
        <v>1176</v>
      </c>
      <c r="E48" s="85" t="s">
        <v>1177</v>
      </c>
      <c r="F48" s="86" t="s">
        <v>1139</v>
      </c>
      <c r="G48" s="86" t="s">
        <v>1039</v>
      </c>
      <c r="H48" s="86">
        <v>1</v>
      </c>
      <c r="I48" s="88">
        <f>IF(COUNTIF(J48:AW48,"&lt;&gt;")=0,"",SUMPRODUCT(((Recommendations[ImplStatus]="Implemented")+(Recommendations[ImplStatus]="Compensated"))*ISNUMBER(MATCH(Recommendations[Id],J48:AW48,0)))/COUNTIF(J48:AW48,"&lt;&gt;"))</f>
        <v>0</v>
      </c>
      <c r="J48" s="90" t="s">
        <v>48</v>
      </c>
      <c r="K48" s="90" t="s">
        <v>110</v>
      </c>
      <c r="L48" s="90" t="s">
        <v>117</v>
      </c>
      <c r="M48" s="90" t="s">
        <v>199</v>
      </c>
      <c r="N48" s="90" t="s">
        <v>205</v>
      </c>
      <c r="O48" s="90" t="s">
        <v>228</v>
      </c>
      <c r="P48" s="90" t="s">
        <v>357</v>
      </c>
      <c r="Q48" s="90" t="s">
        <v>378</v>
      </c>
      <c r="R48" s="90" t="s">
        <v>607</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1160</v>
      </c>
      <c r="B49" s="81" t="s">
        <v>1178</v>
      </c>
      <c r="C49" s="83" t="s">
        <v>1179</v>
      </c>
      <c r="D49" s="85" t="s">
        <v>1180</v>
      </c>
      <c r="E49" s="85" t="s">
        <v>1181</v>
      </c>
      <c r="F49" s="86" t="s">
        <v>1139</v>
      </c>
      <c r="G49" s="86" t="s">
        <v>997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1160</v>
      </c>
      <c r="B50" s="81" t="s">
        <v>1182</v>
      </c>
      <c r="C50" s="83" t="s">
        <v>1183</v>
      </c>
      <c r="D50" s="85" t="s">
        <v>1184</v>
      </c>
      <c r="E50" s="85" t="s">
        <v>1185</v>
      </c>
      <c r="F50" s="86" t="s">
        <v>1139</v>
      </c>
      <c r="G50" s="86" t="s">
        <v>1055</v>
      </c>
      <c r="H50" s="86">
        <v>2</v>
      </c>
      <c r="I50" s="88">
        <f>IF(COUNTIF(J50:AW50,"&lt;&gt;")=0,"",SUMPRODUCT(((Recommendations[ImplStatus]="Implemented")+(Recommendations[ImplStatus]="Compensated"))*ISNUMBER(MATCH(Recommendations[Id],J50:AW50,0)))/COUNTIF(J50:AW50,"&lt;&gt;"))</f>
        <v>0</v>
      </c>
      <c r="J50" s="90" t="s">
        <v>596</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1186</v>
      </c>
      <c r="B51" s="80">
        <v>6</v>
      </c>
      <c r="C51" s="82" t="s">
        <v>25</v>
      </c>
      <c r="D51" s="84" t="s">
        <v>1187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1186</v>
      </c>
      <c r="B52" s="81" t="s">
        <v>1188</v>
      </c>
      <c r="C52" s="83" t="s">
        <v>1189</v>
      </c>
      <c r="D52" s="85" t="s">
        <v>1190</v>
      </c>
      <c r="E52" s="85" t="s">
        <v>1191</v>
      </c>
      <c r="F52" s="86" t="s">
        <v>1114</v>
      </c>
      <c r="G52" s="86" t="s">
        <v>1055</v>
      </c>
      <c r="H52" s="86">
        <v>1</v>
      </c>
      <c r="I52" s="88">
        <f>IF(COUNTIF(J52:AW52,"&lt;&gt;")=0,"",SUMPRODUCT(((Recommendations[ImplStatus]="Implemented")+(Recommendations[ImplStatus]="Compensated"))*ISNUMBER(MATCH(Recommendations[Id],J52:AW52,0)))/COUNTIF(J52:AW52,"&lt;&gt;"))</f>
        <v>0</v>
      </c>
      <c r="J52" s="90" t="s">
        <v>222</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1186</v>
      </c>
      <c r="B53" s="81" t="s">
        <v>1192</v>
      </c>
      <c r="C53" s="83" t="s">
        <v>1193</v>
      </c>
      <c r="D53" s="85" t="s">
        <v>1194</v>
      </c>
      <c r="E53" s="85" t="s">
        <v>1195</v>
      </c>
      <c r="F53" s="86" t="s">
        <v>1114</v>
      </c>
      <c r="G53" s="86" t="s">
        <v>1055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1186</v>
      </c>
      <c r="B54" s="81" t="s">
        <v>1196</v>
      </c>
      <c r="C54" s="83" t="s">
        <v>1197</v>
      </c>
      <c r="D54" s="85" t="s">
        <v>1198</v>
      </c>
      <c r="E54" s="85" t="s">
        <v>1199</v>
      </c>
      <c r="F54" s="86" t="s">
        <v>1139</v>
      </c>
      <c r="G54" s="86" t="s">
        <v>1039</v>
      </c>
      <c r="H54" s="86">
        <v>1</v>
      </c>
      <c r="I54" s="88">
        <f>IF(COUNTIF(J54:AW54,"&lt;&gt;")=0,"",SUMPRODUCT(((Recommendations[ImplStatus]="Implemented")+(Recommendations[ImplStatus]="Compensated"))*ISNUMBER(MATCH(Recommendations[Id],J54:AW54,0)))/COUNTIF(J54:AW54,"&lt;&gt;"))</f>
        <v>0</v>
      </c>
      <c r="J54" s="90" t="s">
        <v>210</v>
      </c>
      <c r="K54" s="90" t="s">
        <v>252</v>
      </c>
      <c r="L54" s="90" t="s">
        <v>591</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1186</v>
      </c>
      <c r="B55" s="81" t="s">
        <v>1200</v>
      </c>
      <c r="C55" s="83" t="s">
        <v>1201</v>
      </c>
      <c r="D55" s="85" t="s">
        <v>1202</v>
      </c>
      <c r="E55" s="85" t="s">
        <v>1203</v>
      </c>
      <c r="F55" s="86" t="s">
        <v>1139</v>
      </c>
      <c r="G55" s="86" t="s">
        <v>1039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1186</v>
      </c>
      <c r="B56" s="81" t="s">
        <v>1204</v>
      </c>
      <c r="C56" s="83" t="s">
        <v>1205</v>
      </c>
      <c r="D56" s="85" t="s">
        <v>1206</v>
      </c>
      <c r="E56" s="85" t="s">
        <v>1207</v>
      </c>
      <c r="F56" s="86" t="s">
        <v>1139</v>
      </c>
      <c r="G56" s="86" t="s">
        <v>1039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1186</v>
      </c>
      <c r="B57" s="81" t="s">
        <v>1208</v>
      </c>
      <c r="C57" s="83" t="s">
        <v>1209</v>
      </c>
      <c r="D57" s="85" t="s">
        <v>1210</v>
      </c>
      <c r="E57" s="85" t="s">
        <v>1211</v>
      </c>
      <c r="F57" s="86" t="s">
        <v>1022</v>
      </c>
      <c r="G57" s="86" t="s">
        <v>997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1186</v>
      </c>
      <c r="B58" s="81" t="s">
        <v>1212</v>
      </c>
      <c r="C58" s="83" t="s">
        <v>1213</v>
      </c>
      <c r="D58" s="85" t="s">
        <v>1214</v>
      </c>
      <c r="E58" s="85" t="s">
        <v>1215</v>
      </c>
      <c r="F58" s="86" t="s">
        <v>1139</v>
      </c>
      <c r="G58" s="86" t="s">
        <v>1039</v>
      </c>
      <c r="H58" s="86">
        <v>2</v>
      </c>
      <c r="I58" s="88">
        <f>IF(COUNTIF(J58:AW58,"&lt;&gt;")=0,"",SUMPRODUCT(((Recommendations[ImplStatus]="Implemented")+(Recommendations[ImplStatus]="Compensated"))*ISNUMBER(MATCH(Recommendations[Id],J58:AW58,0)))/COUNTIF(J58:AW58,"&lt;&gt;"))</f>
        <v>0</v>
      </c>
      <c r="J58" s="90" t="s">
        <v>228</v>
      </c>
      <c r="K58" s="90" t="s">
        <v>586</v>
      </c>
      <c r="L58" s="90" t="s">
        <v>596</v>
      </c>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1186</v>
      </c>
      <c r="B59" s="81" t="s">
        <v>1216</v>
      </c>
      <c r="C59" s="83" t="s">
        <v>1217</v>
      </c>
      <c r="D59" s="85" t="s">
        <v>1218</v>
      </c>
      <c r="E59" s="85" t="s">
        <v>1219</v>
      </c>
      <c r="F59" s="86" t="s">
        <v>1139</v>
      </c>
      <c r="G59" s="86" t="s">
        <v>1055</v>
      </c>
      <c r="H59" s="86">
        <v>3</v>
      </c>
      <c r="I59" s="88">
        <f>IF(COUNTIF(J59:AW59,"&lt;&gt;")=0,"",SUMPRODUCT(((Recommendations[ImplStatus]="Implemented")+(Recommendations[ImplStatus]="Compensated"))*ISNUMBER(MATCH(Recommendations[Id],J59:AW59,0)))/COUNTIF(J59:AW59,"&lt;&gt;"))</f>
        <v>0</v>
      </c>
      <c r="J59" s="90" t="s">
        <v>55</v>
      </c>
      <c r="K59" s="90" t="s">
        <v>129</v>
      </c>
      <c r="L59" s="90" t="s">
        <v>282</v>
      </c>
      <c r="M59" s="90" t="s">
        <v>345</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1220</v>
      </c>
      <c r="B60" s="80">
        <v>7</v>
      </c>
      <c r="C60" s="82" t="s">
        <v>25</v>
      </c>
      <c r="D60" s="84" t="s">
        <v>1221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1220</v>
      </c>
      <c r="B61" s="81" t="s">
        <v>1222</v>
      </c>
      <c r="C61" s="83" t="s">
        <v>1223</v>
      </c>
      <c r="D61" s="85" t="s">
        <v>1224</v>
      </c>
      <c r="E61" s="85" t="s">
        <v>1225</v>
      </c>
      <c r="F61" s="86" t="s">
        <v>1114</v>
      </c>
      <c r="G61" s="86" t="s">
        <v>1055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1220</v>
      </c>
      <c r="B62" s="81" t="s">
        <v>1226</v>
      </c>
      <c r="C62" s="83" t="s">
        <v>1227</v>
      </c>
      <c r="D62" s="85" t="s">
        <v>1228</v>
      </c>
      <c r="E62" s="85" t="s">
        <v>1229</v>
      </c>
      <c r="F62" s="86" t="s">
        <v>1114</v>
      </c>
      <c r="G62" s="86" t="s">
        <v>1055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1220</v>
      </c>
      <c r="B63" s="81" t="s">
        <v>1230</v>
      </c>
      <c r="C63" s="83" t="s">
        <v>1231</v>
      </c>
      <c r="D63" s="85" t="s">
        <v>1232</v>
      </c>
      <c r="E63" s="85" t="s">
        <v>1233</v>
      </c>
      <c r="F63" s="86" t="s">
        <v>1022</v>
      </c>
      <c r="G63" s="86" t="s">
        <v>1039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1220</v>
      </c>
      <c r="B64" s="81" t="s">
        <v>1234</v>
      </c>
      <c r="C64" s="83" t="s">
        <v>1235</v>
      </c>
      <c r="D64" s="85" t="s">
        <v>1236</v>
      </c>
      <c r="E64" s="85" t="s">
        <v>1237</v>
      </c>
      <c r="F64" s="86" t="s">
        <v>1022</v>
      </c>
      <c r="G64" s="86" t="s">
        <v>1039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1220</v>
      </c>
      <c r="B65" s="81" t="s">
        <v>1238</v>
      </c>
      <c r="C65" s="83" t="s">
        <v>1239</v>
      </c>
      <c r="D65" s="85" t="s">
        <v>1240</v>
      </c>
      <c r="E65" s="85" t="s">
        <v>1241</v>
      </c>
      <c r="F65" s="86" t="s">
        <v>1022</v>
      </c>
      <c r="G65" s="86" t="s">
        <v>997</v>
      </c>
      <c r="H65" s="86">
        <v>2</v>
      </c>
      <c r="I65" s="88">
        <f>IF(COUNTIF(J65:AW65,"&lt;&gt;")=0,"",SUMPRODUCT(((Recommendations[ImplStatus]="Implemented")+(Recommendations[ImplStatus]="Compensated"))*ISNUMBER(MATCH(Recommendations[Id],J65:AW65,0)))/COUNTIF(J65:AW65,"&lt;&gt;"))</f>
        <v>0</v>
      </c>
      <c r="J65" s="90" t="s">
        <v>411</v>
      </c>
      <c r="K65" s="90" t="s">
        <v>422</v>
      </c>
      <c r="L65" s="90" t="s">
        <v>453</v>
      </c>
      <c r="M65" s="90" t="s">
        <v>458</v>
      </c>
      <c r="N65" s="90" t="s">
        <v>663</v>
      </c>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1220</v>
      </c>
      <c r="B66" s="81" t="s">
        <v>1242</v>
      </c>
      <c r="C66" s="83" t="s">
        <v>1243</v>
      </c>
      <c r="D66" s="85" t="s">
        <v>1244</v>
      </c>
      <c r="E66" s="85" t="s">
        <v>1245</v>
      </c>
      <c r="F66" s="86" t="s">
        <v>1022</v>
      </c>
      <c r="G66" s="86" t="s">
        <v>997</v>
      </c>
      <c r="H66" s="86">
        <v>2</v>
      </c>
      <c r="I66" s="88">
        <f>IF(COUNTIF(J66:AW66,"&lt;&gt;")=0,"",SUMPRODUCT(((Recommendations[ImplStatus]="Implemented")+(Recommendations[ImplStatus]="Compensated"))*ISNUMBER(MATCH(Recommendations[Id],J66:AW66,0)))/COUNTIF(J66:AW66,"&lt;&gt;"))</f>
        <v>0</v>
      </c>
      <c r="J66" s="90" t="s">
        <v>474</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1220</v>
      </c>
      <c r="B67" s="81" t="s">
        <v>1246</v>
      </c>
      <c r="C67" s="83" t="s">
        <v>1247</v>
      </c>
      <c r="D67" s="85" t="s">
        <v>1248</v>
      </c>
      <c r="E67" s="85" t="s">
        <v>1249</v>
      </c>
      <c r="F67" s="86" t="s">
        <v>1022</v>
      </c>
      <c r="G67" s="86" t="s">
        <v>1002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1250</v>
      </c>
      <c r="B68" s="80">
        <v>8</v>
      </c>
      <c r="C68" s="82" t="s">
        <v>25</v>
      </c>
      <c r="D68" s="84" t="s">
        <v>1251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1250</v>
      </c>
      <c r="B69" s="81" t="s">
        <v>1252</v>
      </c>
      <c r="C69" s="83" t="s">
        <v>1253</v>
      </c>
      <c r="D69" s="85" t="s">
        <v>1254</v>
      </c>
      <c r="E69" s="85" t="s">
        <v>1255</v>
      </c>
      <c r="F69" s="86" t="s">
        <v>1114</v>
      </c>
      <c r="G69" s="86" t="s">
        <v>1055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1250</v>
      </c>
      <c r="B70" s="81" t="s">
        <v>1256</v>
      </c>
      <c r="C70" s="83" t="s">
        <v>1257</v>
      </c>
      <c r="D70" s="85" t="s">
        <v>1258</v>
      </c>
      <c r="E70" s="85" t="s">
        <v>1259</v>
      </c>
      <c r="F70" s="86" t="s">
        <v>1054</v>
      </c>
      <c r="G70" s="86" t="s">
        <v>1007</v>
      </c>
      <c r="H70" s="86">
        <v>1</v>
      </c>
      <c r="I70" s="88">
        <f>IF(COUNTIF(J70:AW70,"&lt;&gt;")=0,"",SUMPRODUCT(((Recommendations[ImplStatus]="Implemented")+(Recommendations[ImplStatus]="Compensated"))*ISNUMBER(MATCH(Recommendations[Id],J70:AW70,0)))/COUNTIF(J70:AW70,"&lt;&gt;"))</f>
        <v>0</v>
      </c>
      <c r="J70" s="90" t="s">
        <v>104</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1250</v>
      </c>
      <c r="B71" s="81" t="s">
        <v>1260</v>
      </c>
      <c r="C71" s="83" t="s">
        <v>1261</v>
      </c>
      <c r="D71" s="85" t="s">
        <v>1262</v>
      </c>
      <c r="E71" s="85" t="s">
        <v>1263</v>
      </c>
      <c r="F71" s="86" t="s">
        <v>1054</v>
      </c>
      <c r="G71" s="86" t="s">
        <v>1039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1250</v>
      </c>
      <c r="B72" s="81" t="s">
        <v>1264</v>
      </c>
      <c r="C72" s="83" t="s">
        <v>1265</v>
      </c>
      <c r="D72" s="85" t="s">
        <v>1266</v>
      </c>
      <c r="E72" s="85" t="s">
        <v>1267</v>
      </c>
      <c r="F72" s="86" t="s">
        <v>1268</v>
      </c>
      <c r="G72" s="86" t="s">
        <v>1039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1250</v>
      </c>
      <c r="B73" s="81" t="s">
        <v>1269</v>
      </c>
      <c r="C73" s="83" t="s">
        <v>1270</v>
      </c>
      <c r="D73" s="85" t="s">
        <v>1271</v>
      </c>
      <c r="E73" s="85" t="s">
        <v>1272</v>
      </c>
      <c r="F73" s="86" t="s">
        <v>1054</v>
      </c>
      <c r="G73" s="86" t="s">
        <v>1007</v>
      </c>
      <c r="H73" s="86">
        <v>2</v>
      </c>
      <c r="I73" s="88">
        <f>IF(COUNTIF(J73:AW73,"&lt;&gt;")=0,"",SUMPRODUCT(((Recommendations[ImplStatus]="Implemented")+(Recommendations[ImplStatus]="Compensated"))*ISNUMBER(MATCH(Recommendations[Id],J73:AW73,0)))/COUNTIF(J73:AW73,"&lt;&gt;"))</f>
        <v>0</v>
      </c>
      <c r="J73" s="90" t="s">
        <v>140</v>
      </c>
      <c r="K73" s="90" t="s">
        <v>625</v>
      </c>
      <c r="L73" s="90" t="s">
        <v>647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1250</v>
      </c>
      <c r="B74" s="81" t="s">
        <v>1273</v>
      </c>
      <c r="C74" s="83" t="s">
        <v>1274</v>
      </c>
      <c r="D74" s="85" t="s">
        <v>1275</v>
      </c>
      <c r="E74" s="85" t="s">
        <v>1276</v>
      </c>
      <c r="F74" s="86" t="s">
        <v>1054</v>
      </c>
      <c r="G74" s="86" t="s">
        <v>1007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1250</v>
      </c>
      <c r="B75" s="81" t="s">
        <v>1277</v>
      </c>
      <c r="C75" s="83" t="s">
        <v>1278</v>
      </c>
      <c r="D75" s="85" t="s">
        <v>1279</v>
      </c>
      <c r="E75" s="85" t="s">
        <v>1280</v>
      </c>
      <c r="F75" s="86" t="s">
        <v>1054</v>
      </c>
      <c r="G75" s="86" t="s">
        <v>1007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1250</v>
      </c>
      <c r="B76" s="81" t="s">
        <v>1281</v>
      </c>
      <c r="C76" s="83" t="s">
        <v>1282</v>
      </c>
      <c r="D76" s="85" t="s">
        <v>1283</v>
      </c>
      <c r="E76" s="85" t="s">
        <v>1284</v>
      </c>
      <c r="F76" s="86" t="s">
        <v>1054</v>
      </c>
      <c r="G76" s="86" t="s">
        <v>1007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1250</v>
      </c>
      <c r="B77" s="81" t="s">
        <v>1285</v>
      </c>
      <c r="C77" s="83" t="s">
        <v>1286</v>
      </c>
      <c r="D77" s="85" t="s">
        <v>1287</v>
      </c>
      <c r="E77" s="85" t="s">
        <v>1288</v>
      </c>
      <c r="F77" s="86" t="s">
        <v>1054</v>
      </c>
      <c r="G77" s="86" t="s">
        <v>1007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1250</v>
      </c>
      <c r="B78" s="81" t="s">
        <v>1289</v>
      </c>
      <c r="C78" s="83" t="s">
        <v>1290</v>
      </c>
      <c r="D78" s="85" t="s">
        <v>1291</v>
      </c>
      <c r="E78" s="85" t="s">
        <v>1292</v>
      </c>
      <c r="F78" s="86" t="s">
        <v>1054</v>
      </c>
      <c r="G78" s="86" t="s">
        <v>1039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1250</v>
      </c>
      <c r="B79" s="81" t="s">
        <v>1293</v>
      </c>
      <c r="C79" s="83" t="s">
        <v>1294</v>
      </c>
      <c r="D79" s="85" t="s">
        <v>1295</v>
      </c>
      <c r="E79" s="85" t="s">
        <v>1296</v>
      </c>
      <c r="F79" s="86" t="s">
        <v>1054</v>
      </c>
      <c r="G79" s="86" t="s">
        <v>1007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1250</v>
      </c>
      <c r="B80" s="81" t="s">
        <v>1297</v>
      </c>
      <c r="C80" s="83" t="s">
        <v>1298</v>
      </c>
      <c r="D80" s="85" t="s">
        <v>1299</v>
      </c>
      <c r="E80" s="85" t="s">
        <v>1300</v>
      </c>
      <c r="F80" s="86" t="s">
        <v>1054</v>
      </c>
      <c r="G80" s="86" t="s">
        <v>1007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1301</v>
      </c>
      <c r="B81" s="80">
        <v>9</v>
      </c>
      <c r="C81" s="82" t="s">
        <v>25</v>
      </c>
      <c r="D81" s="84" t="s">
        <v>1302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1301</v>
      </c>
      <c r="B82" s="81" t="s">
        <v>1303</v>
      </c>
      <c r="C82" s="83" t="s">
        <v>1304</v>
      </c>
      <c r="D82" s="85" t="s">
        <v>1305</v>
      </c>
      <c r="E82" s="85" t="s">
        <v>1306</v>
      </c>
      <c r="F82" s="86" t="s">
        <v>1022</v>
      </c>
      <c r="G82" s="86" t="s">
        <v>1039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1301</v>
      </c>
      <c r="B83" s="81" t="s">
        <v>1307</v>
      </c>
      <c r="C83" s="83" t="s">
        <v>1308</v>
      </c>
      <c r="D83" s="85" t="s">
        <v>1309</v>
      </c>
      <c r="E83" s="85" t="s">
        <v>1310</v>
      </c>
      <c r="F83" s="86" t="s">
        <v>996</v>
      </c>
      <c r="G83" s="86" t="s">
        <v>1039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1301</v>
      </c>
      <c r="B84" s="81" t="s">
        <v>1311</v>
      </c>
      <c r="C84" s="83" t="s">
        <v>1312</v>
      </c>
      <c r="D84" s="85" t="s">
        <v>1313</v>
      </c>
      <c r="E84" s="85" t="s">
        <v>1314</v>
      </c>
      <c r="F84" s="86" t="s">
        <v>1268</v>
      </c>
      <c r="G84" s="86" t="s">
        <v>1039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1301</v>
      </c>
      <c r="B85" s="81" t="s">
        <v>1315</v>
      </c>
      <c r="C85" s="83" t="s">
        <v>1316</v>
      </c>
      <c r="D85" s="85" t="s">
        <v>1317</v>
      </c>
      <c r="E85" s="85" t="s">
        <v>1318</v>
      </c>
      <c r="F85" s="86" t="s">
        <v>1022</v>
      </c>
      <c r="G85" s="86" t="s">
        <v>1039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1301</v>
      </c>
      <c r="B86" s="81" t="s">
        <v>1319</v>
      </c>
      <c r="C86" s="83" t="s">
        <v>1320</v>
      </c>
      <c r="D86" s="85" t="s">
        <v>1321</v>
      </c>
      <c r="E86" s="85" t="s">
        <v>1322</v>
      </c>
      <c r="F86" s="86" t="s">
        <v>1268</v>
      </c>
      <c r="G86" s="86" t="s">
        <v>1039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1301</v>
      </c>
      <c r="B87" s="81" t="s">
        <v>1323</v>
      </c>
      <c r="C87" s="83" t="s">
        <v>1324</v>
      </c>
      <c r="D87" s="85" t="s">
        <v>1325</v>
      </c>
      <c r="E87" s="85" t="s">
        <v>1326</v>
      </c>
      <c r="F87" s="86" t="s">
        <v>1268</v>
      </c>
      <c r="G87" s="86" t="s">
        <v>1039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1301</v>
      </c>
      <c r="B88" s="81" t="s">
        <v>1327</v>
      </c>
      <c r="C88" s="83" t="s">
        <v>1328</v>
      </c>
      <c r="D88" s="85" t="s">
        <v>1329</v>
      </c>
      <c r="E88" s="85" t="s">
        <v>1330</v>
      </c>
      <c r="F88" s="86" t="s">
        <v>1268</v>
      </c>
      <c r="G88" s="86" t="s">
        <v>1039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1331</v>
      </c>
      <c r="B89" s="80">
        <v>10</v>
      </c>
      <c r="C89" s="82" t="s">
        <v>25</v>
      </c>
      <c r="D89" s="84" t="s">
        <v>1332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1331</v>
      </c>
      <c r="B90" s="81" t="s">
        <v>1333</v>
      </c>
      <c r="C90" s="83" t="s">
        <v>1334</v>
      </c>
      <c r="D90" s="85" t="s">
        <v>1335</v>
      </c>
      <c r="E90" s="85" t="s">
        <v>1336</v>
      </c>
      <c r="F90" s="86" t="s">
        <v>996</v>
      </c>
      <c r="G90" s="86" t="s">
        <v>1007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1331</v>
      </c>
      <c r="B91" s="81" t="s">
        <v>1337</v>
      </c>
      <c r="C91" s="83" t="s">
        <v>1338</v>
      </c>
      <c r="D91" s="85" t="s">
        <v>1339</v>
      </c>
      <c r="E91" s="85" t="s">
        <v>1340</v>
      </c>
      <c r="F91" s="86" t="s">
        <v>996</v>
      </c>
      <c r="G91" s="86" t="s">
        <v>1039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1331</v>
      </c>
      <c r="B92" s="81" t="s">
        <v>1341</v>
      </c>
      <c r="C92" s="83" t="s">
        <v>1342</v>
      </c>
      <c r="D92" s="85" t="s">
        <v>1343</v>
      </c>
      <c r="E92" s="85" t="s">
        <v>1344</v>
      </c>
      <c r="F92" s="86" t="s">
        <v>996</v>
      </c>
      <c r="G92" s="86" t="s">
        <v>1039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1331</v>
      </c>
      <c r="B93" s="81" t="s">
        <v>1345</v>
      </c>
      <c r="C93" s="83" t="s">
        <v>1346</v>
      </c>
      <c r="D93" s="85" t="s">
        <v>1347</v>
      </c>
      <c r="E93" s="85" t="s">
        <v>1348</v>
      </c>
      <c r="F93" s="86" t="s">
        <v>996</v>
      </c>
      <c r="G93" s="86" t="s">
        <v>1007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1331</v>
      </c>
      <c r="B94" s="81" t="s">
        <v>1349</v>
      </c>
      <c r="C94" s="83" t="s">
        <v>1350</v>
      </c>
      <c r="D94" s="85" t="s">
        <v>1351</v>
      </c>
      <c r="E94" s="85" t="s">
        <v>1352</v>
      </c>
      <c r="F94" s="86" t="s">
        <v>996</v>
      </c>
      <c r="G94" s="86" t="s">
        <v>1039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1331</v>
      </c>
      <c r="B95" s="81" t="s">
        <v>1353</v>
      </c>
      <c r="C95" s="83" t="s">
        <v>1354</v>
      </c>
      <c r="D95" s="85" t="s">
        <v>1355</v>
      </c>
      <c r="E95" s="85" t="s">
        <v>1356</v>
      </c>
      <c r="F95" s="86" t="s">
        <v>996</v>
      </c>
      <c r="G95" s="86" t="s">
        <v>1039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1331</v>
      </c>
      <c r="B96" s="81" t="s">
        <v>1357</v>
      </c>
      <c r="C96" s="83" t="s">
        <v>1358</v>
      </c>
      <c r="D96" s="85" t="s">
        <v>1359</v>
      </c>
      <c r="E96" s="85" t="s">
        <v>1360</v>
      </c>
      <c r="F96" s="86" t="s">
        <v>996</v>
      </c>
      <c r="G96" s="86" t="s">
        <v>1007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1361</v>
      </c>
      <c r="B97" s="80">
        <v>11</v>
      </c>
      <c r="C97" s="82" t="s">
        <v>25</v>
      </c>
      <c r="D97" s="84" t="s">
        <v>1362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1361</v>
      </c>
      <c r="B98" s="81" t="s">
        <v>1363</v>
      </c>
      <c r="C98" s="83" t="s">
        <v>1364</v>
      </c>
      <c r="D98" s="85" t="s">
        <v>1365</v>
      </c>
      <c r="E98" s="85" t="s">
        <v>1366</v>
      </c>
      <c r="F98" s="86" t="s">
        <v>1114</v>
      </c>
      <c r="G98" s="86" t="s">
        <v>1055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1361</v>
      </c>
      <c r="B99" s="81" t="s">
        <v>1367</v>
      </c>
      <c r="C99" s="83" t="s">
        <v>1368</v>
      </c>
      <c r="D99" s="85" t="s">
        <v>1369</v>
      </c>
      <c r="E99" s="85" t="s">
        <v>1370</v>
      </c>
      <c r="F99" s="86" t="s">
        <v>1054</v>
      </c>
      <c r="G99" s="86" t="s">
        <v>1371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1361</v>
      </c>
      <c r="B100" s="81" t="s">
        <v>1372</v>
      </c>
      <c r="C100" s="83" t="s">
        <v>1373</v>
      </c>
      <c r="D100" s="85" t="s">
        <v>1374</v>
      </c>
      <c r="E100" s="85" t="s">
        <v>1375</v>
      </c>
      <c r="F100" s="86" t="s">
        <v>1054</v>
      </c>
      <c r="G100" s="86" t="s">
        <v>1039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1361</v>
      </c>
      <c r="B101" s="81" t="s">
        <v>1376</v>
      </c>
      <c r="C101" s="83" t="s">
        <v>1377</v>
      </c>
      <c r="D101" s="85" t="s">
        <v>1378</v>
      </c>
      <c r="E101" s="85" t="s">
        <v>1379</v>
      </c>
      <c r="F101" s="86" t="s">
        <v>1054</v>
      </c>
      <c r="G101" s="86" t="s">
        <v>1371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1361</v>
      </c>
      <c r="B102" s="81" t="s">
        <v>1380</v>
      </c>
      <c r="C102" s="83" t="s">
        <v>1381</v>
      </c>
      <c r="D102" s="85" t="s">
        <v>1382</v>
      </c>
      <c r="E102" s="85" t="s">
        <v>1383</v>
      </c>
      <c r="F102" s="86" t="s">
        <v>1054</v>
      </c>
      <c r="G102" s="86" t="s">
        <v>1371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1384</v>
      </c>
      <c r="B103" s="80">
        <v>12</v>
      </c>
      <c r="C103" s="82" t="s">
        <v>25</v>
      </c>
      <c r="D103" s="84" t="s">
        <v>1385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1384</v>
      </c>
      <c r="B104" s="81" t="s">
        <v>1386</v>
      </c>
      <c r="C104" s="83" t="s">
        <v>1387</v>
      </c>
      <c r="D104" s="85" t="s">
        <v>1388</v>
      </c>
      <c r="E104" s="85" t="s">
        <v>1389</v>
      </c>
      <c r="F104" s="86" t="s">
        <v>1268</v>
      </c>
      <c r="G104" s="86" t="s">
        <v>1039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1384</v>
      </c>
      <c r="B105" s="81" t="s">
        <v>1390</v>
      </c>
      <c r="C105" s="83" t="s">
        <v>1391</v>
      </c>
      <c r="D105" s="85" t="s">
        <v>1392</v>
      </c>
      <c r="E105" s="85" t="s">
        <v>1393</v>
      </c>
      <c r="F105" s="86" t="s">
        <v>1268</v>
      </c>
      <c r="G105" s="86" t="s">
        <v>1039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1384</v>
      </c>
      <c r="B106" s="81" t="s">
        <v>1394</v>
      </c>
      <c r="C106" s="83" t="s">
        <v>1395</v>
      </c>
      <c r="D106" s="85" t="s">
        <v>1396</v>
      </c>
      <c r="E106" s="85" t="s">
        <v>1397</v>
      </c>
      <c r="F106" s="86" t="s">
        <v>1268</v>
      </c>
      <c r="G106" s="86" t="s">
        <v>1039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1384</v>
      </c>
      <c r="B107" s="81" t="s">
        <v>1398</v>
      </c>
      <c r="C107" s="83" t="s">
        <v>1399</v>
      </c>
      <c r="D107" s="85" t="s">
        <v>1400</v>
      </c>
      <c r="E107" s="85" t="s">
        <v>1401</v>
      </c>
      <c r="F107" s="86" t="s">
        <v>1114</v>
      </c>
      <c r="G107" s="86" t="s">
        <v>1055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1384</v>
      </c>
      <c r="B108" s="81" t="s">
        <v>1402</v>
      </c>
      <c r="C108" s="83" t="s">
        <v>1403</v>
      </c>
      <c r="D108" s="85" t="s">
        <v>1404</v>
      </c>
      <c r="E108" s="85" t="s">
        <v>1405</v>
      </c>
      <c r="F108" s="86" t="s">
        <v>1268</v>
      </c>
      <c r="G108" s="86" t="s">
        <v>1039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1384</v>
      </c>
      <c r="B109" s="81" t="s">
        <v>1406</v>
      </c>
      <c r="C109" s="83" t="s">
        <v>1407</v>
      </c>
      <c r="D109" s="85" t="s">
        <v>1408</v>
      </c>
      <c r="E109" s="85" t="s">
        <v>1409</v>
      </c>
      <c r="F109" s="86" t="s">
        <v>1268</v>
      </c>
      <c r="G109" s="86" t="s">
        <v>1039</v>
      </c>
      <c r="H109" s="86">
        <v>2</v>
      </c>
      <c r="I109" s="88">
        <f>IF(COUNTIF(J109:AW109,"&lt;&gt;")=0,"",SUMPRODUCT(((Recommendations[ImplStatus]="Implemented")+(Recommendations[ImplStatus]="Compensated"))*ISNUMBER(MATCH(Recommendations[Id],J109:AW109,0)))/COUNTIF(J109:AW109,"&lt;&gt;"))</f>
        <v>0</v>
      </c>
      <c r="J109" s="90" t="s">
        <v>373</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1384</v>
      </c>
      <c r="B110" s="81" t="s">
        <v>1410</v>
      </c>
      <c r="C110" s="83" t="s">
        <v>1411</v>
      </c>
      <c r="D110" s="85" t="s">
        <v>1412</v>
      </c>
      <c r="E110" s="85" t="s">
        <v>1413</v>
      </c>
      <c r="F110" s="86" t="s">
        <v>996</v>
      </c>
      <c r="G110" s="86" t="s">
        <v>1039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1384</v>
      </c>
      <c r="B111" s="81" t="s">
        <v>1414</v>
      </c>
      <c r="C111" s="83" t="s">
        <v>1415</v>
      </c>
      <c r="D111" s="85" t="s">
        <v>1416</v>
      </c>
      <c r="E111" s="85" t="s">
        <v>1417</v>
      </c>
      <c r="F111" s="86" t="s">
        <v>996</v>
      </c>
      <c r="G111" s="86" t="s">
        <v>1039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1418</v>
      </c>
      <c r="B112" s="80">
        <v>13</v>
      </c>
      <c r="C112" s="82" t="s">
        <v>25</v>
      </c>
      <c r="D112" s="84" t="s">
        <v>1419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1418</v>
      </c>
      <c r="B113" s="81" t="s">
        <v>1420</v>
      </c>
      <c r="C113" s="83" t="s">
        <v>1421</v>
      </c>
      <c r="D113" s="85" t="s">
        <v>1422</v>
      </c>
      <c r="E113" s="85" t="s">
        <v>1423</v>
      </c>
      <c r="F113" s="86" t="s">
        <v>1268</v>
      </c>
      <c r="G113" s="86" t="s">
        <v>1007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1418</v>
      </c>
      <c r="B114" s="81" t="s">
        <v>1424</v>
      </c>
      <c r="C114" s="83" t="s">
        <v>1425</v>
      </c>
      <c r="D114" s="85" t="s">
        <v>1426</v>
      </c>
      <c r="E114" s="85" t="s">
        <v>1427</v>
      </c>
      <c r="F114" s="86" t="s">
        <v>996</v>
      </c>
      <c r="G114" s="86" t="s">
        <v>1007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1418</v>
      </c>
      <c r="B115" s="81" t="s">
        <v>1428</v>
      </c>
      <c r="C115" s="83" t="s">
        <v>1429</v>
      </c>
      <c r="D115" s="85" t="s">
        <v>1430</v>
      </c>
      <c r="E115" s="85" t="s">
        <v>1431</v>
      </c>
      <c r="F115" s="86" t="s">
        <v>1268</v>
      </c>
      <c r="G115" s="86" t="s">
        <v>1007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1418</v>
      </c>
      <c r="B116" s="81" t="s">
        <v>1432</v>
      </c>
      <c r="C116" s="83" t="s">
        <v>1433</v>
      </c>
      <c r="D116" s="85" t="s">
        <v>1434</v>
      </c>
      <c r="E116" s="85" t="s">
        <v>1435</v>
      </c>
      <c r="F116" s="86" t="s">
        <v>1268</v>
      </c>
      <c r="G116" s="86" t="s">
        <v>1039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1418</v>
      </c>
      <c r="B117" s="81" t="s">
        <v>1436</v>
      </c>
      <c r="C117" s="83" t="s">
        <v>1437</v>
      </c>
      <c r="D117" s="85" t="s">
        <v>1438</v>
      </c>
      <c r="E117" s="85" t="s">
        <v>1439</v>
      </c>
      <c r="F117" s="86" t="s">
        <v>996</v>
      </c>
      <c r="G117" s="86" t="s">
        <v>1039</v>
      </c>
      <c r="H117" s="86">
        <v>2</v>
      </c>
      <c r="I117" s="88">
        <f>IF(COUNTIF(J117:AW117,"&lt;&gt;")=0,"",SUMPRODUCT(((Recommendations[ImplStatus]="Implemented")+(Recommendations[ImplStatus]="Compensated"))*ISNUMBER(MATCH(Recommendations[Id],J117:AW117,0)))/COUNTIF(J117:AW117,"&lt;&gt;"))</f>
        <v>0</v>
      </c>
      <c r="J117" s="90" t="s">
        <v>400</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1418</v>
      </c>
      <c r="B118" s="81" t="s">
        <v>1440</v>
      </c>
      <c r="C118" s="83" t="s">
        <v>1441</v>
      </c>
      <c r="D118" s="85" t="s">
        <v>1442</v>
      </c>
      <c r="E118" s="85" t="s">
        <v>1443</v>
      </c>
      <c r="F118" s="86" t="s">
        <v>1268</v>
      </c>
      <c r="G118" s="86" t="s">
        <v>1007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1418</v>
      </c>
      <c r="B119" s="81" t="s">
        <v>1444</v>
      </c>
      <c r="C119" s="83" t="s">
        <v>1445</v>
      </c>
      <c r="D119" s="85" t="s">
        <v>1446</v>
      </c>
      <c r="E119" s="85" t="s">
        <v>1447</v>
      </c>
      <c r="F119" s="86" t="s">
        <v>996</v>
      </c>
      <c r="G119" s="86" t="s">
        <v>1039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1418</v>
      </c>
      <c r="B120" s="81" t="s">
        <v>1448</v>
      </c>
      <c r="C120" s="83" t="s">
        <v>1449</v>
      </c>
      <c r="D120" s="85" t="s">
        <v>1450</v>
      </c>
      <c r="E120" s="85" t="s">
        <v>1451</v>
      </c>
      <c r="F120" s="86" t="s">
        <v>1268</v>
      </c>
      <c r="G120" s="86" t="s">
        <v>1039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1418</v>
      </c>
      <c r="B121" s="81" t="s">
        <v>1452</v>
      </c>
      <c r="C121" s="83" t="s">
        <v>1453</v>
      </c>
      <c r="D121" s="85" t="s">
        <v>1454</v>
      </c>
      <c r="E121" s="85" t="s">
        <v>1455</v>
      </c>
      <c r="F121" s="86" t="s">
        <v>1268</v>
      </c>
      <c r="G121" s="86" t="s">
        <v>1039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1418</v>
      </c>
      <c r="B122" s="81" t="s">
        <v>1456</v>
      </c>
      <c r="C122" s="83" t="s">
        <v>1457</v>
      </c>
      <c r="D122" s="85" t="s">
        <v>1458</v>
      </c>
      <c r="E122" s="85" t="s">
        <v>1459</v>
      </c>
      <c r="F122" s="86" t="s">
        <v>1268</v>
      </c>
      <c r="G122" s="86" t="s">
        <v>1039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1418</v>
      </c>
      <c r="B123" s="81" t="s">
        <v>1460</v>
      </c>
      <c r="C123" s="83" t="s">
        <v>1461</v>
      </c>
      <c r="D123" s="85" t="s">
        <v>1462</v>
      </c>
      <c r="E123" s="85" t="s">
        <v>1463</v>
      </c>
      <c r="F123" s="86" t="s">
        <v>1268</v>
      </c>
      <c r="G123" s="86" t="s">
        <v>1007</v>
      </c>
      <c r="H123" s="86">
        <v>3</v>
      </c>
      <c r="I123" s="88">
        <f>IF(COUNTIF(J123:AW123,"&lt;&gt;")=0,"",SUMPRODUCT(((Recommendations[ImplStatus]="Implemented")+(Recommendations[ImplStatus]="Compensated"))*ISNUMBER(MATCH(Recommendations[Id],J123:AW123,0)))/COUNTIF(J123:AW123,"&lt;&gt;"))</f>
        <v>0</v>
      </c>
      <c r="J123" s="90" t="s">
        <v>246</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1464</v>
      </c>
      <c r="B124" s="80">
        <v>14</v>
      </c>
      <c r="C124" s="82" t="s">
        <v>25</v>
      </c>
      <c r="D124" s="84" t="s">
        <v>1465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1464</v>
      </c>
      <c r="B125" s="81" t="s">
        <v>1466</v>
      </c>
      <c r="C125" s="83" t="s">
        <v>1467</v>
      </c>
      <c r="D125" s="85" t="s">
        <v>1468</v>
      </c>
      <c r="E125" s="85" t="s">
        <v>1469</v>
      </c>
      <c r="F125" s="86" t="s">
        <v>1114</v>
      </c>
      <c r="G125" s="86" t="s">
        <v>1055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1464</v>
      </c>
      <c r="B126" s="81" t="s">
        <v>1470</v>
      </c>
      <c r="C126" s="83" t="s">
        <v>1471</v>
      </c>
      <c r="D126" s="85" t="s">
        <v>1472</v>
      </c>
      <c r="E126" s="85" t="s">
        <v>1473</v>
      </c>
      <c r="F126" s="86" t="s">
        <v>1139</v>
      </c>
      <c r="G126" s="86" t="s">
        <v>1039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1464</v>
      </c>
      <c r="B127" s="81" t="s">
        <v>1474</v>
      </c>
      <c r="C127" s="83" t="s">
        <v>1475</v>
      </c>
      <c r="D127" s="85" t="s">
        <v>1476</v>
      </c>
      <c r="E127" s="85" t="s">
        <v>1477</v>
      </c>
      <c r="F127" s="86" t="s">
        <v>1139</v>
      </c>
      <c r="G127" s="86" t="s">
        <v>1039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1464</v>
      </c>
      <c r="B128" s="81" t="s">
        <v>1478</v>
      </c>
      <c r="C128" s="83" t="s">
        <v>1479</v>
      </c>
      <c r="D128" s="85" t="s">
        <v>1480</v>
      </c>
      <c r="E128" s="85" t="s">
        <v>1481</v>
      </c>
      <c r="F128" s="86" t="s">
        <v>1139</v>
      </c>
      <c r="G128" s="86" t="s">
        <v>1039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1464</v>
      </c>
      <c r="B129" s="81" t="s">
        <v>1482</v>
      </c>
      <c r="C129" s="83" t="s">
        <v>1483</v>
      </c>
      <c r="D129" s="85" t="s">
        <v>1484</v>
      </c>
      <c r="E129" s="85" t="s">
        <v>1485</v>
      </c>
      <c r="F129" s="86" t="s">
        <v>1139</v>
      </c>
      <c r="G129" s="86" t="s">
        <v>1039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1464</v>
      </c>
      <c r="B130" s="81" t="s">
        <v>1486</v>
      </c>
      <c r="C130" s="83" t="s">
        <v>1487</v>
      </c>
      <c r="D130" s="85" t="s">
        <v>1488</v>
      </c>
      <c r="E130" s="85" t="s">
        <v>1489</v>
      </c>
      <c r="F130" s="86" t="s">
        <v>1139</v>
      </c>
      <c r="G130" s="86" t="s">
        <v>1039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1464</v>
      </c>
      <c r="B131" s="81" t="s">
        <v>1490</v>
      </c>
      <c r="C131" s="83" t="s">
        <v>1491</v>
      </c>
      <c r="D131" s="85" t="s">
        <v>1492</v>
      </c>
      <c r="E131" s="85" t="s">
        <v>1493</v>
      </c>
      <c r="F131" s="86" t="s">
        <v>1139</v>
      </c>
      <c r="G131" s="86" t="s">
        <v>1039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1464</v>
      </c>
      <c r="B132" s="81" t="s">
        <v>1494</v>
      </c>
      <c r="C132" s="83" t="s">
        <v>1495</v>
      </c>
      <c r="D132" s="85" t="s">
        <v>1496</v>
      </c>
      <c r="E132" s="85" t="s">
        <v>1497</v>
      </c>
      <c r="F132" s="86" t="s">
        <v>1139</v>
      </c>
      <c r="G132" s="86" t="s">
        <v>1039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1464</v>
      </c>
      <c r="B133" s="81" t="s">
        <v>1498</v>
      </c>
      <c r="C133" s="83" t="s">
        <v>1499</v>
      </c>
      <c r="D133" s="85" t="s">
        <v>1500</v>
      </c>
      <c r="E133" s="85" t="s">
        <v>1501</v>
      </c>
      <c r="F133" s="86" t="s">
        <v>1139</v>
      </c>
      <c r="G133" s="86" t="s">
        <v>1039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1502</v>
      </c>
      <c r="B134" s="80">
        <v>15</v>
      </c>
      <c r="C134" s="82" t="s">
        <v>25</v>
      </c>
      <c r="D134" s="84" t="s">
        <v>1503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1502</v>
      </c>
      <c r="B135" s="81" t="s">
        <v>1504</v>
      </c>
      <c r="C135" s="83" t="s">
        <v>1505</v>
      </c>
      <c r="D135" s="85" t="s">
        <v>1506</v>
      </c>
      <c r="E135" s="85" t="s">
        <v>1507</v>
      </c>
      <c r="F135" s="86" t="s">
        <v>1139</v>
      </c>
      <c r="G135" s="86" t="s">
        <v>997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1502</v>
      </c>
      <c r="B136" s="81" t="s">
        <v>1508</v>
      </c>
      <c r="C136" s="83" t="s">
        <v>1509</v>
      </c>
      <c r="D136" s="85" t="s">
        <v>1510</v>
      </c>
      <c r="E136" s="85" t="s">
        <v>1511</v>
      </c>
      <c r="F136" s="86" t="s">
        <v>1114</v>
      </c>
      <c r="G136" s="86" t="s">
        <v>1055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1502</v>
      </c>
      <c r="B137" s="81" t="s">
        <v>1512</v>
      </c>
      <c r="C137" s="83" t="s">
        <v>1513</v>
      </c>
      <c r="D137" s="85" t="s">
        <v>1514</v>
      </c>
      <c r="E137" s="85" t="s">
        <v>1515</v>
      </c>
      <c r="F137" s="86" t="s">
        <v>1139</v>
      </c>
      <c r="G137" s="86" t="s">
        <v>1055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1502</v>
      </c>
      <c r="B138" s="81" t="s">
        <v>1516</v>
      </c>
      <c r="C138" s="83" t="s">
        <v>1517</v>
      </c>
      <c r="D138" s="85" t="s">
        <v>1518</v>
      </c>
      <c r="E138" s="85" t="s">
        <v>1519</v>
      </c>
      <c r="F138" s="86" t="s">
        <v>1114</v>
      </c>
      <c r="G138" s="86" t="s">
        <v>1055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1502</v>
      </c>
      <c r="B139" s="81" t="s">
        <v>1520</v>
      </c>
      <c r="C139" s="83" t="s">
        <v>1521</v>
      </c>
      <c r="D139" s="85" t="s">
        <v>1522</v>
      </c>
      <c r="E139" s="85" t="s">
        <v>1523</v>
      </c>
      <c r="F139" s="86" t="s">
        <v>1139</v>
      </c>
      <c r="G139" s="86" t="s">
        <v>1055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1502</v>
      </c>
      <c r="B140" s="81" t="s">
        <v>1524</v>
      </c>
      <c r="C140" s="83" t="s">
        <v>1525</v>
      </c>
      <c r="D140" s="85" t="s">
        <v>1526</v>
      </c>
      <c r="E140" s="85" t="s">
        <v>1527</v>
      </c>
      <c r="F140" s="86" t="s">
        <v>1054</v>
      </c>
      <c r="G140" s="86" t="s">
        <v>1055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1502</v>
      </c>
      <c r="B141" s="81" t="s">
        <v>1528</v>
      </c>
      <c r="C141" s="83" t="s">
        <v>1529</v>
      </c>
      <c r="D141" s="85" t="s">
        <v>1530</v>
      </c>
      <c r="E141" s="85" t="s">
        <v>1531</v>
      </c>
      <c r="F141" s="86" t="s">
        <v>1054</v>
      </c>
      <c r="G141" s="86" t="s">
        <v>1039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1532</v>
      </c>
      <c r="B142" s="80">
        <v>16</v>
      </c>
      <c r="C142" s="82" t="s">
        <v>25</v>
      </c>
      <c r="D142" s="84" t="s">
        <v>1533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1532</v>
      </c>
      <c r="B143" s="81" t="s">
        <v>1534</v>
      </c>
      <c r="C143" s="83" t="s">
        <v>1535</v>
      </c>
      <c r="D143" s="85" t="s">
        <v>1536</v>
      </c>
      <c r="E143" s="85" t="s">
        <v>1537</v>
      </c>
      <c r="F143" s="86" t="s">
        <v>1114</v>
      </c>
      <c r="G143" s="86" t="s">
        <v>1055</v>
      </c>
      <c r="H143" s="86">
        <v>2</v>
      </c>
      <c r="I143" s="88">
        <f>IF(COUNTIF(J143:AW143,"&lt;&gt;")=0,"",SUMPRODUCT(((Recommendations[ImplStatus]="Implemented")+(Recommendations[ImplStatus]="Compensated"))*ISNUMBER(MATCH(Recommendations[Id],J143:AW143,0)))/COUNTIF(J143:AW143,"&lt;&gt;"))</f>
        <v>0</v>
      </c>
      <c r="J143" s="90" t="s">
        <v>18</v>
      </c>
      <c r="K143" s="90" t="s">
        <v>29</v>
      </c>
      <c r="L143" s="90" t="s">
        <v>42</v>
      </c>
      <c r="M143" s="90" t="s">
        <v>76</v>
      </c>
      <c r="N143" s="90" t="s">
        <v>83</v>
      </c>
      <c r="O143" s="90" t="s">
        <v>90</v>
      </c>
      <c r="P143" s="90" t="s">
        <v>98</v>
      </c>
      <c r="Q143" s="90" t="s">
        <v>123</v>
      </c>
      <c r="R143" s="90" t="s">
        <v>241</v>
      </c>
      <c r="S143" s="90" t="s">
        <v>330</v>
      </c>
      <c r="T143" s="90" t="s">
        <v>340</v>
      </c>
      <c r="U143" s="90" t="s">
        <v>390</v>
      </c>
      <c r="V143" s="90" t="s">
        <v>395</v>
      </c>
      <c r="W143" s="90" t="s">
        <v>433</v>
      </c>
      <c r="X143" s="90" t="s">
        <v>469</v>
      </c>
      <c r="Y143" s="90" t="s">
        <v>484</v>
      </c>
      <c r="Z143" s="90" t="s">
        <v>489</v>
      </c>
      <c r="AA143" s="90" t="s">
        <v>494</v>
      </c>
      <c r="AB143" s="90" t="s">
        <v>542</v>
      </c>
      <c r="AC143" s="90" t="s">
        <v>563</v>
      </c>
      <c r="AD143" s="90" t="s">
        <v>642</v>
      </c>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1532</v>
      </c>
      <c r="B144" s="81" t="s">
        <v>1538</v>
      </c>
      <c r="C144" s="83" t="s">
        <v>1539</v>
      </c>
      <c r="D144" s="85" t="s">
        <v>1540</v>
      </c>
      <c r="E144" s="85" t="s">
        <v>1541</v>
      </c>
      <c r="F144" s="86" t="s">
        <v>1114</v>
      </c>
      <c r="G144" s="86" t="s">
        <v>1055</v>
      </c>
      <c r="H144" s="86">
        <v>2</v>
      </c>
      <c r="I144" s="88">
        <f>IF(COUNTIF(J144:AW144,"&lt;&gt;")=0,"",SUMPRODUCT(((Recommendations[ImplStatus]="Implemented")+(Recommendations[ImplStatus]="Compensated"))*ISNUMBER(MATCH(Recommendations[Id],J144:AW144,0)))/COUNTIF(J144:AW144,"&lt;&gt;"))</f>
        <v>0</v>
      </c>
      <c r="J144" s="90" t="s">
        <v>151</v>
      </c>
      <c r="K144" s="90" t="s">
        <v>479</v>
      </c>
      <c r="L144" s="90" t="s">
        <v>581</v>
      </c>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1532</v>
      </c>
      <c r="B145" s="81" t="s">
        <v>1542</v>
      </c>
      <c r="C145" s="83" t="s">
        <v>1543</v>
      </c>
      <c r="D145" s="85" t="s">
        <v>1544</v>
      </c>
      <c r="E145" s="85" t="s">
        <v>1545</v>
      </c>
      <c r="F145" s="86" t="s">
        <v>1022</v>
      </c>
      <c r="G145" s="86" t="s">
        <v>1007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1532</v>
      </c>
      <c r="B146" s="81" t="s">
        <v>1546</v>
      </c>
      <c r="C146" s="83" t="s">
        <v>1547</v>
      </c>
      <c r="D146" s="85" t="s">
        <v>1548</v>
      </c>
      <c r="E146" s="85" t="s">
        <v>1549</v>
      </c>
      <c r="F146" s="86" t="s">
        <v>1022</v>
      </c>
      <c r="G146" s="86" t="s">
        <v>997</v>
      </c>
      <c r="H146" s="86">
        <v>2</v>
      </c>
      <c r="I146" s="88">
        <f>IF(COUNTIF(J146:AW146,"&lt;&gt;")=0,"",SUMPRODUCT(((Recommendations[ImplStatus]="Implemented")+(Recommendations[ImplStatus]="Compensated"))*ISNUMBER(MATCH(Recommendations[Id],J146:AW146,0)))/COUNTIF(J146:AW146,"&lt;&gt;"))</f>
        <v>0</v>
      </c>
      <c r="J146" s="90" t="s">
        <v>319</v>
      </c>
      <c r="K146" s="90" t="s">
        <v>489</v>
      </c>
      <c r="L146" s="90" t="s">
        <v>494</v>
      </c>
      <c r="M146" s="90" t="s">
        <v>510</v>
      </c>
      <c r="N146" s="90" t="s">
        <v>525</v>
      </c>
      <c r="O146" s="90" t="s">
        <v>552</v>
      </c>
      <c r="P146" s="90" t="s">
        <v>614</v>
      </c>
      <c r="Q146" s="90" t="s">
        <v>620</v>
      </c>
      <c r="R146" s="90" t="s">
        <v>636</v>
      </c>
      <c r="S146" s="90" t="s">
        <v>667</v>
      </c>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1532</v>
      </c>
      <c r="B147" s="81" t="s">
        <v>1550</v>
      </c>
      <c r="C147" s="83" t="s">
        <v>1551</v>
      </c>
      <c r="D147" s="85" t="s">
        <v>1552</v>
      </c>
      <c r="E147" s="85" t="s">
        <v>1553</v>
      </c>
      <c r="F147" s="86" t="s">
        <v>1022</v>
      </c>
      <c r="G147" s="86" t="s">
        <v>1039</v>
      </c>
      <c r="H147" s="86">
        <v>2</v>
      </c>
      <c r="I147" s="88">
        <f>IF(COUNTIF(J147:AW147,"&lt;&gt;")=0,"",SUMPRODUCT(((Recommendations[ImplStatus]="Implemented")+(Recommendations[ImplStatus]="Compensated"))*ISNUMBER(MATCH(Recommendations[Id],J147:AW147,0)))/COUNTIF(J147:AW147,"&lt;&gt;"))</f>
        <v>0</v>
      </c>
      <c r="J147" s="90" t="s">
        <v>535</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1532</v>
      </c>
      <c r="B148" s="81" t="s">
        <v>1554</v>
      </c>
      <c r="C148" s="83" t="s">
        <v>1555</v>
      </c>
      <c r="D148" s="85" t="s">
        <v>1556</v>
      </c>
      <c r="E148" s="85" t="s">
        <v>1557</v>
      </c>
      <c r="F148" s="86" t="s">
        <v>1114</v>
      </c>
      <c r="G148" s="86" t="s">
        <v>1055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1532</v>
      </c>
      <c r="B149" s="81" t="s">
        <v>1558</v>
      </c>
      <c r="C149" s="83" t="s">
        <v>1559</v>
      </c>
      <c r="D149" s="85" t="s">
        <v>1560</v>
      </c>
      <c r="E149" s="85" t="s">
        <v>1561</v>
      </c>
      <c r="F149" s="86" t="s">
        <v>1022</v>
      </c>
      <c r="G149" s="86" t="s">
        <v>1039</v>
      </c>
      <c r="H149" s="86">
        <v>2</v>
      </c>
      <c r="I149" s="88">
        <f>IF(COUNTIF(J149:AW149,"&lt;&gt;")=0,"",SUMPRODUCT(((Recommendations[ImplStatus]="Implemented")+(Recommendations[ImplStatus]="Compensated"))*ISNUMBER(MATCH(Recommendations[Id],J149:AW149,0)))/COUNTIF(J149:AW149,"&lt;&gt;"))</f>
        <v>0</v>
      </c>
      <c r="J149" s="90" t="s">
        <v>145</v>
      </c>
      <c r="K149" s="90" t="s">
        <v>234</v>
      </c>
      <c r="L149" s="90" t="s">
        <v>563</v>
      </c>
      <c r="M149" s="90" t="s">
        <v>569</v>
      </c>
      <c r="N149" s="90" t="s">
        <v>679</v>
      </c>
      <c r="O149" s="90" t="s">
        <v>684</v>
      </c>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1532</v>
      </c>
      <c r="B150" s="81" t="s">
        <v>1562</v>
      </c>
      <c r="C150" s="83" t="s">
        <v>1563</v>
      </c>
      <c r="D150" s="85" t="s">
        <v>1564</v>
      </c>
      <c r="E150" s="85" t="s">
        <v>1565</v>
      </c>
      <c r="F150" s="86" t="s">
        <v>1268</v>
      </c>
      <c r="G150" s="86" t="s">
        <v>1039</v>
      </c>
      <c r="H150" s="86">
        <v>2</v>
      </c>
      <c r="I150" s="88">
        <f>IF(COUNTIF(J150:AW150,"&lt;&gt;")=0,"",SUMPRODUCT(((Recommendations[ImplStatus]="Implemented")+(Recommendations[ImplStatus]="Compensated"))*ISNUMBER(MATCH(Recommendations[Id],J150:AW150,0)))/COUNTIF(J150:AW150,"&lt;&gt;"))</f>
        <v>0</v>
      </c>
      <c r="J150" s="90" t="s">
        <v>689</v>
      </c>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1532</v>
      </c>
      <c r="B151" s="81" t="s">
        <v>1566</v>
      </c>
      <c r="C151" s="83" t="s">
        <v>1567</v>
      </c>
      <c r="D151" s="85" t="s">
        <v>1568</v>
      </c>
      <c r="E151" s="85" t="s">
        <v>1569</v>
      </c>
      <c r="F151" s="86" t="s">
        <v>1139</v>
      </c>
      <c r="G151" s="86" t="s">
        <v>1039</v>
      </c>
      <c r="H151" s="86">
        <v>2</v>
      </c>
      <c r="I151" s="88">
        <f>IF(COUNTIF(J151:AW151,"&lt;&gt;")=0,"",SUMPRODUCT(((Recommendations[ImplStatus]="Implemented")+(Recommendations[ImplStatus]="Compensated"))*ISNUMBER(MATCH(Recommendations[Id],J151:AW151,0)))/COUNTIF(J151:AW151,"&lt;&gt;"))</f>
        <v>0</v>
      </c>
      <c r="J151" s="90" t="s">
        <v>62</v>
      </c>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1532</v>
      </c>
      <c r="B152" s="81" t="s">
        <v>1570</v>
      </c>
      <c r="C152" s="83" t="s">
        <v>1571</v>
      </c>
      <c r="D152" s="85" t="s">
        <v>1572</v>
      </c>
      <c r="E152" s="85" t="s">
        <v>1573</v>
      </c>
      <c r="F152" s="86" t="s">
        <v>1022</v>
      </c>
      <c r="G152" s="86" t="s">
        <v>1039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1532</v>
      </c>
      <c r="B153" s="81" t="s">
        <v>1574</v>
      </c>
      <c r="C153" s="83" t="s">
        <v>1575</v>
      </c>
      <c r="D153" s="85" t="s">
        <v>1576</v>
      </c>
      <c r="E153" s="85" t="s">
        <v>1577</v>
      </c>
      <c r="F153" s="86" t="s">
        <v>1022</v>
      </c>
      <c r="G153" s="86" t="s">
        <v>1039</v>
      </c>
      <c r="H153" s="86">
        <v>2</v>
      </c>
      <c r="I153" s="88">
        <f>IF(COUNTIF(J153:AW153,"&lt;&gt;")=0,"",SUMPRODUCT(((Recommendations[ImplStatus]="Implemented")+(Recommendations[ImplStatus]="Compensated"))*ISNUMBER(MATCH(Recommendations[Id],J153:AW153,0)))/COUNTIF(J153:AW153,"&lt;&gt;"))</f>
        <v>0</v>
      </c>
      <c r="J153" s="90" t="s">
        <v>69</v>
      </c>
      <c r="K153" s="90" t="s">
        <v>241</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1532</v>
      </c>
      <c r="B154" s="81" t="s">
        <v>1578</v>
      </c>
      <c r="C154" s="83" t="s">
        <v>1579</v>
      </c>
      <c r="D154" s="85" t="s">
        <v>1580</v>
      </c>
      <c r="E154" s="85" t="s">
        <v>1581</v>
      </c>
      <c r="F154" s="86" t="s">
        <v>1022</v>
      </c>
      <c r="G154" s="86" t="s">
        <v>1039</v>
      </c>
      <c r="H154" s="86">
        <v>3</v>
      </c>
      <c r="I154" s="88">
        <f>IF(COUNTIF(J154:AW154,"&lt;&gt;")=0,"",SUMPRODUCT(((Recommendations[ImplStatus]="Implemented")+(Recommendations[ImplStatus]="Compensated"))*ISNUMBER(MATCH(Recommendations[Id],J154:AW154,0)))/COUNTIF(J154:AW154,"&lt;&gt;"))</f>
        <v>0</v>
      </c>
      <c r="J154" s="90" t="s">
        <v>34</v>
      </c>
      <c r="K154" s="90" t="s">
        <v>264</v>
      </c>
      <c r="L154" s="90" t="s">
        <v>652</v>
      </c>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1532</v>
      </c>
      <c r="B155" s="81" t="s">
        <v>1582</v>
      </c>
      <c r="C155" s="83" t="s">
        <v>1583</v>
      </c>
      <c r="D155" s="85" t="s">
        <v>1584</v>
      </c>
      <c r="E155" s="85" t="s">
        <v>1585</v>
      </c>
      <c r="F155" s="86" t="s">
        <v>1022</v>
      </c>
      <c r="G155" s="86" t="s">
        <v>1007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1532</v>
      </c>
      <c r="B156" s="81" t="s">
        <v>1586</v>
      </c>
      <c r="C156" s="83" t="s">
        <v>1587</v>
      </c>
      <c r="D156" s="85" t="s">
        <v>1588</v>
      </c>
      <c r="E156" s="85" t="s">
        <v>1589</v>
      </c>
      <c r="F156" s="86" t="s">
        <v>1022</v>
      </c>
      <c r="G156" s="86" t="s">
        <v>1039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1590</v>
      </c>
      <c r="B157" s="80">
        <v>17</v>
      </c>
      <c r="C157" s="82" t="s">
        <v>25</v>
      </c>
      <c r="D157" s="84" t="s">
        <v>1591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1590</v>
      </c>
      <c r="B158" s="81" t="s">
        <v>1592</v>
      </c>
      <c r="C158" s="83" t="s">
        <v>1593</v>
      </c>
      <c r="D158" s="85" t="s">
        <v>1594</v>
      </c>
      <c r="E158" s="85" t="s">
        <v>1595</v>
      </c>
      <c r="F158" s="86" t="s">
        <v>1139</v>
      </c>
      <c r="G158" s="86" t="s">
        <v>1002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1590</v>
      </c>
      <c r="B159" s="81" t="s">
        <v>1596</v>
      </c>
      <c r="C159" s="83" t="s">
        <v>1597</v>
      </c>
      <c r="D159" s="85" t="s">
        <v>1598</v>
      </c>
      <c r="E159" s="85" t="s">
        <v>1599</v>
      </c>
      <c r="F159" s="86" t="s">
        <v>1114</v>
      </c>
      <c r="G159" s="86" t="s">
        <v>1055</v>
      </c>
      <c r="H159" s="86">
        <v>1</v>
      </c>
      <c r="I159" s="88">
        <f>IF(COUNTIF(J159:AW159,"&lt;&gt;")=0,"",SUMPRODUCT(((Recommendations[ImplStatus]="Implemented")+(Recommendations[ImplStatus]="Compensated"))*ISNUMBER(MATCH(Recommendations[Id],J159:AW159,0)))/COUNTIF(J159:AW159,"&lt;&gt;"))</f>
        <v>0</v>
      </c>
      <c r="J159" s="90" t="s">
        <v>151</v>
      </c>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1590</v>
      </c>
      <c r="B160" s="81" t="s">
        <v>1600</v>
      </c>
      <c r="C160" s="83" t="s">
        <v>1601</v>
      </c>
      <c r="D160" s="85" t="s">
        <v>1602</v>
      </c>
      <c r="E160" s="85" t="s">
        <v>1603</v>
      </c>
      <c r="F160" s="86" t="s">
        <v>1114</v>
      </c>
      <c r="G160" s="86" t="s">
        <v>1055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1590</v>
      </c>
      <c r="B161" s="81" t="s">
        <v>1604</v>
      </c>
      <c r="C161" s="83" t="s">
        <v>1605</v>
      </c>
      <c r="D161" s="85" t="s">
        <v>1606</v>
      </c>
      <c r="E161" s="85" t="s">
        <v>1607</v>
      </c>
      <c r="F161" s="86" t="s">
        <v>1114</v>
      </c>
      <c r="G161" s="86" t="s">
        <v>1055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1590</v>
      </c>
      <c r="B162" s="81" t="s">
        <v>1608</v>
      </c>
      <c r="C162" s="83" t="s">
        <v>1609</v>
      </c>
      <c r="D162" s="85" t="s">
        <v>1610</v>
      </c>
      <c r="E162" s="85" t="s">
        <v>1611</v>
      </c>
      <c r="F162" s="86" t="s">
        <v>1139</v>
      </c>
      <c r="G162" s="86" t="s">
        <v>1002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1590</v>
      </c>
      <c r="B163" s="81" t="s">
        <v>1612</v>
      </c>
      <c r="C163" s="83" t="s">
        <v>1613</v>
      </c>
      <c r="D163" s="85" t="s">
        <v>1614</v>
      </c>
      <c r="E163" s="85" t="s">
        <v>1615</v>
      </c>
      <c r="F163" s="86" t="s">
        <v>1139</v>
      </c>
      <c r="G163" s="86" t="s">
        <v>1002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1590</v>
      </c>
      <c r="B164" s="81" t="s">
        <v>1616</v>
      </c>
      <c r="C164" s="83" t="s">
        <v>1617</v>
      </c>
      <c r="D164" s="85" t="s">
        <v>1618</v>
      </c>
      <c r="E164" s="85" t="s">
        <v>1619</v>
      </c>
      <c r="F164" s="86" t="s">
        <v>1139</v>
      </c>
      <c r="G164" s="86" t="s">
        <v>1371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1590</v>
      </c>
      <c r="B165" s="81" t="s">
        <v>1620</v>
      </c>
      <c r="C165" s="83" t="s">
        <v>1621</v>
      </c>
      <c r="D165" s="85" t="s">
        <v>1622</v>
      </c>
      <c r="E165" s="85" t="s">
        <v>1623</v>
      </c>
      <c r="F165" s="86" t="s">
        <v>1139</v>
      </c>
      <c r="G165" s="86" t="s">
        <v>1371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1590</v>
      </c>
      <c r="B166" s="81" t="s">
        <v>1624</v>
      </c>
      <c r="C166" s="83" t="s">
        <v>1625</v>
      </c>
      <c r="D166" s="85" t="s">
        <v>1626</v>
      </c>
      <c r="E166" s="85" t="s">
        <v>1627</v>
      </c>
      <c r="F166" s="86" t="s">
        <v>1114</v>
      </c>
      <c r="G166" s="86" t="s">
        <v>1371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1628</v>
      </c>
      <c r="B167" s="80">
        <v>18</v>
      </c>
      <c r="C167" s="82" t="s">
        <v>25</v>
      </c>
      <c r="D167" s="84" t="s">
        <v>1629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1628</v>
      </c>
      <c r="B168" s="81" t="s">
        <v>1630</v>
      </c>
      <c r="C168" s="83" t="s">
        <v>1631</v>
      </c>
      <c r="D168" s="85" t="s">
        <v>1632</v>
      </c>
      <c r="E168" s="85" t="s">
        <v>1633</v>
      </c>
      <c r="F168" s="86" t="s">
        <v>1114</v>
      </c>
      <c r="G168" s="86" t="s">
        <v>1055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1628</v>
      </c>
      <c r="B169" s="81" t="s">
        <v>1634</v>
      </c>
      <c r="C169" s="83" t="s">
        <v>1635</v>
      </c>
      <c r="D169" s="85" t="s">
        <v>1636</v>
      </c>
      <c r="E169" s="85" t="s">
        <v>1637</v>
      </c>
      <c r="F169" s="86" t="s">
        <v>1268</v>
      </c>
      <c r="G169" s="86" t="s">
        <v>1007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1628</v>
      </c>
      <c r="B170" s="81" t="s">
        <v>1638</v>
      </c>
      <c r="C170" s="83" t="s">
        <v>1639</v>
      </c>
      <c r="D170" s="85" t="s">
        <v>1640</v>
      </c>
      <c r="E170" s="85" t="s">
        <v>1641</v>
      </c>
      <c r="F170" s="86" t="s">
        <v>1268</v>
      </c>
      <c r="G170" s="86" t="s">
        <v>1039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1628</v>
      </c>
      <c r="B171" s="81" t="s">
        <v>1642</v>
      </c>
      <c r="C171" s="83" t="s">
        <v>1643</v>
      </c>
      <c r="D171" s="85" t="s">
        <v>1644</v>
      </c>
      <c r="E171" s="85" t="s">
        <v>1645</v>
      </c>
      <c r="F171" s="86" t="s">
        <v>1268</v>
      </c>
      <c r="G171" s="86" t="s">
        <v>1039</v>
      </c>
      <c r="H171" s="86">
        <v>3</v>
      </c>
      <c r="I171" s="88">
        <f>IF(COUNTIF(J171:AW171,"&lt;&gt;")=0,"",SUMPRODUCT(((Recommendations[ImplStatus]="Implemented")+(Recommendations[ImplStatus]="Compensated"))*ISNUMBER(MATCH(Recommendations[Id],J171:AW171,0)))/COUNTIF(J171:AW171,"&lt;&gt;"))</f>
        <v>0</v>
      </c>
      <c r="J171" s="90" t="s">
        <v>469</v>
      </c>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1628</v>
      </c>
      <c r="B172" s="91" t="s">
        <v>1646</v>
      </c>
      <c r="C172" s="92" t="s">
        <v>1647</v>
      </c>
      <c r="D172" s="93" t="s">
        <v>1648</v>
      </c>
      <c r="E172" s="93" t="s">
        <v>1649</v>
      </c>
      <c r="F172" s="94" t="s">
        <v>1268</v>
      </c>
      <c r="G172" s="94" t="s">
        <v>1007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699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IFERROR(INDEX('Recommendations'!$I$2:$I$121, MATCH(J2,'Recommendations'!$B$2:$B$121,0))="Implemented", FALSE))</xm:f>
            <x14:dxf>
              <font>
                <color rgb="FF000000"/>
              </font>
              <fill>
                <patternFill>
                  <bgColor rgb="FF3C7D22"/>
                </patternFill>
              </fill>
            </x14:dxf>
          </x14:cfRule>
          <x14:cfRule type="expression" priority="2" id="{00000000-000E-0000-0400-000002000000}">
            <xm:f>AND(J2&lt;&gt;"", IFERROR(INDEX('Recommendations'!$I$2:$I$121, MATCH(J2,'Recommendations'!$B$2:$B$121,0))="Compensated", FALSE))</xm:f>
            <x14:dxf>
              <font>
                <color rgb="FF000000"/>
              </font>
              <fill>
                <patternFill>
                  <bgColor rgb="FFC6E0B4"/>
                </patternFill>
              </fill>
            </x14:dxf>
          </x14:cfRule>
          <x14:cfRule type="expression" priority="3" id="{00000000-000E-0000-0400-000003000000}">
            <xm:f>AND(J2&lt;&gt;"", IFERROR(INDEX('Recommendations'!$I$2:$I$121, MATCH(J2,'Recommendations'!$B$2:$B$121,0))="Testing", FALSE))</xm:f>
            <x14:dxf>
              <font>
                <color rgb="FF000000"/>
              </font>
              <fill>
                <patternFill>
                  <bgColor rgb="FFFFC000"/>
                </patternFill>
              </fill>
            </x14:dxf>
          </x14:cfRule>
          <x14:cfRule type="expression" priority="4" id="{00000000-000E-0000-0400-000004000000}">
            <xm:f>AND(J2&lt;&gt;"", IFERROR(INDEX('Recommendations'!$I$2:$I$121, MATCH(J2,'Recommendations'!$B$2:$B$121,0))="Failed", FALSE))</xm:f>
            <x14:dxf>
              <font>
                <color rgb="FF000000"/>
              </font>
              <fill>
                <patternFill>
                  <bgColor rgb="FFD82891"/>
                </patternFill>
              </fill>
            </x14:dxf>
          </x14:cfRule>
          <x14:cfRule type="expression" priority="5" id="{00000000-000E-0000-0400-000005000000}">
            <xm:f>AND(J2&lt;&gt;"", IFERROR(INDEX('Recommendations'!$I$2:$I$121, MATCH(J2,'Recommendations'!$B$2:$B$121,0))="Risk Accepted", FALSE))</xm:f>
            <x14:dxf>
              <font>
                <color rgb="FF000000"/>
              </font>
              <fill>
                <patternFill>
                  <bgColor rgb="FFD9D9D9"/>
                </patternFill>
              </fill>
            </x14:dxf>
          </x14:cfRule>
          <x14:cfRule type="expression" priority="6" id="{00000000-000E-0000-0400-000006000000}">
            <xm:f>AND(J2&lt;&gt;"", IFERROR(INDEX('Recommendations'!$I$2:$I$121, MATCH(J2,'Recommendations'!$B$2:$B$121,0))="N/A",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1650</v>
      </c>
      <c r="C1" s="121" t="s">
        <v>11</v>
      </c>
      <c r="D1" s="121" t="s">
        <v>855</v>
      </c>
      <c r="E1" s="121" t="s">
        <v>1651</v>
      </c>
      <c r="F1" s="121" t="s">
        <v>1652</v>
      </c>
      <c r="G1" s="121" t="s">
        <v>949</v>
      </c>
      <c r="H1" s="121" t="s">
        <v>950</v>
      </c>
      <c r="I1" s="121" t="s">
        <v>951</v>
      </c>
      <c r="J1" s="121" t="s">
        <v>952</v>
      </c>
      <c r="K1" s="121" t="s">
        <v>953</v>
      </c>
      <c r="L1" s="121" t="s">
        <v>954</v>
      </c>
      <c r="M1" s="121" t="s">
        <v>955</v>
      </c>
      <c r="N1" s="121" t="s">
        <v>956</v>
      </c>
      <c r="O1" s="121" t="s">
        <v>957</v>
      </c>
      <c r="P1" s="121" t="s">
        <v>958</v>
      </c>
      <c r="Q1" s="121" t="s">
        <v>959</v>
      </c>
      <c r="R1" s="121" t="s">
        <v>960</v>
      </c>
      <c r="S1" s="121" t="s">
        <v>961</v>
      </c>
      <c r="T1" s="121" t="s">
        <v>962</v>
      </c>
      <c r="U1" s="121" t="s">
        <v>963</v>
      </c>
      <c r="V1" s="121" t="s">
        <v>964</v>
      </c>
      <c r="W1" s="121" t="s">
        <v>965</v>
      </c>
      <c r="X1" s="121" t="s">
        <v>966</v>
      </c>
      <c r="Y1" s="121" t="s">
        <v>967</v>
      </c>
      <c r="Z1" s="121" t="s">
        <v>968</v>
      </c>
      <c r="AA1" s="121" t="s">
        <v>969</v>
      </c>
      <c r="AB1" s="121" t="s">
        <v>970</v>
      </c>
      <c r="AC1" s="121" t="s">
        <v>971</v>
      </c>
      <c r="AD1" s="121" t="s">
        <v>972</v>
      </c>
      <c r="AE1" s="121" t="s">
        <v>973</v>
      </c>
      <c r="AF1" s="121" t="s">
        <v>974</v>
      </c>
      <c r="AG1" s="121" t="s">
        <v>975</v>
      </c>
      <c r="AH1" s="121" t="s">
        <v>976</v>
      </c>
      <c r="AI1" s="121" t="s">
        <v>977</v>
      </c>
      <c r="AJ1" s="121" t="s">
        <v>978</v>
      </c>
      <c r="AK1" s="121" t="s">
        <v>979</v>
      </c>
      <c r="AL1" s="121" t="s">
        <v>980</v>
      </c>
      <c r="AM1" s="121" t="s">
        <v>981</v>
      </c>
      <c r="AN1" s="121" t="s">
        <v>982</v>
      </c>
      <c r="AO1" s="121" t="s">
        <v>983</v>
      </c>
      <c r="AP1" s="121" t="s">
        <v>984</v>
      </c>
      <c r="AQ1" s="121" t="s">
        <v>985</v>
      </c>
      <c r="AR1" s="121" t="s">
        <v>986</v>
      </c>
      <c r="AS1" s="121" t="s">
        <v>987</v>
      </c>
      <c r="AT1" s="121" t="s">
        <v>988</v>
      </c>
      <c r="AU1" s="122" t="s">
        <v>989</v>
      </c>
    </row>
    <row r="2" spans="1:47" ht="60" customHeight="1" x14ac:dyDescent="0.35">
      <c r="A2" s="116" t="s">
        <v>1653</v>
      </c>
      <c r="B2" s="106" t="s">
        <v>1654</v>
      </c>
      <c r="C2" s="107" t="s">
        <v>1655</v>
      </c>
      <c r="D2" s="107" t="s">
        <v>1656</v>
      </c>
      <c r="E2" s="107" t="s">
        <v>1657</v>
      </c>
      <c r="F2" s="108" t="s">
        <v>1658</v>
      </c>
      <c r="G2" s="109">
        <f>IF(COUNTIF(H2:AU2,"&lt;&gt;")=0,"",SUMPRODUCT(((Recommendations[ImplStatus]="Implemented")+(Recommendations[ImplStatus]="Compensated"))*ISNUMBER(MATCH(Recommendations[Id],H2:AU2,0)))/COUNTIF(H2:AU2,"&lt;&gt;"))</f>
        <v>0</v>
      </c>
      <c r="H2" s="110" t="s">
        <v>351</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1659</v>
      </c>
      <c r="B3" s="106" t="s">
        <v>1660</v>
      </c>
      <c r="C3" s="107" t="s">
        <v>1661</v>
      </c>
      <c r="D3" s="107" t="s">
        <v>1662</v>
      </c>
      <c r="E3" s="107" t="s">
        <v>1663</v>
      </c>
      <c r="F3" s="108" t="s">
        <v>1664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1665</v>
      </c>
      <c r="B4" s="106" t="s">
        <v>1666</v>
      </c>
      <c r="C4" s="107" t="s">
        <v>1667</v>
      </c>
      <c r="D4" s="107" t="s">
        <v>1668</v>
      </c>
      <c r="E4" s="107" t="s">
        <v>1669</v>
      </c>
      <c r="F4" s="108" t="s">
        <v>1670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1671</v>
      </c>
      <c r="B5" s="106" t="s">
        <v>1672</v>
      </c>
      <c r="C5" s="107" t="s">
        <v>1673</v>
      </c>
      <c r="D5" s="107" t="s">
        <v>1674</v>
      </c>
      <c r="E5" s="107" t="s">
        <v>1675</v>
      </c>
      <c r="F5" s="108" t="s">
        <v>1676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1677</v>
      </c>
      <c r="B6" s="106" t="s">
        <v>1678</v>
      </c>
      <c r="C6" s="107" t="s">
        <v>1679</v>
      </c>
      <c r="D6" s="107" t="s">
        <v>1680</v>
      </c>
      <c r="E6" s="107" t="s">
        <v>25</v>
      </c>
      <c r="F6" s="108" t="s">
        <v>1681</v>
      </c>
      <c r="G6" s="109">
        <f>IF(COUNTIF(H6:AU6,"&lt;&gt;")=0,"",SUMPRODUCT(((Recommendations[ImplStatus]="Implemented")+(Recommendations[ImplStatus]="Compensated"))*ISNUMBER(MATCH(Recommendations[Id],H6:AU6,0)))/COUNTIF(H6:AU6,"&lt;&gt;"))</f>
        <v>0</v>
      </c>
      <c r="H6" s="110" t="s">
        <v>384</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1682</v>
      </c>
      <c r="B7" s="106" t="s">
        <v>13</v>
      </c>
      <c r="C7" s="107" t="s">
        <v>1683</v>
      </c>
      <c r="D7" s="107" t="s">
        <v>1684</v>
      </c>
      <c r="E7" s="107" t="s">
        <v>25</v>
      </c>
      <c r="F7" s="108" t="s">
        <v>1685</v>
      </c>
      <c r="G7" s="109">
        <f>IF(COUNTIF(H7:AU7,"&lt;&gt;")=0,"",SUMPRODUCT(((Recommendations[ImplStatus]="Implemented")+(Recommendations[ImplStatus]="Compensated"))*ISNUMBER(MATCH(Recommendations[Id],H7:AU7,0)))/COUNTIF(H7:AU7,"&lt;&gt;"))</f>
        <v>0</v>
      </c>
      <c r="H7" s="110" t="s">
        <v>29</v>
      </c>
      <c r="I7" s="110" t="s">
        <v>69</v>
      </c>
      <c r="J7" s="110" t="s">
        <v>104</v>
      </c>
      <c r="K7" s="110" t="s">
        <v>140</v>
      </c>
      <c r="L7" s="110" t="s">
        <v>176</v>
      </c>
      <c r="M7" s="110" t="s">
        <v>182</v>
      </c>
      <c r="N7" s="110" t="s">
        <v>264</v>
      </c>
      <c r="O7" s="110" t="s">
        <v>335</v>
      </c>
      <c r="P7" s="110" t="s">
        <v>443</v>
      </c>
      <c r="Q7" s="110" t="s">
        <v>625</v>
      </c>
      <c r="R7" s="110" t="s">
        <v>647</v>
      </c>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1686</v>
      </c>
      <c r="B8" s="106" t="s">
        <v>1687</v>
      </c>
      <c r="C8" s="107" t="s">
        <v>1688</v>
      </c>
      <c r="D8" s="107" t="s">
        <v>1689</v>
      </c>
      <c r="E8" s="107" t="s">
        <v>25</v>
      </c>
      <c r="F8" s="108" t="s">
        <v>1690</v>
      </c>
      <c r="G8" s="109">
        <f>IF(COUNTIF(H8:AU8,"&lt;&gt;")=0,"",SUMPRODUCT(((Recommendations[ImplStatus]="Implemented")+(Recommendations[ImplStatus]="Compensated"))*ISNUMBER(MATCH(Recommendations[Id],H8:AU8,0)))/COUNTIF(H8:AU8,"&lt;&gt;"))</f>
        <v>0</v>
      </c>
      <c r="H8" s="110" t="s">
        <v>406</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1691</v>
      </c>
      <c r="B9" s="106" t="s">
        <v>1692</v>
      </c>
      <c r="C9" s="107" t="s">
        <v>1693</v>
      </c>
      <c r="D9" s="107" t="s">
        <v>1694</v>
      </c>
      <c r="E9" s="107" t="s">
        <v>25</v>
      </c>
      <c r="F9" s="108" t="s">
        <v>1695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1696</v>
      </c>
      <c r="B10" s="106" t="s">
        <v>1697</v>
      </c>
      <c r="C10" s="107" t="s">
        <v>1698</v>
      </c>
      <c r="D10" s="107" t="s">
        <v>1699</v>
      </c>
      <c r="E10" s="107" t="s">
        <v>25</v>
      </c>
      <c r="F10" s="108" t="s">
        <v>1700</v>
      </c>
      <c r="G10" s="109">
        <f>IF(COUNTIF(H10:AU10,"&lt;&gt;")=0,"",SUMPRODUCT(((Recommendations[ImplStatus]="Implemented")+(Recommendations[ImplStatus]="Compensated"))*ISNUMBER(MATCH(Recommendations[Id],H10:AU10,0)))/COUNTIF(H10:AU10,"&lt;&gt;"))</f>
        <v>0</v>
      </c>
      <c r="H10" s="110" t="s">
        <v>98</v>
      </c>
      <c r="I10" s="110" t="s">
        <v>469</v>
      </c>
      <c r="J10" s="110" t="s">
        <v>494</v>
      </c>
      <c r="K10" s="110" t="s">
        <v>510</v>
      </c>
      <c r="L10" s="110" t="s">
        <v>525</v>
      </c>
      <c r="M10" s="110" t="s">
        <v>563</v>
      </c>
      <c r="N10" s="110" t="s">
        <v>614</v>
      </c>
      <c r="O10" s="110" t="s">
        <v>620</v>
      </c>
      <c r="P10" s="110" t="s">
        <v>667</v>
      </c>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1701</v>
      </c>
      <c r="B11" s="106" t="s">
        <v>1702</v>
      </c>
      <c r="C11" s="107" t="s">
        <v>1703</v>
      </c>
      <c r="D11" s="107" t="s">
        <v>1704</v>
      </c>
      <c r="E11" s="107" t="s">
        <v>25</v>
      </c>
      <c r="F11" s="108" t="s">
        <v>1705</v>
      </c>
      <c r="G11" s="109">
        <f>IF(COUNTIF(H11:AU11,"&lt;&gt;")=0,"",SUMPRODUCT(((Recommendations[ImplStatus]="Implemented")+(Recommendations[ImplStatus]="Compensated"))*ISNUMBER(MATCH(Recommendations[Id],H11:AU11,0)))/COUNTIF(H11:AU11,"&lt;&gt;"))</f>
        <v>0</v>
      </c>
      <c r="H11" s="110" t="s">
        <v>252</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1706</v>
      </c>
      <c r="B12" s="106" t="s">
        <v>1707</v>
      </c>
      <c r="C12" s="107" t="s">
        <v>1708</v>
      </c>
      <c r="D12" s="107" t="s">
        <v>1709</v>
      </c>
      <c r="E12" s="107" t="s">
        <v>25</v>
      </c>
      <c r="F12" s="108" t="s">
        <v>1710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1711</v>
      </c>
      <c r="B13" s="106" t="s">
        <v>1712</v>
      </c>
      <c r="C13" s="107" t="s">
        <v>1713</v>
      </c>
      <c r="D13" s="107" t="s">
        <v>1714</v>
      </c>
      <c r="E13" s="107" t="s">
        <v>25</v>
      </c>
      <c r="F13" s="108" t="s">
        <v>1715</v>
      </c>
      <c r="G13" s="109">
        <f>IF(COUNTIF(H13:AU13,"&lt;&gt;")=0,"",SUMPRODUCT(((Recommendations[ImplStatus]="Implemented")+(Recommendations[ImplStatus]="Compensated"))*ISNUMBER(MATCH(Recommendations[Id],H13:AU13,0)))/COUNTIF(H13:AU13,"&lt;&gt;"))</f>
        <v>0</v>
      </c>
      <c r="H13" s="110" t="s">
        <v>246</v>
      </c>
      <c r="I13" s="110" t="s">
        <v>294</v>
      </c>
      <c r="J13" s="110" t="s">
        <v>463</v>
      </c>
      <c r="K13" s="110" t="s">
        <v>652</v>
      </c>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1716</v>
      </c>
      <c r="B14" s="106" t="s">
        <v>1717</v>
      </c>
      <c r="C14" s="107" t="s">
        <v>1718</v>
      </c>
      <c r="D14" s="107" t="s">
        <v>1719</v>
      </c>
      <c r="E14" s="107" t="s">
        <v>25</v>
      </c>
      <c r="F14" s="108" t="s">
        <v>1720</v>
      </c>
      <c r="G14" s="109">
        <f>IF(COUNTIF(H14:AU14,"&lt;&gt;")=0,"",SUMPRODUCT(((Recommendations[ImplStatus]="Implemented")+(Recommendations[ImplStatus]="Compensated"))*ISNUMBER(MATCH(Recommendations[Id],H14:AU14,0)))/COUNTIF(H14:AU14,"&lt;&gt;"))</f>
        <v>0</v>
      </c>
      <c r="H14" s="110" t="s">
        <v>187</v>
      </c>
      <c r="I14" s="110" t="s">
        <v>277</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1721</v>
      </c>
      <c r="B15" s="106" t="s">
        <v>1722</v>
      </c>
      <c r="C15" s="107" t="s">
        <v>1723</v>
      </c>
      <c r="D15" s="107" t="s">
        <v>1724</v>
      </c>
      <c r="E15" s="107" t="s">
        <v>25</v>
      </c>
      <c r="F15" s="108" t="s">
        <v>1725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1726</v>
      </c>
      <c r="B16" s="106" t="s">
        <v>1727</v>
      </c>
      <c r="C16" s="107" t="s">
        <v>1728</v>
      </c>
      <c r="D16" s="107" t="s">
        <v>1729</v>
      </c>
      <c r="E16" s="107" t="s">
        <v>25</v>
      </c>
      <c r="F16" s="108" t="s">
        <v>1730</v>
      </c>
      <c r="G16" s="109">
        <f>IF(COUNTIF(H16:AU16,"&lt;&gt;")=0,"",SUMPRODUCT(((Recommendations[ImplStatus]="Implemented")+(Recommendations[ImplStatus]="Compensated"))*ISNUMBER(MATCH(Recommendations[Id],H16:AU16,0)))/COUNTIF(H16:AU16,"&lt;&gt;"))</f>
        <v>0</v>
      </c>
      <c r="H16" s="110" t="s">
        <v>569</v>
      </c>
      <c r="I16" s="110" t="s">
        <v>575</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1731</v>
      </c>
      <c r="B17" s="106" t="s">
        <v>1732</v>
      </c>
      <c r="C17" s="107" t="s">
        <v>1733</v>
      </c>
      <c r="D17" s="107" t="s">
        <v>1734</v>
      </c>
      <c r="E17" s="107" t="s">
        <v>25</v>
      </c>
      <c r="F17" s="108" t="s">
        <v>1735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1736</v>
      </c>
      <c r="B18" s="106" t="s">
        <v>1737</v>
      </c>
      <c r="C18" s="107" t="s">
        <v>1738</v>
      </c>
      <c r="D18" s="107" t="s">
        <v>1739</v>
      </c>
      <c r="E18" s="107" t="s">
        <v>25</v>
      </c>
      <c r="F18" s="108" t="s">
        <v>1740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1741</v>
      </c>
      <c r="B19" s="106" t="s">
        <v>1742</v>
      </c>
      <c r="C19" s="107" t="s">
        <v>1743</v>
      </c>
      <c r="D19" s="107" t="s">
        <v>1744</v>
      </c>
      <c r="E19" s="107" t="s">
        <v>25</v>
      </c>
      <c r="F19" s="108" t="s">
        <v>1745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1746</v>
      </c>
      <c r="B20" s="106" t="s">
        <v>1747</v>
      </c>
      <c r="C20" s="107" t="s">
        <v>1748</v>
      </c>
      <c r="D20" s="107" t="s">
        <v>1749</v>
      </c>
      <c r="E20" s="107" t="s">
        <v>25</v>
      </c>
      <c r="F20" s="108" t="s">
        <v>1750</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1751</v>
      </c>
      <c r="B21" s="106" t="s">
        <v>1752</v>
      </c>
      <c r="C21" s="107" t="s">
        <v>1753</v>
      </c>
      <c r="D21" s="107" t="s">
        <v>1754</v>
      </c>
      <c r="E21" s="107" t="s">
        <v>1755</v>
      </c>
      <c r="F21" s="108" t="s">
        <v>1756</v>
      </c>
      <c r="G21" s="109">
        <f>IF(COUNTIF(H21:AU21,"&lt;&gt;")=0,"",SUMPRODUCT(((Recommendations[ImplStatus]="Implemented")+(Recommendations[ImplStatus]="Compensated"))*ISNUMBER(MATCH(Recommendations[Id],H21:AU21,0)))/COUNTIF(H21:AU21,"&lt;&gt;"))</f>
        <v>0</v>
      </c>
      <c r="H21" s="110" t="s">
        <v>258</v>
      </c>
      <c r="I21" s="110" t="s">
        <v>345</v>
      </c>
      <c r="J21" s="110" t="s">
        <v>601</v>
      </c>
      <c r="K21" s="110" t="s">
        <v>689</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1757</v>
      </c>
      <c r="B22" s="106" t="s">
        <v>1758</v>
      </c>
      <c r="C22" s="107" t="s">
        <v>1759</v>
      </c>
      <c r="D22" s="107" t="s">
        <v>1760</v>
      </c>
      <c r="E22" s="107" t="s">
        <v>1761</v>
      </c>
      <c r="F22" s="108" t="s">
        <v>1762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1763</v>
      </c>
      <c r="B23" s="106" t="s">
        <v>1764</v>
      </c>
      <c r="C23" s="107" t="s">
        <v>1765</v>
      </c>
      <c r="D23" s="107" t="s">
        <v>1766</v>
      </c>
      <c r="E23" s="107" t="s">
        <v>1767</v>
      </c>
      <c r="F23" s="108" t="s">
        <v>1768</v>
      </c>
      <c r="G23" s="109">
        <f>IF(COUNTIF(H23:AU23,"&lt;&gt;")=0,"",SUMPRODUCT(((Recommendations[ImplStatus]="Implemented")+(Recommendations[ImplStatus]="Compensated"))*ISNUMBER(MATCH(Recommendations[Id],H23:AU23,0)))/COUNTIF(H23:AU23,"&lt;&gt;"))</f>
        <v>0</v>
      </c>
      <c r="H23" s="110" t="s">
        <v>270</v>
      </c>
      <c r="I23" s="110" t="s">
        <v>520</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1769</v>
      </c>
      <c r="B24" s="106" t="s">
        <v>1770</v>
      </c>
      <c r="C24" s="107" t="s">
        <v>1771</v>
      </c>
      <c r="D24" s="107" t="s">
        <v>1772</v>
      </c>
      <c r="E24" s="107" t="s">
        <v>25</v>
      </c>
      <c r="F24" s="108" t="s">
        <v>1773</v>
      </c>
      <c r="G24" s="109">
        <f>IF(COUNTIF(H24:AU24,"&lt;&gt;")=0,"",SUMPRODUCT(((Recommendations[ImplStatus]="Implemented")+(Recommendations[ImplStatus]="Compensated"))*ISNUMBER(MATCH(Recommendations[Id],H24:AU24,0)))/COUNTIF(H24:AU24,"&lt;&gt;"))</f>
        <v>0</v>
      </c>
      <c r="H24" s="110" t="s">
        <v>34</v>
      </c>
      <c r="I24" s="110" t="s">
        <v>210</v>
      </c>
      <c r="J24" s="110" t="s">
        <v>216</v>
      </c>
      <c r="K24" s="110" t="s">
        <v>252</v>
      </c>
      <c r="L24" s="110" t="s">
        <v>351</v>
      </c>
      <c r="M24" s="110" t="s">
        <v>591</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1774</v>
      </c>
      <c r="B25" s="106" t="s">
        <v>1775</v>
      </c>
      <c r="C25" s="107" t="s">
        <v>1776</v>
      </c>
      <c r="D25" s="107" t="s">
        <v>25</v>
      </c>
      <c r="E25" s="107" t="s">
        <v>25</v>
      </c>
      <c r="F25" s="108" t="s">
        <v>1777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1778</v>
      </c>
      <c r="B26" s="106" t="s">
        <v>1779</v>
      </c>
      <c r="C26" s="107" t="s">
        <v>1780</v>
      </c>
      <c r="D26" s="107" t="s">
        <v>1781</v>
      </c>
      <c r="E26" s="107" t="s">
        <v>25</v>
      </c>
      <c r="F26" s="108" t="s">
        <v>1782</v>
      </c>
      <c r="G26" s="109">
        <f>IF(COUNTIF(H26:AU26,"&lt;&gt;")=0,"",SUMPRODUCT(((Recommendations[ImplStatus]="Implemented")+(Recommendations[ImplStatus]="Compensated"))*ISNUMBER(MATCH(Recommendations[Id],H26:AU26,0)))/COUNTIF(H26:AU26,"&lt;&gt;"))</f>
        <v>0</v>
      </c>
      <c r="H26" s="110" t="s">
        <v>400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1783</v>
      </c>
      <c r="B27" s="106" t="s">
        <v>1784</v>
      </c>
      <c r="C27" s="107" t="s">
        <v>1785</v>
      </c>
      <c r="D27" s="107" t="s">
        <v>1786</v>
      </c>
      <c r="E27" s="107" t="s">
        <v>1787</v>
      </c>
      <c r="F27" s="108" t="s">
        <v>1788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1789</v>
      </c>
      <c r="B28" s="106" t="s">
        <v>1790</v>
      </c>
      <c r="C28" s="107" t="s">
        <v>1791</v>
      </c>
      <c r="D28" s="107" t="s">
        <v>25</v>
      </c>
      <c r="E28" s="107" t="s">
        <v>25</v>
      </c>
      <c r="F28" s="108" t="s">
        <v>1792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1793</v>
      </c>
      <c r="B29" s="106" t="s">
        <v>1794</v>
      </c>
      <c r="C29" s="107" t="s">
        <v>1795</v>
      </c>
      <c r="D29" s="107" t="s">
        <v>1796</v>
      </c>
      <c r="E29" s="107" t="s">
        <v>1797</v>
      </c>
      <c r="F29" s="108" t="s">
        <v>1798</v>
      </c>
      <c r="G29" s="109">
        <f>IF(COUNTIF(H29:AU29,"&lt;&gt;")=0,"",SUMPRODUCT(((Recommendations[ImplStatus]="Implemented")+(Recommendations[ImplStatus]="Compensated"))*ISNUMBER(MATCH(Recommendations[Id],H29:AU29,0)))/COUNTIF(H29:AU29,"&lt;&gt;"))</f>
        <v>0</v>
      </c>
      <c r="H29" s="110" t="s">
        <v>357</v>
      </c>
      <c r="I29" s="110" t="s">
        <v>368</v>
      </c>
      <c r="J29" s="110" t="s">
        <v>695</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1799</v>
      </c>
      <c r="B30" s="106" t="s">
        <v>1800</v>
      </c>
      <c r="C30" s="107" t="s">
        <v>1801</v>
      </c>
      <c r="D30" s="107" t="s">
        <v>1802</v>
      </c>
      <c r="E30" s="107" t="s">
        <v>25</v>
      </c>
      <c r="F30" s="108" t="s">
        <v>1803</v>
      </c>
      <c r="G30" s="109">
        <f>IF(COUNTIF(H30:AU30,"&lt;&gt;")=0,"",SUMPRODUCT(((Recommendations[ImplStatus]="Implemented")+(Recommendations[ImplStatus]="Compensated"))*ISNUMBER(MATCH(Recommendations[Id],H30:AU30,0)))/COUNTIF(H30:AU30,"&lt;&gt;"))</f>
        <v>0</v>
      </c>
      <c r="H30" s="110" t="s">
        <v>241</v>
      </c>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1804</v>
      </c>
      <c r="B31" s="106" t="s">
        <v>1805</v>
      </c>
      <c r="C31" s="107" t="s">
        <v>1806</v>
      </c>
      <c r="D31" s="107" t="s">
        <v>1807</v>
      </c>
      <c r="E31" s="107" t="s">
        <v>1808</v>
      </c>
      <c r="F31" s="108" t="s">
        <v>1809</v>
      </c>
      <c r="G31" s="109">
        <f>IF(COUNTIF(H31:AU31,"&lt;&gt;")=0,"",SUMPRODUCT(((Recommendations[ImplStatus]="Implemented")+(Recommendations[ImplStatus]="Compensated"))*ISNUMBER(MATCH(Recommendations[Id],H31:AU31,0)))/COUNTIF(H31:AU31,"&lt;&gt;"))</f>
        <v>0</v>
      </c>
      <c r="H31" s="110" t="s">
        <v>34</v>
      </c>
      <c r="I31" s="110" t="s">
        <v>42</v>
      </c>
      <c r="J31" s="110" t="s">
        <v>48</v>
      </c>
      <c r="K31" s="110" t="s">
        <v>62</v>
      </c>
      <c r="L31" s="110" t="s">
        <v>110</v>
      </c>
      <c r="M31" s="110" t="s">
        <v>145</v>
      </c>
      <c r="N31" s="110" t="s">
        <v>205</v>
      </c>
      <c r="O31" s="110" t="s">
        <v>228</v>
      </c>
      <c r="P31" s="110" t="s">
        <v>282</v>
      </c>
      <c r="Q31" s="110" t="s">
        <v>325</v>
      </c>
      <c r="R31" s="110" t="s">
        <v>345</v>
      </c>
      <c r="S31" s="110" t="s">
        <v>357</v>
      </c>
      <c r="T31" s="110" t="s">
        <v>378</v>
      </c>
      <c r="U31" s="110" t="s">
        <v>395</v>
      </c>
      <c r="V31" s="110" t="s">
        <v>448</v>
      </c>
      <c r="W31" s="110" t="s">
        <v>581</v>
      </c>
      <c r="X31" s="110" t="s">
        <v>586</v>
      </c>
      <c r="Y31" s="110" t="s">
        <v>607</v>
      </c>
      <c r="Z31" s="110" t="s">
        <v>657</v>
      </c>
      <c r="AA31" s="110" t="s">
        <v>689</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1810</v>
      </c>
      <c r="B32" s="106" t="s">
        <v>1811</v>
      </c>
      <c r="C32" s="107" t="s">
        <v>1812</v>
      </c>
      <c r="D32" s="107" t="s">
        <v>1813</v>
      </c>
      <c r="E32" s="107" t="s">
        <v>1814</v>
      </c>
      <c r="F32" s="108" t="s">
        <v>1815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1816</v>
      </c>
      <c r="B33" s="106" t="s">
        <v>1817</v>
      </c>
      <c r="C33" s="107" t="s">
        <v>1818</v>
      </c>
      <c r="D33" s="107" t="s">
        <v>1819</v>
      </c>
      <c r="E33" s="107" t="s">
        <v>25</v>
      </c>
      <c r="F33" s="108" t="s">
        <v>1820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1821</v>
      </c>
      <c r="B34" s="106" t="s">
        <v>1822</v>
      </c>
      <c r="C34" s="107" t="s">
        <v>1823</v>
      </c>
      <c r="D34" s="107" t="s">
        <v>1824</v>
      </c>
      <c r="E34" s="107" t="s">
        <v>25</v>
      </c>
      <c r="F34" s="108" t="s">
        <v>1825</v>
      </c>
      <c r="G34" s="109">
        <f>IF(COUNTIF(H34:AU34,"&lt;&gt;")=0,"",SUMPRODUCT(((Recommendations[ImplStatus]="Implemented")+(Recommendations[ImplStatus]="Compensated"))*ISNUMBER(MATCH(Recommendations[Id],H34:AU34,0)))/COUNTIF(H34:AU34,"&lt;&gt;"))</f>
        <v>0</v>
      </c>
      <c r="H34" s="110" t="s">
        <v>55</v>
      </c>
      <c r="I34" s="110" t="s">
        <v>117</v>
      </c>
      <c r="J34" s="110" t="s">
        <v>123</v>
      </c>
      <c r="K34" s="110" t="s">
        <v>129</v>
      </c>
      <c r="L34" s="110" t="s">
        <v>234</v>
      </c>
      <c r="M34" s="110" t="s">
        <v>282</v>
      </c>
      <c r="N34" s="110" t="s">
        <v>438</v>
      </c>
      <c r="O34" s="110" t="s">
        <v>575</v>
      </c>
      <c r="P34" s="110" t="s">
        <v>657</v>
      </c>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1826</v>
      </c>
      <c r="B35" s="106" t="s">
        <v>1827</v>
      </c>
      <c r="C35" s="107" t="s">
        <v>1828</v>
      </c>
      <c r="D35" s="107" t="s">
        <v>1829</v>
      </c>
      <c r="E35" s="107" t="s">
        <v>1830</v>
      </c>
      <c r="F35" s="108" t="s">
        <v>1831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1832</v>
      </c>
      <c r="B36" s="106" t="s">
        <v>1833</v>
      </c>
      <c r="C36" s="107" t="s">
        <v>1834</v>
      </c>
      <c r="D36" s="107" t="s">
        <v>1835</v>
      </c>
      <c r="E36" s="107" t="s">
        <v>1836</v>
      </c>
      <c r="F36" s="108" t="s">
        <v>1837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1838</v>
      </c>
      <c r="B37" s="106" t="s">
        <v>1839</v>
      </c>
      <c r="C37" s="107" t="s">
        <v>1840</v>
      </c>
      <c r="D37" s="107" t="s">
        <v>1841</v>
      </c>
      <c r="E37" s="107" t="s">
        <v>25</v>
      </c>
      <c r="F37" s="108" t="s">
        <v>1842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1843</v>
      </c>
      <c r="B38" s="106" t="s">
        <v>1844</v>
      </c>
      <c r="C38" s="107" t="s">
        <v>1845</v>
      </c>
      <c r="D38" s="107" t="s">
        <v>1846</v>
      </c>
      <c r="E38" s="107" t="s">
        <v>1847</v>
      </c>
      <c r="F38" s="108" t="s">
        <v>1848</v>
      </c>
      <c r="G38" s="109">
        <f>IF(COUNTIF(H38:AU38,"&lt;&gt;")=0,"",SUMPRODUCT(((Recommendations[ImplStatus]="Implemented")+(Recommendations[ImplStatus]="Compensated"))*ISNUMBER(MATCH(Recommendations[Id],H38:AU38,0)))/COUNTIF(H38:AU38,"&lt;&gt;"))</f>
        <v>0</v>
      </c>
      <c r="H38" s="110" t="s">
        <v>287</v>
      </c>
      <c r="I38" s="110" t="s">
        <v>330</v>
      </c>
      <c r="J38" s="110" t="s">
        <v>340</v>
      </c>
      <c r="K38" s="110" t="s">
        <v>373</v>
      </c>
      <c r="L38" s="110" t="s">
        <v>390</v>
      </c>
      <c r="M38" s="110" t="s">
        <v>428</v>
      </c>
      <c r="N38" s="110" t="s">
        <v>631</v>
      </c>
      <c r="O38" s="110" t="s">
        <v>679</v>
      </c>
      <c r="P38" s="110" t="s">
        <v>684</v>
      </c>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1849</v>
      </c>
      <c r="B39" s="106" t="s">
        <v>1850</v>
      </c>
      <c r="C39" s="107" t="s">
        <v>1851</v>
      </c>
      <c r="D39" s="107" t="s">
        <v>1852</v>
      </c>
      <c r="E39" s="107" t="s">
        <v>25</v>
      </c>
      <c r="F39" s="108" t="s">
        <v>1853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1854</v>
      </c>
      <c r="B40" s="106" t="s">
        <v>1855</v>
      </c>
      <c r="C40" s="107" t="s">
        <v>1856</v>
      </c>
      <c r="D40" s="107" t="s">
        <v>1857</v>
      </c>
      <c r="E40" s="107" t="s">
        <v>1858</v>
      </c>
      <c r="F40" s="108" t="s">
        <v>1859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1860</v>
      </c>
      <c r="B41" s="106" t="s">
        <v>1861</v>
      </c>
      <c r="C41" s="107" t="s">
        <v>1862</v>
      </c>
      <c r="D41" s="107" t="s">
        <v>1863</v>
      </c>
      <c r="E41" s="107" t="s">
        <v>1864</v>
      </c>
      <c r="F41" s="108" t="s">
        <v>1865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1866</v>
      </c>
      <c r="B42" s="106" t="s">
        <v>1867</v>
      </c>
      <c r="C42" s="107" t="s">
        <v>1868</v>
      </c>
      <c r="D42" s="107" t="s">
        <v>1869</v>
      </c>
      <c r="E42" s="107" t="s">
        <v>1870</v>
      </c>
      <c r="F42" s="108" t="s">
        <v>1871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1872</v>
      </c>
      <c r="B43" s="106" t="s">
        <v>1873</v>
      </c>
      <c r="C43" s="107" t="s">
        <v>1874</v>
      </c>
      <c r="D43" s="107" t="s">
        <v>1875</v>
      </c>
      <c r="E43" s="107" t="s">
        <v>1876</v>
      </c>
      <c r="F43" s="108" t="s">
        <v>1877</v>
      </c>
      <c r="G43" s="109">
        <f>IF(COUNTIF(H43:AU43,"&lt;&gt;")=0,"",SUMPRODUCT(((Recommendations[ImplStatus]="Implemented")+(Recommendations[ImplStatus]="Compensated"))*ISNUMBER(MATCH(Recommendations[Id],H43:AU43,0)))/COUNTIF(H43:AU43,"&lt;&gt;"))</f>
        <v>0</v>
      </c>
      <c r="H43" s="110" t="s">
        <v>156</v>
      </c>
      <c r="I43" s="110" t="s">
        <v>162</v>
      </c>
      <c r="J43" s="110" t="s">
        <v>169</v>
      </c>
      <c r="K43" s="110" t="s">
        <v>194</v>
      </c>
      <c r="L43" s="110" t="s">
        <v>199</v>
      </c>
      <c r="M43" s="110" t="s">
        <v>222</v>
      </c>
      <c r="N43" s="110" t="s">
        <v>596</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1878</v>
      </c>
      <c r="B44" s="106" t="s">
        <v>1879</v>
      </c>
      <c r="C44" s="107" t="s">
        <v>1880</v>
      </c>
      <c r="D44" s="107" t="s">
        <v>1881</v>
      </c>
      <c r="E44" s="107" t="s">
        <v>25</v>
      </c>
      <c r="F44" s="108" t="s">
        <v>1882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1883</v>
      </c>
      <c r="B45" s="111" t="s">
        <v>1884</v>
      </c>
      <c r="C45" s="112" t="s">
        <v>1885</v>
      </c>
      <c r="D45" s="112" t="s">
        <v>1886</v>
      </c>
      <c r="E45" s="112" t="s">
        <v>1887</v>
      </c>
      <c r="F45" s="113" t="s">
        <v>1888</v>
      </c>
      <c r="G45" s="114">
        <f>IF(COUNTIF(H45:AU45,"&lt;&gt;")=0,"",SUMPRODUCT(((Recommendations[ImplStatus]="Implemented")+(Recommendations[ImplStatus]="Compensated"))*ISNUMBER(MATCH(Recommendations[Id],H45:AU45,0)))/COUNTIF(H45:AU45,"&lt;&gt;"))</f>
        <v>0</v>
      </c>
      <c r="H45" s="115" t="s">
        <v>135</v>
      </c>
      <c r="I45" s="115" t="s">
        <v>299</v>
      </c>
      <c r="J45" s="115" t="s">
        <v>304</v>
      </c>
      <c r="K45" s="115" t="s">
        <v>309</v>
      </c>
      <c r="L45" s="115" t="s">
        <v>314</v>
      </c>
      <c r="M45" s="115" t="s">
        <v>363</v>
      </c>
      <c r="N45" s="115" t="s">
        <v>411</v>
      </c>
      <c r="O45" s="115" t="s">
        <v>453</v>
      </c>
      <c r="P45" s="115" t="s">
        <v>458</v>
      </c>
      <c r="Q45" s="115" t="s">
        <v>474</v>
      </c>
      <c r="R45" s="115" t="s">
        <v>479</v>
      </c>
      <c r="S45" s="115" t="s">
        <v>500</v>
      </c>
      <c r="T45" s="115" t="s">
        <v>515</v>
      </c>
      <c r="U45" s="115" t="s">
        <v>520</v>
      </c>
      <c r="V45" s="115" t="s">
        <v>530</v>
      </c>
      <c r="W45" s="115" t="s">
        <v>547</v>
      </c>
      <c r="X45" s="115" t="s">
        <v>557</v>
      </c>
      <c r="Y45" s="115" t="s">
        <v>663</v>
      </c>
      <c r="Z45" s="115" t="s">
        <v>672</v>
      </c>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699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IFERROR(INDEX('Recommendations'!$I$2:$I$121, MATCH(H2,'Recommendations'!$B$2:$B$121,0))="Implemented", FALSE))</xm:f>
            <x14:dxf>
              <font>
                <color rgb="FF000000"/>
              </font>
              <fill>
                <patternFill>
                  <bgColor rgb="FF3C7D22"/>
                </patternFill>
              </fill>
            </x14:dxf>
          </x14:cfRule>
          <x14:cfRule type="expression" priority="2" id="{00000000-000E-0000-0500-000002000000}">
            <xm:f>AND(H2&lt;&gt;"", IFERROR(INDEX('Recommendations'!$I$2:$I$121, MATCH(H2,'Recommendations'!$B$2:$B$121,0))="Compensated", FALSE))</xm:f>
            <x14:dxf>
              <font>
                <color rgb="FF000000"/>
              </font>
              <fill>
                <patternFill>
                  <bgColor rgb="FFC6E0B4"/>
                </patternFill>
              </fill>
            </x14:dxf>
          </x14:cfRule>
          <x14:cfRule type="expression" priority="3" id="{00000000-000E-0000-0500-000003000000}">
            <xm:f>AND(H2&lt;&gt;"", IFERROR(INDEX('Recommendations'!$I$2:$I$121, MATCH(H2,'Recommendations'!$B$2:$B$121,0))="Testing", FALSE))</xm:f>
            <x14:dxf>
              <font>
                <color rgb="FF000000"/>
              </font>
              <fill>
                <patternFill>
                  <bgColor rgb="FFFFC000"/>
                </patternFill>
              </fill>
            </x14:dxf>
          </x14:cfRule>
          <x14:cfRule type="expression" priority="4" id="{00000000-000E-0000-0500-000004000000}">
            <xm:f>AND(H2&lt;&gt;"", IFERROR(INDEX('Recommendations'!$I$2:$I$121, MATCH(H2,'Recommendations'!$B$2:$B$121,0))="Failed", FALSE))</xm:f>
            <x14:dxf>
              <font>
                <color rgb="FF000000"/>
              </font>
              <fill>
                <patternFill>
                  <bgColor rgb="FFD82891"/>
                </patternFill>
              </fill>
            </x14:dxf>
          </x14:cfRule>
          <x14:cfRule type="expression" priority="5" id="{00000000-000E-0000-0500-000005000000}">
            <xm:f>AND(H2&lt;&gt;"", IFERROR(INDEX('Recommendations'!$I$2:$I$121, MATCH(H2,'Recommendations'!$B$2:$B$121,0))="Risk Accepted", FALSE))</xm:f>
            <x14:dxf>
              <font>
                <color rgb="FF000000"/>
              </font>
              <fill>
                <patternFill>
                  <bgColor rgb="FFD9D9D9"/>
                </patternFill>
              </fill>
            </x14:dxf>
          </x14:cfRule>
          <x14:cfRule type="expression" priority="6" id="{00000000-000E-0000-0500-000006000000}">
            <xm:f>AND(H2&lt;&gt;"", IFERROR(INDEX('Recommendations'!$I$2:$I$121, MATCH(H2,'Recommendations'!$B$2:$B$121,0))="N/A",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1889</v>
      </c>
      <c r="B1" s="145" t="s">
        <v>943</v>
      </c>
      <c r="C1" s="145" t="s">
        <v>1</v>
      </c>
      <c r="D1" s="145" t="s">
        <v>944</v>
      </c>
      <c r="E1" s="145" t="s">
        <v>1890</v>
      </c>
      <c r="F1" s="145" t="s">
        <v>1891</v>
      </c>
      <c r="G1" s="145" t="s">
        <v>1892</v>
      </c>
      <c r="H1" s="145" t="s">
        <v>1893</v>
      </c>
      <c r="I1" s="145" t="s">
        <v>949</v>
      </c>
      <c r="J1" s="145" t="s">
        <v>950</v>
      </c>
      <c r="K1" s="145" t="s">
        <v>951</v>
      </c>
      <c r="L1" s="145" t="s">
        <v>952</v>
      </c>
      <c r="M1" s="145" t="s">
        <v>953</v>
      </c>
      <c r="N1" s="145" t="s">
        <v>954</v>
      </c>
      <c r="O1" s="145" t="s">
        <v>955</v>
      </c>
      <c r="P1" s="145" t="s">
        <v>956</v>
      </c>
      <c r="Q1" s="145" t="s">
        <v>957</v>
      </c>
      <c r="R1" s="145" t="s">
        <v>958</v>
      </c>
      <c r="S1" s="145" t="s">
        <v>959</v>
      </c>
      <c r="T1" s="145" t="s">
        <v>960</v>
      </c>
      <c r="U1" s="145" t="s">
        <v>961</v>
      </c>
      <c r="V1" s="145" t="s">
        <v>962</v>
      </c>
      <c r="W1" s="145" t="s">
        <v>963</v>
      </c>
      <c r="X1" s="145" t="s">
        <v>964</v>
      </c>
      <c r="Y1" s="145" t="s">
        <v>965</v>
      </c>
      <c r="Z1" s="145" t="s">
        <v>966</v>
      </c>
      <c r="AA1" s="145" t="s">
        <v>967</v>
      </c>
      <c r="AB1" s="145" t="s">
        <v>968</v>
      </c>
      <c r="AC1" s="145" t="s">
        <v>969</v>
      </c>
      <c r="AD1" s="145" t="s">
        <v>970</v>
      </c>
      <c r="AE1" s="145" t="s">
        <v>971</v>
      </c>
      <c r="AF1" s="145" t="s">
        <v>972</v>
      </c>
      <c r="AG1" s="145" t="s">
        <v>973</v>
      </c>
      <c r="AH1" s="145" t="s">
        <v>974</v>
      </c>
      <c r="AI1" s="145" t="s">
        <v>975</v>
      </c>
      <c r="AJ1" s="145" t="s">
        <v>976</v>
      </c>
      <c r="AK1" s="145" t="s">
        <v>977</v>
      </c>
      <c r="AL1" s="145" t="s">
        <v>978</v>
      </c>
      <c r="AM1" s="145" t="s">
        <v>979</v>
      </c>
      <c r="AN1" s="145" t="s">
        <v>980</v>
      </c>
      <c r="AO1" s="145" t="s">
        <v>981</v>
      </c>
      <c r="AP1" s="145" t="s">
        <v>982</v>
      </c>
      <c r="AQ1" s="145" t="s">
        <v>983</v>
      </c>
      <c r="AR1" s="145" t="s">
        <v>984</v>
      </c>
      <c r="AS1" s="145" t="s">
        <v>985</v>
      </c>
      <c r="AT1" s="145" t="s">
        <v>986</v>
      </c>
      <c r="AU1" s="145" t="s">
        <v>987</v>
      </c>
      <c r="AV1" s="145" t="s">
        <v>988</v>
      </c>
      <c r="AW1" s="146" t="s">
        <v>989</v>
      </c>
    </row>
    <row r="2" spans="1:49" ht="60" customHeight="1" outlineLevel="1" x14ac:dyDescent="0.35">
      <c r="A2" s="138" t="s">
        <v>1894</v>
      </c>
      <c r="B2" s="124"/>
      <c r="C2" s="123" t="s">
        <v>1895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1894</v>
      </c>
      <c r="B3" s="125" t="s">
        <v>1160</v>
      </c>
      <c r="C3" s="126" t="s">
        <v>1896</v>
      </c>
      <c r="D3" s="128" t="s">
        <v>1897</v>
      </c>
      <c r="E3" s="128" t="s">
        <v>1898</v>
      </c>
      <c r="F3" s="128" t="s">
        <v>1899</v>
      </c>
      <c r="G3" s="128" t="s">
        <v>1900</v>
      </c>
      <c r="H3" s="128" t="s">
        <v>1901</v>
      </c>
      <c r="I3" s="130">
        <f>IF(COUNTIF(J3:AW3,"&lt;&gt;")=0,"",SUMPRODUCT(((Recommendations[ImplStatus]="Implemented")+(Recommendations[ImplStatus]="Compensated"))*ISNUMBER(MATCH(Recommendations[Id],J3:AW3,0)))/COUNTIF(J3:AW3,"&lt;&gt;"))</f>
        <v>0</v>
      </c>
      <c r="J3" s="132" t="s">
        <v>156</v>
      </c>
      <c r="K3" s="132" t="s">
        <v>194</v>
      </c>
      <c r="L3" s="132" t="s">
        <v>199</v>
      </c>
      <c r="M3" s="132" t="s">
        <v>222</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1894</v>
      </c>
      <c r="B4" s="125" t="s">
        <v>1902</v>
      </c>
      <c r="C4" s="126" t="s">
        <v>1903</v>
      </c>
      <c r="D4" s="128" t="s">
        <v>1904</v>
      </c>
      <c r="E4" s="128" t="s">
        <v>1905</v>
      </c>
      <c r="F4" s="128" t="s">
        <v>1906</v>
      </c>
      <c r="G4" s="128" t="s">
        <v>1907</v>
      </c>
      <c r="H4" s="128" t="s">
        <v>1908</v>
      </c>
      <c r="I4" s="130">
        <f>IF(COUNTIF(J4:AW4,"&lt;&gt;")=0,"",SUMPRODUCT(((Recommendations[ImplStatus]="Implemented")+(Recommendations[ImplStatus]="Compensated"))*ISNUMBER(MATCH(Recommendations[Id],J4:AW4,0)))/COUNTIF(J4:AW4,"&lt;&gt;"))</f>
        <v>0</v>
      </c>
      <c r="J4" s="132" t="s">
        <v>55</v>
      </c>
      <c r="K4" s="132" t="s">
        <v>117</v>
      </c>
      <c r="L4" s="132" t="s">
        <v>145</v>
      </c>
      <c r="M4" s="132" t="s">
        <v>234</v>
      </c>
      <c r="N4" s="132" t="s">
        <v>258</v>
      </c>
      <c r="O4" s="132" t="s">
        <v>345</v>
      </c>
      <c r="P4" s="132" t="s">
        <v>448</v>
      </c>
      <c r="Q4" s="132" t="s">
        <v>575</v>
      </c>
      <c r="R4" s="132" t="s">
        <v>601</v>
      </c>
      <c r="S4" s="132" t="s">
        <v>657</v>
      </c>
      <c r="T4" s="132" t="s">
        <v>689</v>
      </c>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1894</v>
      </c>
      <c r="B5" s="125" t="s">
        <v>1909</v>
      </c>
      <c r="C5" s="126" t="s">
        <v>1910</v>
      </c>
      <c r="D5" s="128" t="s">
        <v>1911</v>
      </c>
      <c r="E5" s="128" t="s">
        <v>1912</v>
      </c>
      <c r="F5" s="128" t="s">
        <v>1913</v>
      </c>
      <c r="G5" s="128" t="s">
        <v>1914</v>
      </c>
      <c r="H5" s="128" t="s">
        <v>1915</v>
      </c>
      <c r="I5" s="130">
        <f>IF(COUNTIF(J5:AW5,"&lt;&gt;")=0,"",SUMPRODUCT(((Recommendations[ImplStatus]="Implemented")+(Recommendations[ImplStatus]="Compensated"))*ISNUMBER(MATCH(Recommendations[Id],J5:AW5,0)))/COUNTIF(J5:AW5,"&lt;&gt;"))</f>
        <v>0</v>
      </c>
      <c r="J5" s="132" t="s">
        <v>246</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1894</v>
      </c>
      <c r="B6" s="125" t="s">
        <v>1916</v>
      </c>
      <c r="C6" s="126" t="s">
        <v>1917</v>
      </c>
      <c r="D6" s="128" t="s">
        <v>1918</v>
      </c>
      <c r="E6" s="128" t="s">
        <v>1919</v>
      </c>
      <c r="F6" s="128" t="s">
        <v>1920</v>
      </c>
      <c r="G6" s="128" t="s">
        <v>1921</v>
      </c>
      <c r="H6" s="128" t="s">
        <v>1922</v>
      </c>
      <c r="I6" s="130">
        <f>IF(COUNTIF(J6:AW6,"&lt;&gt;")=0,"",SUMPRODUCT(((Recommendations[ImplStatus]="Implemented")+(Recommendations[ImplStatus]="Compensated"))*ISNUMBER(MATCH(Recommendations[Id],J6:AW6,0)))/COUNTIF(J6:AW6,"&lt;&gt;"))</f>
        <v>0</v>
      </c>
      <c r="J6" s="132" t="s">
        <v>34</v>
      </c>
      <c r="K6" s="132" t="s">
        <v>62</v>
      </c>
      <c r="L6" s="132" t="s">
        <v>228</v>
      </c>
      <c r="M6" s="132" t="s">
        <v>325</v>
      </c>
      <c r="N6" s="132" t="s">
        <v>395</v>
      </c>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1894</v>
      </c>
      <c r="B7" s="125" t="s">
        <v>1923</v>
      </c>
      <c r="C7" s="126" t="s">
        <v>1924</v>
      </c>
      <c r="D7" s="128" t="s">
        <v>1925</v>
      </c>
      <c r="E7" s="128" t="s">
        <v>1926</v>
      </c>
      <c r="F7" s="128" t="s">
        <v>1927</v>
      </c>
      <c r="G7" s="128" t="s">
        <v>1928</v>
      </c>
      <c r="H7" s="128" t="s">
        <v>1929</v>
      </c>
      <c r="I7" s="130">
        <f>IF(COUNTIF(J7:AW7,"&lt;&gt;")=0,"",SUMPRODUCT(((Recommendations[ImplStatus]="Implemented")+(Recommendations[ImplStatus]="Compensated"))*ISNUMBER(MATCH(Recommendations[Id],J7:AW7,0)))/COUNTIF(J7:AW7,"&lt;&gt;"))</f>
        <v>0</v>
      </c>
      <c r="J7" s="132" t="s">
        <v>48</v>
      </c>
      <c r="K7" s="132" t="s">
        <v>55</v>
      </c>
      <c r="L7" s="132" t="s">
        <v>117</v>
      </c>
      <c r="M7" s="132" t="s">
        <v>156</v>
      </c>
      <c r="N7" s="132" t="s">
        <v>162</v>
      </c>
      <c r="O7" s="132" t="s">
        <v>169</v>
      </c>
      <c r="P7" s="132" t="s">
        <v>199</v>
      </c>
      <c r="Q7" s="132" t="s">
        <v>234</v>
      </c>
      <c r="R7" s="132" t="s">
        <v>282</v>
      </c>
      <c r="S7" s="132" t="s">
        <v>345</v>
      </c>
      <c r="T7" s="132" t="s">
        <v>357</v>
      </c>
      <c r="U7" s="132" t="s">
        <v>448</v>
      </c>
      <c r="V7" s="132" t="s">
        <v>581</v>
      </c>
      <c r="W7" s="132" t="s">
        <v>586</v>
      </c>
      <c r="X7" s="132" t="s">
        <v>601</v>
      </c>
      <c r="Y7" s="132" t="s">
        <v>657</v>
      </c>
      <c r="Z7" s="132" t="s">
        <v>689</v>
      </c>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1894</v>
      </c>
      <c r="B8" s="125" t="s">
        <v>1930</v>
      </c>
      <c r="C8" s="126" t="s">
        <v>1931</v>
      </c>
      <c r="D8" s="128" t="s">
        <v>1932</v>
      </c>
      <c r="E8" s="128" t="s">
        <v>1933</v>
      </c>
      <c r="F8" s="128" t="s">
        <v>1934</v>
      </c>
      <c r="G8" s="128" t="s">
        <v>1928</v>
      </c>
      <c r="H8" s="128" t="s">
        <v>1935</v>
      </c>
      <c r="I8" s="130">
        <f>IF(COUNTIF(J8:AW8,"&lt;&gt;")=0,"",SUMPRODUCT(((Recommendations[ImplStatus]="Implemented")+(Recommendations[ImplStatus]="Compensated"))*ISNUMBER(MATCH(Recommendations[Id],J8:AW8,0)))/COUNTIF(J8:AW8,"&lt;&gt;"))</f>
        <v>0</v>
      </c>
      <c r="J8" s="132" t="s">
        <v>48</v>
      </c>
      <c r="K8" s="132" t="s">
        <v>110</v>
      </c>
      <c r="L8" s="132" t="s">
        <v>162</v>
      </c>
      <c r="M8" s="132" t="s">
        <v>205</v>
      </c>
      <c r="N8" s="132" t="s">
        <v>228</v>
      </c>
      <c r="O8" s="132" t="s">
        <v>378</v>
      </c>
      <c r="P8" s="132" t="s">
        <v>581</v>
      </c>
      <c r="Q8" s="132" t="s">
        <v>607</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1894</v>
      </c>
      <c r="B9" s="125" t="s">
        <v>1936</v>
      </c>
      <c r="C9" s="126" t="s">
        <v>1937</v>
      </c>
      <c r="D9" s="128" t="s">
        <v>1938</v>
      </c>
      <c r="E9" s="128" t="s">
        <v>1939</v>
      </c>
      <c r="F9" s="128" t="s">
        <v>1940</v>
      </c>
      <c r="G9" s="128" t="s">
        <v>1941</v>
      </c>
      <c r="H9" s="128" t="s">
        <v>1942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1894</v>
      </c>
      <c r="B10" s="125" t="s">
        <v>1943</v>
      </c>
      <c r="C10" s="126" t="s">
        <v>1944</v>
      </c>
      <c r="D10" s="128" t="s">
        <v>1945</v>
      </c>
      <c r="E10" s="128" t="s">
        <v>1946</v>
      </c>
      <c r="F10" s="128" t="s">
        <v>1947</v>
      </c>
      <c r="G10" s="128" t="s">
        <v>1948</v>
      </c>
      <c r="H10" s="128" t="s">
        <v>1949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1894</v>
      </c>
      <c r="B11" s="125" t="s">
        <v>1950</v>
      </c>
      <c r="C11" s="126" t="s">
        <v>1951</v>
      </c>
      <c r="D11" s="128" t="s">
        <v>1952</v>
      </c>
      <c r="E11" s="128" t="s">
        <v>1953</v>
      </c>
      <c r="F11" s="128" t="s">
        <v>1954</v>
      </c>
      <c r="G11" s="128" t="s">
        <v>1955</v>
      </c>
      <c r="H11" s="128" t="s">
        <v>1956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1894</v>
      </c>
      <c r="B12" s="125" t="s">
        <v>1957</v>
      </c>
      <c r="C12" s="126" t="s">
        <v>1958</v>
      </c>
      <c r="D12" s="128" t="s">
        <v>1959</v>
      </c>
      <c r="E12" s="128" t="s">
        <v>1960</v>
      </c>
      <c r="F12" s="128" t="s">
        <v>1961</v>
      </c>
      <c r="G12" s="128" t="s">
        <v>1948</v>
      </c>
      <c r="H12" s="128" t="s">
        <v>1962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1894</v>
      </c>
      <c r="B13" s="125" t="s">
        <v>1963</v>
      </c>
      <c r="C13" s="126" t="s">
        <v>1964</v>
      </c>
      <c r="D13" s="128" t="s">
        <v>1965</v>
      </c>
      <c r="E13" s="128" t="s">
        <v>1966</v>
      </c>
      <c r="F13" s="128" t="s">
        <v>1967</v>
      </c>
      <c r="G13" s="128" t="s">
        <v>1948</v>
      </c>
      <c r="H13" s="128" t="s">
        <v>1968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1894</v>
      </c>
      <c r="B14" s="125" t="s">
        <v>1969</v>
      </c>
      <c r="C14" s="126" t="s">
        <v>1970</v>
      </c>
      <c r="D14" s="128" t="s">
        <v>1971</v>
      </c>
      <c r="E14" s="128" t="s">
        <v>1972</v>
      </c>
      <c r="F14" s="128" t="s">
        <v>1973</v>
      </c>
      <c r="G14" s="128" t="s">
        <v>1974</v>
      </c>
      <c r="H14" s="128" t="s">
        <v>1975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1894</v>
      </c>
      <c r="B15" s="125" t="s">
        <v>1976</v>
      </c>
      <c r="C15" s="126" t="s">
        <v>1977</v>
      </c>
      <c r="D15" s="128" t="s">
        <v>1978</v>
      </c>
      <c r="E15" s="128" t="s">
        <v>1979</v>
      </c>
      <c r="F15" s="128" t="s">
        <v>1980</v>
      </c>
      <c r="G15" s="128" t="s">
        <v>1981</v>
      </c>
      <c r="H15" s="128" t="s">
        <v>1982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1894</v>
      </c>
      <c r="B16" s="125" t="s">
        <v>1983</v>
      </c>
      <c r="C16" s="126" t="s">
        <v>1984</v>
      </c>
      <c r="D16" s="128" t="s">
        <v>1985</v>
      </c>
      <c r="E16" s="128" t="s">
        <v>1986</v>
      </c>
      <c r="F16" s="128" t="s">
        <v>1987</v>
      </c>
      <c r="G16" s="128" t="s">
        <v>1988</v>
      </c>
      <c r="H16" s="128" t="s">
        <v>1989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1894</v>
      </c>
      <c r="B17" s="125" t="s">
        <v>1990</v>
      </c>
      <c r="C17" s="126" t="s">
        <v>1991</v>
      </c>
      <c r="D17" s="128" t="s">
        <v>1992</v>
      </c>
      <c r="E17" s="128" t="s">
        <v>1993</v>
      </c>
      <c r="F17" s="128" t="s">
        <v>1994</v>
      </c>
      <c r="G17" s="128" t="s">
        <v>1995</v>
      </c>
      <c r="H17" s="128" t="s">
        <v>1996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1894</v>
      </c>
      <c r="B18" s="125" t="s">
        <v>1997</v>
      </c>
      <c r="C18" s="126" t="s">
        <v>1998</v>
      </c>
      <c r="D18" s="128" t="s">
        <v>1999</v>
      </c>
      <c r="E18" s="128" t="s">
        <v>2000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2001</v>
      </c>
      <c r="B19" s="124"/>
      <c r="C19" s="123" t="s">
        <v>2002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2001</v>
      </c>
      <c r="B20" s="125" t="s">
        <v>2003</v>
      </c>
      <c r="C20" s="126" t="s">
        <v>2004</v>
      </c>
      <c r="D20" s="128" t="s">
        <v>2005</v>
      </c>
      <c r="E20" s="128" t="s">
        <v>2006</v>
      </c>
      <c r="F20" s="128" t="s">
        <v>2007</v>
      </c>
      <c r="G20" s="128" t="s">
        <v>2008</v>
      </c>
      <c r="H20" s="128" t="s">
        <v>2009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2001</v>
      </c>
      <c r="B21" s="125" t="s">
        <v>2010</v>
      </c>
      <c r="C21" s="126" t="s">
        <v>2011</v>
      </c>
      <c r="D21" s="128" t="s">
        <v>2012</v>
      </c>
      <c r="E21" s="128" t="s">
        <v>2013</v>
      </c>
      <c r="F21" s="128" t="s">
        <v>2014</v>
      </c>
      <c r="G21" s="128" t="s">
        <v>2015</v>
      </c>
      <c r="H21" s="128" t="s">
        <v>2016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2017</v>
      </c>
      <c r="B22" s="124"/>
      <c r="C22" s="123" t="s">
        <v>2018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2017</v>
      </c>
      <c r="B23" s="125" t="s">
        <v>2019</v>
      </c>
      <c r="C23" s="126" t="s">
        <v>2020</v>
      </c>
      <c r="D23" s="128" t="s">
        <v>2021</v>
      </c>
      <c r="E23" s="128" t="s">
        <v>2022</v>
      </c>
      <c r="F23" s="128" t="s">
        <v>2023</v>
      </c>
      <c r="G23" s="128" t="s">
        <v>2024</v>
      </c>
      <c r="H23" s="128" t="s">
        <v>2025</v>
      </c>
      <c r="I23" s="130">
        <f>IF(COUNTIF(J23:AW23,"&lt;&gt;")=0,"",SUMPRODUCT(((Recommendations[ImplStatus]="Implemented")+(Recommendations[ImplStatus]="Compensated"))*ISNUMBER(MATCH(Recommendations[Id],J23:AW23,0)))/COUNTIF(J23:AW23,"&lt;&gt;"))</f>
        <v>0</v>
      </c>
      <c r="J23" s="132" t="s">
        <v>29</v>
      </c>
      <c r="K23" s="132" t="s">
        <v>104</v>
      </c>
      <c r="L23" s="132" t="s">
        <v>140</v>
      </c>
      <c r="M23" s="132" t="s">
        <v>182</v>
      </c>
      <c r="N23" s="132" t="s">
        <v>335</v>
      </c>
      <c r="O23" s="132" t="s">
        <v>443</v>
      </c>
      <c r="P23" s="132" t="s">
        <v>625</v>
      </c>
      <c r="Q23" s="132" t="s">
        <v>647</v>
      </c>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2017</v>
      </c>
      <c r="B24" s="125" t="s">
        <v>2026</v>
      </c>
      <c r="C24" s="126" t="s">
        <v>2027</v>
      </c>
      <c r="D24" s="128" t="s">
        <v>2028</v>
      </c>
      <c r="E24" s="128" t="s">
        <v>2029</v>
      </c>
      <c r="F24" s="128" t="s">
        <v>2030</v>
      </c>
      <c r="G24" s="128" t="s">
        <v>2031</v>
      </c>
      <c r="H24" s="128" t="s">
        <v>2032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2017</v>
      </c>
      <c r="B25" s="125" t="s">
        <v>2033</v>
      </c>
      <c r="C25" s="126" t="s">
        <v>2034</v>
      </c>
      <c r="D25" s="128" t="s">
        <v>2035</v>
      </c>
      <c r="E25" s="128" t="s">
        <v>2036</v>
      </c>
      <c r="F25" s="128" t="s">
        <v>2037</v>
      </c>
      <c r="G25" s="128" t="s">
        <v>2038</v>
      </c>
      <c r="H25" s="128" t="s">
        <v>2039</v>
      </c>
      <c r="I25" s="130">
        <f>IF(COUNTIF(J25:AW25,"&lt;&gt;")=0,"",SUMPRODUCT(((Recommendations[ImplStatus]="Implemented")+(Recommendations[ImplStatus]="Compensated"))*ISNUMBER(MATCH(Recommendations[Id],J25:AW25,0)))/COUNTIF(J25:AW25,"&lt;&gt;"))</f>
        <v>0</v>
      </c>
      <c r="J25" s="132" t="s">
        <v>335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2017</v>
      </c>
      <c r="B26" s="125" t="s">
        <v>2040</v>
      </c>
      <c r="C26" s="126" t="s">
        <v>2041</v>
      </c>
      <c r="D26" s="128" t="s">
        <v>2042</v>
      </c>
      <c r="E26" s="128" t="s">
        <v>2043</v>
      </c>
      <c r="F26" s="128" t="s">
        <v>2044</v>
      </c>
      <c r="G26" s="128" t="s">
        <v>2031</v>
      </c>
      <c r="H26" s="128" t="s">
        <v>2045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2017</v>
      </c>
      <c r="B27" s="125" t="s">
        <v>2046</v>
      </c>
      <c r="C27" s="126" t="s">
        <v>2047</v>
      </c>
      <c r="D27" s="128" t="s">
        <v>2048</v>
      </c>
      <c r="E27" s="128" t="s">
        <v>2049</v>
      </c>
      <c r="F27" s="128" t="s">
        <v>2050</v>
      </c>
      <c r="G27" s="128" t="s">
        <v>2051</v>
      </c>
      <c r="H27" s="128" t="s">
        <v>2052</v>
      </c>
      <c r="I27" s="130">
        <f>IF(COUNTIF(J27:AW27,"&lt;&gt;")=0,"",SUMPRODUCT(((Recommendations[ImplStatus]="Implemented")+(Recommendations[ImplStatus]="Compensated"))*ISNUMBER(MATCH(Recommendations[Id],J27:AW27,0)))/COUNTIF(J27:AW27,"&lt;&gt;"))</f>
        <v>0</v>
      </c>
      <c r="J27" s="132" t="s">
        <v>140</v>
      </c>
      <c r="K27" s="132" t="s">
        <v>182</v>
      </c>
      <c r="L27" s="132" t="s">
        <v>264</v>
      </c>
      <c r="M27" s="132" t="s">
        <v>625</v>
      </c>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2017</v>
      </c>
      <c r="B28" s="125" t="s">
        <v>2053</v>
      </c>
      <c r="C28" s="126" t="s">
        <v>2054</v>
      </c>
      <c r="D28" s="128" t="s">
        <v>2055</v>
      </c>
      <c r="E28" s="128" t="s">
        <v>2056</v>
      </c>
      <c r="F28" s="128" t="s">
        <v>2057</v>
      </c>
      <c r="G28" s="128" t="s">
        <v>2058</v>
      </c>
      <c r="H28" s="128" t="s">
        <v>2059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2017</v>
      </c>
      <c r="B29" s="125" t="s">
        <v>2060</v>
      </c>
      <c r="C29" s="126" t="s">
        <v>2061</v>
      </c>
      <c r="D29" s="128" t="s">
        <v>2062</v>
      </c>
      <c r="E29" s="128" t="s">
        <v>2063</v>
      </c>
      <c r="F29" s="128" t="s">
        <v>2064</v>
      </c>
      <c r="G29" s="128" t="s">
        <v>1948</v>
      </c>
      <c r="H29" s="128" t="s">
        <v>2065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2017</v>
      </c>
      <c r="B30" s="125" t="s">
        <v>2066</v>
      </c>
      <c r="C30" s="126" t="s">
        <v>2067</v>
      </c>
      <c r="D30" s="128" t="s">
        <v>2068</v>
      </c>
      <c r="E30" s="128" t="s">
        <v>2069</v>
      </c>
      <c r="F30" s="128" t="s">
        <v>2070</v>
      </c>
      <c r="G30" s="128" t="s">
        <v>2031</v>
      </c>
      <c r="H30" s="128" t="s">
        <v>2071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2072</v>
      </c>
      <c r="B31" s="124"/>
      <c r="C31" s="123" t="s">
        <v>2073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2072</v>
      </c>
      <c r="B32" s="125" t="s">
        <v>2074</v>
      </c>
      <c r="C32" s="126" t="s">
        <v>2075</v>
      </c>
      <c r="D32" s="128" t="s">
        <v>2076</v>
      </c>
      <c r="E32" s="128" t="s">
        <v>2077</v>
      </c>
      <c r="F32" s="128" t="s">
        <v>2078</v>
      </c>
      <c r="G32" s="128" t="s">
        <v>2079</v>
      </c>
      <c r="H32" s="128" t="s">
        <v>2080</v>
      </c>
      <c r="I32" s="130">
        <f>IF(COUNTIF(J32:AW32,"&lt;&gt;")=0,"",SUMPRODUCT(((Recommendations[ImplStatus]="Implemented")+(Recommendations[ImplStatus]="Compensated"))*ISNUMBER(MATCH(Recommendations[Id],J32:AW32,0)))/COUNTIF(J32:AW32,"&lt;&gt;"))</f>
        <v>0</v>
      </c>
      <c r="J32" s="132" t="s">
        <v>69</v>
      </c>
      <c r="K32" s="132" t="s">
        <v>330</v>
      </c>
      <c r="L32" s="132" t="s">
        <v>340</v>
      </c>
      <c r="M32" s="132" t="s">
        <v>390</v>
      </c>
      <c r="N32" s="132" t="s">
        <v>416</v>
      </c>
      <c r="O32" s="132" t="s">
        <v>428</v>
      </c>
      <c r="P32" s="132" t="s">
        <v>484</v>
      </c>
      <c r="Q32" s="132" t="s">
        <v>642</v>
      </c>
      <c r="R32" s="132" t="s">
        <v>667</v>
      </c>
      <c r="S32" s="132" t="s">
        <v>672</v>
      </c>
      <c r="T32" s="132" t="s">
        <v>679</v>
      </c>
      <c r="U32" s="132" t="s">
        <v>684</v>
      </c>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2072</v>
      </c>
      <c r="B33" s="125" t="s">
        <v>2081</v>
      </c>
      <c r="C33" s="126" t="s">
        <v>2082</v>
      </c>
      <c r="D33" s="128" t="s">
        <v>2083</v>
      </c>
      <c r="E33" s="128" t="s">
        <v>2084</v>
      </c>
      <c r="F33" s="128" t="s">
        <v>2085</v>
      </c>
      <c r="G33" s="128" t="s">
        <v>2086</v>
      </c>
      <c r="H33" s="128" t="s">
        <v>2087</v>
      </c>
      <c r="I33" s="130">
        <f>IF(COUNTIF(J33:AW33,"&lt;&gt;")=0,"",SUMPRODUCT(((Recommendations[ImplStatus]="Implemented")+(Recommendations[ImplStatus]="Compensated"))*ISNUMBER(MATCH(Recommendations[Id],J33:AW33,0)))/COUNTIF(J33:AW33,"&lt;&gt;"))</f>
        <v>0</v>
      </c>
      <c r="J33" s="132" t="s">
        <v>294</v>
      </c>
      <c r="K33" s="132" t="s">
        <v>299</v>
      </c>
      <c r="L33" s="132" t="s">
        <v>304</v>
      </c>
      <c r="M33" s="132" t="s">
        <v>330</v>
      </c>
      <c r="N33" s="132" t="s">
        <v>340</v>
      </c>
      <c r="O33" s="132" t="s">
        <v>390</v>
      </c>
      <c r="P33" s="132" t="s">
        <v>453</v>
      </c>
      <c r="Q33" s="132" t="s">
        <v>463</v>
      </c>
      <c r="R33" s="132" t="s">
        <v>652</v>
      </c>
      <c r="S33" s="132" t="s">
        <v>663</v>
      </c>
      <c r="T33" s="132" t="s">
        <v>684</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2072</v>
      </c>
      <c r="B34" s="125" t="s">
        <v>2088</v>
      </c>
      <c r="C34" s="126" t="s">
        <v>2089</v>
      </c>
      <c r="D34" s="128" t="s">
        <v>2090</v>
      </c>
      <c r="E34" s="128" t="s">
        <v>2091</v>
      </c>
      <c r="F34" s="128" t="s">
        <v>2092</v>
      </c>
      <c r="G34" s="128" t="s">
        <v>2093</v>
      </c>
      <c r="H34" s="128" t="s">
        <v>2094</v>
      </c>
      <c r="I34" s="130">
        <f>IF(COUNTIF(J34:AW34,"&lt;&gt;")=0,"",SUMPRODUCT(((Recommendations[ImplStatus]="Implemented")+(Recommendations[ImplStatus]="Compensated"))*ISNUMBER(MATCH(Recommendations[Id],J34:AW34,0)))/COUNTIF(J34:AW34,"&lt;&gt;"))</f>
        <v>0</v>
      </c>
      <c r="J34" s="132" t="s">
        <v>18</v>
      </c>
      <c r="K34" s="132" t="s">
        <v>29</v>
      </c>
      <c r="L34" s="132" t="s">
        <v>42</v>
      </c>
      <c r="M34" s="132" t="s">
        <v>76</v>
      </c>
      <c r="N34" s="132" t="s">
        <v>83</v>
      </c>
      <c r="O34" s="132" t="s">
        <v>90</v>
      </c>
      <c r="P34" s="132" t="s">
        <v>428</v>
      </c>
      <c r="Q34" s="132" t="s">
        <v>433</v>
      </c>
      <c r="R34" s="132" t="s">
        <v>443</v>
      </c>
      <c r="S34" s="132" t="s">
        <v>647</v>
      </c>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2072</v>
      </c>
      <c r="B35" s="125" t="s">
        <v>2095</v>
      </c>
      <c r="C35" s="126" t="s">
        <v>2096</v>
      </c>
      <c r="D35" s="128" t="s">
        <v>2097</v>
      </c>
      <c r="E35" s="128" t="s">
        <v>2098</v>
      </c>
      <c r="F35" s="128" t="s">
        <v>2099</v>
      </c>
      <c r="G35" s="128" t="s">
        <v>2100</v>
      </c>
      <c r="H35" s="128" t="s">
        <v>2101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2072</v>
      </c>
      <c r="B36" s="125" t="s">
        <v>2102</v>
      </c>
      <c r="C36" s="126" t="s">
        <v>2103</v>
      </c>
      <c r="D36" s="128" t="s">
        <v>2104</v>
      </c>
      <c r="E36" s="128" t="s">
        <v>2105</v>
      </c>
      <c r="F36" s="128" t="s">
        <v>2106</v>
      </c>
      <c r="G36" s="128" t="s">
        <v>2107</v>
      </c>
      <c r="H36" s="128" t="s">
        <v>2108</v>
      </c>
      <c r="I36" s="130">
        <f>IF(COUNTIF(J36:AW36,"&lt;&gt;")=0,"",SUMPRODUCT(((Recommendations[ImplStatus]="Implemented")+(Recommendations[ImplStatus]="Compensated"))*ISNUMBER(MATCH(Recommendations[Id],J36:AW36,0)))/COUNTIF(J36:AW36,"&lt;&gt;"))</f>
        <v>0</v>
      </c>
      <c r="J36" s="132" t="s">
        <v>62</v>
      </c>
      <c r="K36" s="132" t="s">
        <v>123</v>
      </c>
      <c r="L36" s="132" t="s">
        <v>129</v>
      </c>
      <c r="M36" s="132" t="s">
        <v>145</v>
      </c>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2072</v>
      </c>
      <c r="B37" s="125" t="s">
        <v>2109</v>
      </c>
      <c r="C37" s="126" t="s">
        <v>2110</v>
      </c>
      <c r="D37" s="128" t="s">
        <v>2111</v>
      </c>
      <c r="E37" s="128" t="s">
        <v>2112</v>
      </c>
      <c r="F37" s="128" t="s">
        <v>2113</v>
      </c>
      <c r="G37" s="128" t="s">
        <v>2114</v>
      </c>
      <c r="H37" s="128" t="s">
        <v>2115</v>
      </c>
      <c r="I37" s="130">
        <f>IF(COUNTIF(J37:AW37,"&lt;&gt;")=0,"",SUMPRODUCT(((Recommendations[ImplStatus]="Implemented")+(Recommendations[ImplStatus]="Compensated"))*ISNUMBER(MATCH(Recommendations[Id],J37:AW37,0)))/COUNTIF(J37:AW37,"&lt;&gt;"))</f>
        <v>0</v>
      </c>
      <c r="J37" s="132" t="s">
        <v>187</v>
      </c>
      <c r="K37" s="132" t="s">
        <v>277</v>
      </c>
      <c r="L37" s="132" t="s">
        <v>282</v>
      </c>
      <c r="M37" s="132" t="s">
        <v>384</v>
      </c>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2072</v>
      </c>
      <c r="B38" s="125" t="s">
        <v>2116</v>
      </c>
      <c r="C38" s="126" t="s">
        <v>2117</v>
      </c>
      <c r="D38" s="128" t="s">
        <v>2118</v>
      </c>
      <c r="E38" s="128" t="s">
        <v>2119</v>
      </c>
      <c r="F38" s="128" t="s">
        <v>2120</v>
      </c>
      <c r="G38" s="128" t="s">
        <v>2121</v>
      </c>
      <c r="H38" s="128" t="s">
        <v>2122</v>
      </c>
      <c r="I38" s="130">
        <f>IF(COUNTIF(J38:AW38,"&lt;&gt;")=0,"",SUMPRODUCT(((Recommendations[ImplStatus]="Implemented")+(Recommendations[ImplStatus]="Compensated"))*ISNUMBER(MATCH(Recommendations[Id],J38:AW38,0)))/COUNTIF(J38:AW38,"&lt;&gt;"))</f>
        <v>0</v>
      </c>
      <c r="J38" s="132" t="s">
        <v>270</v>
      </c>
      <c r="K38" s="132" t="s">
        <v>520</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2072</v>
      </c>
      <c r="B39" s="125" t="s">
        <v>2123</v>
      </c>
      <c r="C39" s="126" t="s">
        <v>2124</v>
      </c>
      <c r="D39" s="128" t="s">
        <v>2125</v>
      </c>
      <c r="E39" s="128" t="s">
        <v>2126</v>
      </c>
      <c r="F39" s="128" t="s">
        <v>2127</v>
      </c>
      <c r="G39" s="128" t="s">
        <v>2128</v>
      </c>
      <c r="H39" s="128" t="s">
        <v>2129</v>
      </c>
      <c r="I39" s="130">
        <f>IF(COUNTIF(J39:AW39,"&lt;&gt;")=0,"",SUMPRODUCT(((Recommendations[ImplStatus]="Implemented")+(Recommendations[ImplStatus]="Compensated"))*ISNUMBER(MATCH(Recommendations[Id],J39:AW39,0)))/COUNTIF(J39:AW39,"&lt;&gt;"))</f>
        <v>0</v>
      </c>
      <c r="J39" s="132" t="s">
        <v>176</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2072</v>
      </c>
      <c r="B40" s="125" t="s">
        <v>2130</v>
      </c>
      <c r="C40" s="126" t="s">
        <v>2131</v>
      </c>
      <c r="D40" s="128" t="s">
        <v>2132</v>
      </c>
      <c r="E40" s="128" t="s">
        <v>2133</v>
      </c>
      <c r="F40" s="128" t="s">
        <v>2134</v>
      </c>
      <c r="G40" s="128" t="s">
        <v>2135</v>
      </c>
      <c r="H40" s="128" t="s">
        <v>2136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2072</v>
      </c>
      <c r="B41" s="125" t="s">
        <v>2137</v>
      </c>
      <c r="C41" s="126" t="s">
        <v>2138</v>
      </c>
      <c r="D41" s="128" t="s">
        <v>2139</v>
      </c>
      <c r="E41" s="128" t="s">
        <v>2140</v>
      </c>
      <c r="F41" s="128" t="s">
        <v>2141</v>
      </c>
      <c r="G41" s="128" t="s">
        <v>2079</v>
      </c>
      <c r="H41" s="128" t="s">
        <v>2142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2143</v>
      </c>
      <c r="B42" s="124"/>
      <c r="C42" s="123" t="s">
        <v>2144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2143</v>
      </c>
      <c r="B43" s="125" t="s">
        <v>2145</v>
      </c>
      <c r="C43" s="126" t="s">
        <v>2146</v>
      </c>
      <c r="D43" s="128" t="s">
        <v>2147</v>
      </c>
      <c r="E43" s="128" t="s">
        <v>2148</v>
      </c>
      <c r="F43" s="128" t="s">
        <v>2149</v>
      </c>
      <c r="G43" s="128" t="s">
        <v>2150</v>
      </c>
      <c r="H43" s="128" t="s">
        <v>2151</v>
      </c>
      <c r="I43" s="130">
        <f>IF(COUNTIF(J43:AW43,"&lt;&gt;")=0,"",SUMPRODUCT(((Recommendations[ImplStatus]="Implemented")+(Recommendations[ImplStatus]="Compensated"))*ISNUMBER(MATCH(Recommendations[Id],J43:AW43,0)))/COUNTIF(J43:AW43,"&lt;&gt;"))</f>
        <v>0</v>
      </c>
      <c r="J43" s="132" t="s">
        <v>351</v>
      </c>
      <c r="K43" s="132" t="s">
        <v>596</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2143</v>
      </c>
      <c r="B44" s="125" t="s">
        <v>2152</v>
      </c>
      <c r="C44" s="126" t="s">
        <v>2153</v>
      </c>
      <c r="D44" s="128" t="s">
        <v>2154</v>
      </c>
      <c r="E44" s="128" t="s">
        <v>2155</v>
      </c>
      <c r="F44" s="128" t="s">
        <v>2156</v>
      </c>
      <c r="G44" s="128" t="s">
        <v>2157</v>
      </c>
      <c r="H44" s="128" t="s">
        <v>2158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2143</v>
      </c>
      <c r="B45" s="125" t="s">
        <v>2159</v>
      </c>
      <c r="C45" s="126" t="s">
        <v>2160</v>
      </c>
      <c r="D45" s="128" t="s">
        <v>2161</v>
      </c>
      <c r="E45" s="128" t="s">
        <v>2162</v>
      </c>
      <c r="F45" s="128" t="s">
        <v>2163</v>
      </c>
      <c r="G45" s="128" t="s">
        <v>2164</v>
      </c>
      <c r="H45" s="128" t="s">
        <v>2165</v>
      </c>
      <c r="I45" s="130">
        <f>IF(COUNTIF(J45:AW45,"&lt;&gt;")=0,"",SUMPRODUCT(((Recommendations[ImplStatus]="Implemented")+(Recommendations[ImplStatus]="Compensated"))*ISNUMBER(MATCH(Recommendations[Id],J45:AW45,0)))/COUNTIF(J45:AW45,"&lt;&gt;"))</f>
        <v>0</v>
      </c>
      <c r="J45" s="132" t="s">
        <v>34</v>
      </c>
      <c r="K45" s="132" t="s">
        <v>210</v>
      </c>
      <c r="L45" s="132" t="s">
        <v>216</v>
      </c>
      <c r="M45" s="132" t="s">
        <v>351</v>
      </c>
      <c r="N45" s="132" t="s">
        <v>591</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2143</v>
      </c>
      <c r="B46" s="125" t="s">
        <v>2166</v>
      </c>
      <c r="C46" s="126" t="s">
        <v>2167</v>
      </c>
      <c r="D46" s="128" t="s">
        <v>2168</v>
      </c>
      <c r="E46" s="128" t="s">
        <v>2169</v>
      </c>
      <c r="F46" s="128" t="s">
        <v>2170</v>
      </c>
      <c r="G46" s="128" t="s">
        <v>2164</v>
      </c>
      <c r="H46" s="128" t="s">
        <v>2171</v>
      </c>
      <c r="I46" s="130">
        <f>IF(COUNTIF(J46:AW46,"&lt;&gt;")=0,"",SUMPRODUCT(((Recommendations[ImplStatus]="Implemented")+(Recommendations[ImplStatus]="Compensated"))*ISNUMBER(MATCH(Recommendations[Id],J46:AW46,0)))/COUNTIF(J46:AW46,"&lt;&gt;"))</f>
        <v>0</v>
      </c>
      <c r="J46" s="132" t="s">
        <v>252</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2143</v>
      </c>
      <c r="B47" s="125" t="s">
        <v>2172</v>
      </c>
      <c r="C47" s="126" t="s">
        <v>2173</v>
      </c>
      <c r="D47" s="128" t="s">
        <v>2174</v>
      </c>
      <c r="E47" s="128" t="s">
        <v>2175</v>
      </c>
      <c r="F47" s="128" t="s">
        <v>2176</v>
      </c>
      <c r="G47" s="128" t="s">
        <v>2177</v>
      </c>
      <c r="H47" s="128" t="s">
        <v>2178</v>
      </c>
      <c r="I47" s="130">
        <f>IF(COUNTIF(J47:AW47,"&lt;&gt;")=0,"",SUMPRODUCT(((Recommendations[ImplStatus]="Implemented")+(Recommendations[ImplStatus]="Compensated"))*ISNUMBER(MATCH(Recommendations[Id],J47:AW47,0)))/COUNTIF(J47:AW47,"&lt;&gt;"))</f>
        <v>0</v>
      </c>
      <c r="J47" s="132" t="s">
        <v>222</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2143</v>
      </c>
      <c r="B48" s="125" t="s">
        <v>2179</v>
      </c>
      <c r="C48" s="126" t="s">
        <v>2180</v>
      </c>
      <c r="D48" s="128" t="s">
        <v>2181</v>
      </c>
      <c r="E48" s="128" t="s">
        <v>2182</v>
      </c>
      <c r="F48" s="128" t="s">
        <v>2183</v>
      </c>
      <c r="G48" s="128" t="s">
        <v>2184</v>
      </c>
      <c r="H48" s="128" t="s">
        <v>2185</v>
      </c>
      <c r="I48" s="130">
        <f>IF(COUNTIF(J48:AW48,"&lt;&gt;")=0,"",SUMPRODUCT(((Recommendations[ImplStatus]="Implemented")+(Recommendations[ImplStatus]="Compensated"))*ISNUMBER(MATCH(Recommendations[Id],J48:AW48,0)))/COUNTIF(J48:AW48,"&lt;&gt;"))</f>
        <v>0</v>
      </c>
      <c r="J48" s="132" t="s">
        <v>368</v>
      </c>
      <c r="K48" s="132" t="s">
        <v>695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2143</v>
      </c>
      <c r="B49" s="125" t="s">
        <v>2186</v>
      </c>
      <c r="C49" s="126" t="s">
        <v>2187</v>
      </c>
      <c r="D49" s="128" t="s">
        <v>2188</v>
      </c>
      <c r="E49" s="128" t="s">
        <v>2189</v>
      </c>
      <c r="F49" s="128" t="s">
        <v>2190</v>
      </c>
      <c r="G49" s="128" t="s">
        <v>1948</v>
      </c>
      <c r="H49" s="128" t="s">
        <v>2191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2143</v>
      </c>
      <c r="B50" s="125" t="s">
        <v>2192</v>
      </c>
      <c r="C50" s="126" t="s">
        <v>2193</v>
      </c>
      <c r="D50" s="128" t="s">
        <v>2194</v>
      </c>
      <c r="E50" s="128" t="s">
        <v>2195</v>
      </c>
      <c r="F50" s="128" t="s">
        <v>2196</v>
      </c>
      <c r="G50" s="128" t="s">
        <v>2197</v>
      </c>
      <c r="H50" s="128" t="s">
        <v>2198</v>
      </c>
      <c r="I50" s="130">
        <f>IF(COUNTIF(J50:AW50,"&lt;&gt;")=0,"",SUMPRODUCT(((Recommendations[ImplStatus]="Implemented")+(Recommendations[ImplStatus]="Compensated"))*ISNUMBER(MATCH(Recommendations[Id],J50:AW50,0)))/COUNTIF(J50:AW50,"&lt;&gt;"))</f>
        <v>0</v>
      </c>
      <c r="J50" s="132" t="s">
        <v>252</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2199</v>
      </c>
      <c r="B51" s="124"/>
      <c r="C51" s="123" t="s">
        <v>2200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2199</v>
      </c>
      <c r="B52" s="125" t="s">
        <v>2201</v>
      </c>
      <c r="C52" s="126" t="s">
        <v>2202</v>
      </c>
      <c r="D52" s="128" t="s">
        <v>2203</v>
      </c>
      <c r="E52" s="128" t="s">
        <v>2204</v>
      </c>
      <c r="F52" s="128" t="s">
        <v>2205</v>
      </c>
      <c r="G52" s="128" t="s">
        <v>2206</v>
      </c>
      <c r="H52" s="128" t="s">
        <v>2207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2199</v>
      </c>
      <c r="B53" s="125" t="s">
        <v>2208</v>
      </c>
      <c r="C53" s="126" t="s">
        <v>2209</v>
      </c>
      <c r="D53" s="128" t="s">
        <v>2210</v>
      </c>
      <c r="E53" s="128" t="s">
        <v>2211</v>
      </c>
      <c r="F53" s="128" t="s">
        <v>2212</v>
      </c>
      <c r="G53" s="128" t="s">
        <v>2213</v>
      </c>
      <c r="H53" s="128" t="s">
        <v>2214</v>
      </c>
      <c r="I53" s="130">
        <f>IF(COUNTIF(J53:AW53,"&lt;&gt;")=0,"",SUMPRODUCT(((Recommendations[ImplStatus]="Implemented")+(Recommendations[ImplStatus]="Compensated"))*ISNUMBER(MATCH(Recommendations[Id],J53:AW53,0)))/COUNTIF(J53:AW53,"&lt;&gt;"))</f>
        <v>0</v>
      </c>
      <c r="J53" s="132" t="s">
        <v>151</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2199</v>
      </c>
      <c r="B54" s="125" t="s">
        <v>2215</v>
      </c>
      <c r="C54" s="126" t="s">
        <v>2216</v>
      </c>
      <c r="D54" s="128" t="s">
        <v>2217</v>
      </c>
      <c r="E54" s="128" t="s">
        <v>2218</v>
      </c>
      <c r="F54" s="128" t="s">
        <v>2219</v>
      </c>
      <c r="G54" s="128" t="s">
        <v>2220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2199</v>
      </c>
      <c r="B55" s="125" t="s">
        <v>2221</v>
      </c>
      <c r="C55" s="126" t="s">
        <v>2222</v>
      </c>
      <c r="D55" s="128" t="s">
        <v>2223</v>
      </c>
      <c r="E55" s="128" t="s">
        <v>2224</v>
      </c>
      <c r="F55" s="128" t="s">
        <v>2225</v>
      </c>
      <c r="G55" s="128" t="s">
        <v>2226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2199</v>
      </c>
      <c r="B56" s="125" t="s">
        <v>2227</v>
      </c>
      <c r="C56" s="126" t="s">
        <v>2228</v>
      </c>
      <c r="D56" s="128" t="s">
        <v>2229</v>
      </c>
      <c r="E56" s="128" t="s">
        <v>2230</v>
      </c>
      <c r="F56" s="128" t="s">
        <v>2231</v>
      </c>
      <c r="G56" s="128" t="s">
        <v>2232</v>
      </c>
      <c r="H56" s="128" t="s">
        <v>2233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2234</v>
      </c>
      <c r="B57" s="124"/>
      <c r="C57" s="123" t="s">
        <v>2235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2234</v>
      </c>
      <c r="B58" s="125" t="s">
        <v>2236</v>
      </c>
      <c r="C58" s="126" t="s">
        <v>2237</v>
      </c>
      <c r="D58" s="128" t="s">
        <v>2238</v>
      </c>
      <c r="E58" s="128" t="s">
        <v>2239</v>
      </c>
      <c r="F58" s="128" t="s">
        <v>2240</v>
      </c>
      <c r="G58" s="128" t="s">
        <v>2241</v>
      </c>
      <c r="H58" s="128" t="s">
        <v>2242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2234</v>
      </c>
      <c r="B59" s="125" t="s">
        <v>2243</v>
      </c>
      <c r="C59" s="126" t="s">
        <v>2244</v>
      </c>
      <c r="D59" s="128" t="s">
        <v>2245</v>
      </c>
      <c r="E59" s="128" t="s">
        <v>2246</v>
      </c>
      <c r="F59" s="128" t="s">
        <v>2247</v>
      </c>
      <c r="G59" s="128" t="s">
        <v>2248</v>
      </c>
      <c r="H59" s="128" t="s">
        <v>2249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2234</v>
      </c>
      <c r="B60" s="125" t="s">
        <v>2250</v>
      </c>
      <c r="C60" s="126" t="s">
        <v>2251</v>
      </c>
      <c r="D60" s="128" t="s">
        <v>2252</v>
      </c>
      <c r="E60" s="128" t="s">
        <v>2253</v>
      </c>
      <c r="F60" s="128" t="s">
        <v>2254</v>
      </c>
      <c r="G60" s="128" t="s">
        <v>2255</v>
      </c>
      <c r="H60" s="128" t="s">
        <v>2256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2257</v>
      </c>
      <c r="B61" s="124"/>
      <c r="C61" s="123" t="s">
        <v>2258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2257</v>
      </c>
      <c r="B62" s="125" t="s">
        <v>2259</v>
      </c>
      <c r="C62" s="126" t="s">
        <v>2260</v>
      </c>
      <c r="D62" s="128" t="s">
        <v>2261</v>
      </c>
      <c r="E62" s="128" t="s">
        <v>2262</v>
      </c>
      <c r="F62" s="128" t="s">
        <v>2263</v>
      </c>
      <c r="G62" s="128" t="s">
        <v>2264</v>
      </c>
      <c r="H62" s="128" t="s">
        <v>2265</v>
      </c>
      <c r="I62" s="130">
        <f>IF(COUNTIF(J62:AW62,"&lt;&gt;")=0,"",SUMPRODUCT(((Recommendations[ImplStatus]="Implemented")+(Recommendations[ImplStatus]="Compensated"))*ISNUMBER(MATCH(Recommendations[Id],J62:AW62,0)))/COUNTIF(J62:AW62,"&lt;&gt;"))</f>
        <v>0</v>
      </c>
      <c r="J62" s="132" t="s">
        <v>438</v>
      </c>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2257</v>
      </c>
      <c r="B63" s="125" t="s">
        <v>2266</v>
      </c>
      <c r="C63" s="126" t="s">
        <v>2267</v>
      </c>
      <c r="D63" s="128" t="s">
        <v>2268</v>
      </c>
      <c r="E63" s="128" t="s">
        <v>2269</v>
      </c>
      <c r="F63" s="128" t="s">
        <v>2270</v>
      </c>
      <c r="G63" s="128" t="s">
        <v>2271</v>
      </c>
      <c r="H63" s="128" t="s">
        <v>2272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2257</v>
      </c>
      <c r="B64" s="125" t="s">
        <v>2273</v>
      </c>
      <c r="C64" s="126" t="s">
        <v>2274</v>
      </c>
      <c r="D64" s="128" t="s">
        <v>2275</v>
      </c>
      <c r="E64" s="128" t="s">
        <v>2276</v>
      </c>
      <c r="F64" s="128" t="s">
        <v>2277</v>
      </c>
      <c r="G64" s="128" t="s">
        <v>2278</v>
      </c>
      <c r="H64" s="128" t="s">
        <v>2279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2257</v>
      </c>
      <c r="B65" s="125" t="s">
        <v>2280</v>
      </c>
      <c r="C65" s="126" t="s">
        <v>2281</v>
      </c>
      <c r="D65" s="128" t="s">
        <v>2282</v>
      </c>
      <c r="E65" s="128" t="s">
        <v>2283</v>
      </c>
      <c r="F65" s="128" t="s">
        <v>2284</v>
      </c>
      <c r="G65" s="128" t="s">
        <v>2285</v>
      </c>
      <c r="H65" s="128" t="s">
        <v>2286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2257</v>
      </c>
      <c r="B66" s="125" t="s">
        <v>2287</v>
      </c>
      <c r="C66" s="126" t="s">
        <v>2288</v>
      </c>
      <c r="D66" s="128" t="s">
        <v>2289</v>
      </c>
      <c r="E66" s="128" t="s">
        <v>2290</v>
      </c>
      <c r="F66" s="128" t="s">
        <v>2291</v>
      </c>
      <c r="G66" s="128" t="s">
        <v>2292</v>
      </c>
      <c r="H66" s="128" t="s">
        <v>2293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2257</v>
      </c>
      <c r="B67" s="125" t="s">
        <v>2294</v>
      </c>
      <c r="C67" s="126" t="s">
        <v>2295</v>
      </c>
      <c r="D67" s="128" t="s">
        <v>2296</v>
      </c>
      <c r="E67" s="128" t="s">
        <v>2297</v>
      </c>
      <c r="F67" s="128" t="s">
        <v>2298</v>
      </c>
      <c r="G67" s="128" t="s">
        <v>2299</v>
      </c>
      <c r="H67" s="128" t="s">
        <v>2300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2257</v>
      </c>
      <c r="B68" s="125" t="s">
        <v>2301</v>
      </c>
      <c r="C68" s="126" t="s">
        <v>2302</v>
      </c>
      <c r="D68" s="128" t="s">
        <v>2303</v>
      </c>
      <c r="E68" s="128" t="s">
        <v>2304</v>
      </c>
      <c r="F68" s="128" t="s">
        <v>2305</v>
      </c>
      <c r="G68" s="128" t="s">
        <v>2306</v>
      </c>
      <c r="H68" s="128" t="s">
        <v>2307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2308</v>
      </c>
      <c r="B69" s="124"/>
      <c r="C69" s="123" t="s">
        <v>2309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2308</v>
      </c>
      <c r="B70" s="125" t="s">
        <v>2310</v>
      </c>
      <c r="C70" s="126" t="s">
        <v>2311</v>
      </c>
      <c r="D70" s="128" t="s">
        <v>2312</v>
      </c>
      <c r="E70" s="128" t="s">
        <v>2313</v>
      </c>
      <c r="F70" s="128" t="s">
        <v>2314</v>
      </c>
      <c r="G70" s="128" t="s">
        <v>2315</v>
      </c>
      <c r="H70" s="128" t="s">
        <v>2316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2308</v>
      </c>
      <c r="B71" s="125" t="s">
        <v>2317</v>
      </c>
      <c r="C71" s="126" t="s">
        <v>2318</v>
      </c>
      <c r="D71" s="128" t="s">
        <v>2319</v>
      </c>
      <c r="E71" s="128" t="s">
        <v>2320</v>
      </c>
      <c r="F71" s="128" t="s">
        <v>2321</v>
      </c>
      <c r="G71" s="128" t="s">
        <v>2322</v>
      </c>
      <c r="H71" s="128" t="s">
        <v>2323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2324</v>
      </c>
      <c r="B72" s="124"/>
      <c r="C72" s="123" t="s">
        <v>2325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2324</v>
      </c>
      <c r="B73" s="125" t="s">
        <v>2326</v>
      </c>
      <c r="C73" s="126" t="s">
        <v>2327</v>
      </c>
      <c r="D73" s="128" t="s">
        <v>2328</v>
      </c>
      <c r="E73" s="128" t="s">
        <v>2329</v>
      </c>
      <c r="F73" s="128" t="s">
        <v>2330</v>
      </c>
      <c r="G73" s="128" t="s">
        <v>2331</v>
      </c>
      <c r="H73" s="128" t="s">
        <v>2332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2324</v>
      </c>
      <c r="B74" s="125" t="s">
        <v>2333</v>
      </c>
      <c r="C74" s="126" t="s">
        <v>2334</v>
      </c>
      <c r="D74" s="128" t="s">
        <v>2335</v>
      </c>
      <c r="E74" s="128" t="s">
        <v>2336</v>
      </c>
      <c r="F74" s="128" t="s">
        <v>2337</v>
      </c>
      <c r="G74" s="128" t="s">
        <v>2338</v>
      </c>
      <c r="H74" s="128" t="s">
        <v>2339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2324</v>
      </c>
      <c r="B75" s="125" t="s">
        <v>2340</v>
      </c>
      <c r="C75" s="126" t="s">
        <v>2341</v>
      </c>
      <c r="D75" s="128" t="s">
        <v>2342</v>
      </c>
      <c r="E75" s="128" t="s">
        <v>2343</v>
      </c>
      <c r="F75" s="128" t="s">
        <v>2344</v>
      </c>
      <c r="G75" s="128" t="s">
        <v>2345</v>
      </c>
      <c r="H75" s="128" t="s">
        <v>2346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2324</v>
      </c>
      <c r="B76" s="125" t="s">
        <v>2347</v>
      </c>
      <c r="C76" s="126" t="s">
        <v>2348</v>
      </c>
      <c r="D76" s="128" t="s">
        <v>2349</v>
      </c>
      <c r="E76" s="128" t="s">
        <v>2350</v>
      </c>
      <c r="F76" s="128" t="s">
        <v>2351</v>
      </c>
      <c r="G76" s="128" t="s">
        <v>2352</v>
      </c>
      <c r="H76" s="128" t="s">
        <v>2353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2324</v>
      </c>
      <c r="B77" s="125" t="s">
        <v>2354</v>
      </c>
      <c r="C77" s="126" t="s">
        <v>2355</v>
      </c>
      <c r="D77" s="128" t="s">
        <v>2356</v>
      </c>
      <c r="E77" s="128" t="s">
        <v>2357</v>
      </c>
      <c r="F77" s="128" t="s">
        <v>2358</v>
      </c>
      <c r="G77" s="128" t="s">
        <v>2352</v>
      </c>
      <c r="H77" s="128" t="s">
        <v>2359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2360</v>
      </c>
      <c r="B78" s="124"/>
      <c r="C78" s="123" t="s">
        <v>2361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2360</v>
      </c>
      <c r="B79" s="125" t="s">
        <v>2360</v>
      </c>
      <c r="C79" s="126" t="s">
        <v>2362</v>
      </c>
      <c r="D79" s="128" t="s">
        <v>2363</v>
      </c>
      <c r="E79" s="128" t="s">
        <v>2364</v>
      </c>
      <c r="F79" s="128" t="s">
        <v>2365</v>
      </c>
      <c r="G79" s="128" t="s">
        <v>2366</v>
      </c>
      <c r="H79" s="128" t="s">
        <v>2367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2360</v>
      </c>
      <c r="B80" s="125" t="s">
        <v>2368</v>
      </c>
      <c r="C80" s="126" t="s">
        <v>2369</v>
      </c>
      <c r="D80" s="128" t="s">
        <v>2370</v>
      </c>
      <c r="E80" s="128" t="s">
        <v>2371</v>
      </c>
      <c r="F80" s="128" t="s">
        <v>2372</v>
      </c>
      <c r="G80" s="128" t="s">
        <v>2373</v>
      </c>
      <c r="H80" s="128" t="s">
        <v>2374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2360</v>
      </c>
      <c r="B81" s="125" t="s">
        <v>2375</v>
      </c>
      <c r="C81" s="126" t="s">
        <v>2376</v>
      </c>
      <c r="D81" s="128" t="s">
        <v>2377</v>
      </c>
      <c r="E81" s="128" t="s">
        <v>2378</v>
      </c>
      <c r="F81" s="128" t="s">
        <v>2379</v>
      </c>
      <c r="G81" s="128" t="s">
        <v>2380</v>
      </c>
      <c r="H81" s="128" t="s">
        <v>2381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2382</v>
      </c>
      <c r="B82" s="124"/>
      <c r="C82" s="123" t="s">
        <v>2383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2382</v>
      </c>
      <c r="B83" s="125" t="s">
        <v>2384</v>
      </c>
      <c r="C83" s="126" t="s">
        <v>2385</v>
      </c>
      <c r="D83" s="128" t="s">
        <v>2386</v>
      </c>
      <c r="E83" s="128" t="s">
        <v>2387</v>
      </c>
      <c r="F83" s="128" t="s">
        <v>2388</v>
      </c>
      <c r="G83" s="128" t="s">
        <v>2389</v>
      </c>
      <c r="H83" s="128" t="s">
        <v>2390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2382</v>
      </c>
      <c r="B84" s="125" t="s">
        <v>2391</v>
      </c>
      <c r="C84" s="126" t="s">
        <v>2392</v>
      </c>
      <c r="D84" s="128" t="s">
        <v>2393</v>
      </c>
      <c r="E84" s="128" t="s">
        <v>2394</v>
      </c>
      <c r="F84" s="128" t="s">
        <v>2395</v>
      </c>
      <c r="G84" s="128" t="s">
        <v>2396</v>
      </c>
      <c r="H84" s="128" t="s">
        <v>2397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2382</v>
      </c>
      <c r="B85" s="125" t="s">
        <v>2398</v>
      </c>
      <c r="C85" s="126" t="s">
        <v>2399</v>
      </c>
      <c r="D85" s="128" t="s">
        <v>2400</v>
      </c>
      <c r="E85" s="128" t="s">
        <v>2401</v>
      </c>
      <c r="F85" s="128" t="s">
        <v>2402</v>
      </c>
      <c r="G85" s="128" t="s">
        <v>2403</v>
      </c>
      <c r="H85" s="128" t="s">
        <v>2404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2382</v>
      </c>
      <c r="B86" s="125" t="s">
        <v>2405</v>
      </c>
      <c r="C86" s="126" t="s">
        <v>2406</v>
      </c>
      <c r="D86" s="128" t="s">
        <v>2407</v>
      </c>
      <c r="E86" s="128" t="s">
        <v>2408</v>
      </c>
      <c r="F86" s="128" t="s">
        <v>2409</v>
      </c>
      <c r="G86" s="128" t="s">
        <v>2410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2411</v>
      </c>
      <c r="B87" s="124"/>
      <c r="C87" s="123" t="s">
        <v>2412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2411</v>
      </c>
      <c r="B88" s="125" t="s">
        <v>2413</v>
      </c>
      <c r="C88" s="126" t="s">
        <v>2414</v>
      </c>
      <c r="D88" s="128" t="s">
        <v>2415</v>
      </c>
      <c r="E88" s="128" t="s">
        <v>2416</v>
      </c>
      <c r="F88" s="128" t="s">
        <v>2417</v>
      </c>
      <c r="G88" s="128" t="s">
        <v>2418</v>
      </c>
      <c r="H88" s="128" t="s">
        <v>2419</v>
      </c>
      <c r="I88" s="130">
        <f>IF(COUNTIF(J88:AW88,"&lt;&gt;")=0,"",SUMPRODUCT(((Recommendations[ImplStatus]="Implemented")+(Recommendations[ImplStatus]="Compensated"))*ISNUMBER(MATCH(Recommendations[Id],J88:AW88,0)))/COUNTIF(J88:AW88,"&lt;&gt;"))</f>
        <v>0</v>
      </c>
      <c r="J88" s="132" t="s">
        <v>258</v>
      </c>
      <c r="K88" s="132" t="s">
        <v>400</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2411</v>
      </c>
      <c r="B89" s="125" t="s">
        <v>2420</v>
      </c>
      <c r="C89" s="126" t="s">
        <v>2421</v>
      </c>
      <c r="D89" s="128" t="s">
        <v>2422</v>
      </c>
      <c r="E89" s="128" t="s">
        <v>2423</v>
      </c>
      <c r="F89" s="128" t="s">
        <v>2424</v>
      </c>
      <c r="G89" s="128" t="s">
        <v>1948</v>
      </c>
      <c r="H89" s="128" t="s">
        <v>2425</v>
      </c>
      <c r="I89" s="130">
        <f>IF(COUNTIF(J89:AW89,"&lt;&gt;")=0,"",SUMPRODUCT(((Recommendations[ImplStatus]="Implemented")+(Recommendations[ImplStatus]="Compensated"))*ISNUMBER(MATCH(Recommendations[Id],J89:AW89,0)))/COUNTIF(J89:AW89,"&lt;&gt;"))</f>
        <v>0</v>
      </c>
      <c r="J89" s="132" t="s">
        <v>384</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2411</v>
      </c>
      <c r="B90" s="125" t="s">
        <v>2426</v>
      </c>
      <c r="C90" s="126" t="s">
        <v>2427</v>
      </c>
      <c r="D90" s="128" t="s">
        <v>2428</v>
      </c>
      <c r="E90" s="128" t="s">
        <v>2429</v>
      </c>
      <c r="F90" s="128" t="s">
        <v>2430</v>
      </c>
      <c r="G90" s="128" t="s">
        <v>2418</v>
      </c>
      <c r="H90" s="128" t="s">
        <v>2431</v>
      </c>
      <c r="I90" s="130">
        <f>IF(COUNTIF(J90:AW90,"&lt;&gt;")=0,"",SUMPRODUCT(((Recommendations[ImplStatus]="Implemented")+(Recommendations[ImplStatus]="Compensated"))*ISNUMBER(MATCH(Recommendations[Id],J90:AW90,0)))/COUNTIF(J90:AW90,"&lt;&gt;"))</f>
        <v>0</v>
      </c>
      <c r="J90" s="132" t="s">
        <v>400</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2411</v>
      </c>
      <c r="B91" s="125" t="s">
        <v>2432</v>
      </c>
      <c r="C91" s="126" t="s">
        <v>2433</v>
      </c>
      <c r="D91" s="128" t="s">
        <v>2434</v>
      </c>
      <c r="E91" s="128" t="s">
        <v>2435</v>
      </c>
      <c r="F91" s="128" t="s">
        <v>2436</v>
      </c>
      <c r="G91" s="128" t="s">
        <v>1948</v>
      </c>
      <c r="H91" s="128" t="s">
        <v>2437</v>
      </c>
      <c r="I91" s="130">
        <f>IF(COUNTIF(J91:AW91,"&lt;&gt;")=0,"",SUMPRODUCT(((Recommendations[ImplStatus]="Implemented")+(Recommendations[ImplStatus]="Compensated"))*ISNUMBER(MATCH(Recommendations[Id],J91:AW91,0)))/COUNTIF(J91:AW91,"&lt;&gt;"))</f>
        <v>0</v>
      </c>
      <c r="J91" s="132" t="s">
        <v>287</v>
      </c>
      <c r="K91" s="132" t="s">
        <v>373</v>
      </c>
      <c r="L91" s="132" t="s">
        <v>438</v>
      </c>
      <c r="M91" s="132" t="s">
        <v>569</v>
      </c>
      <c r="N91" s="132" t="s">
        <v>631</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2411</v>
      </c>
      <c r="B92" s="125" t="s">
        <v>2438</v>
      </c>
      <c r="C92" s="126" t="s">
        <v>2439</v>
      </c>
      <c r="D92" s="128" t="s">
        <v>2440</v>
      </c>
      <c r="E92" s="128" t="s">
        <v>2441</v>
      </c>
      <c r="F92" s="128" t="s">
        <v>2442</v>
      </c>
      <c r="G92" s="128" t="s">
        <v>1948</v>
      </c>
      <c r="H92" s="128" t="s">
        <v>2443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2411</v>
      </c>
      <c r="B93" s="125" t="s">
        <v>2444</v>
      </c>
      <c r="C93" s="126" t="s">
        <v>2445</v>
      </c>
      <c r="D93" s="128" t="s">
        <v>2446</v>
      </c>
      <c r="E93" s="128" t="s">
        <v>2447</v>
      </c>
      <c r="F93" s="128" t="s">
        <v>2448</v>
      </c>
      <c r="G93" s="128" t="s">
        <v>2449</v>
      </c>
      <c r="H93" s="128" t="s">
        <v>2450</v>
      </c>
      <c r="I93" s="130">
        <f>IF(COUNTIF(J93:AW93,"&lt;&gt;")=0,"",SUMPRODUCT(((Recommendations[ImplStatus]="Implemented")+(Recommendations[ImplStatus]="Compensated"))*ISNUMBER(MATCH(Recommendations[Id],J93:AW93,0)))/COUNTIF(J93:AW93,"&lt;&gt;"))</f>
        <v>0</v>
      </c>
      <c r="J93" s="132" t="s">
        <v>357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2411</v>
      </c>
      <c r="B94" s="125" t="s">
        <v>2451</v>
      </c>
      <c r="C94" s="126" t="s">
        <v>2452</v>
      </c>
      <c r="D94" s="128" t="s">
        <v>2453</v>
      </c>
      <c r="E94" s="128" t="s">
        <v>2454</v>
      </c>
      <c r="F94" s="128" t="s">
        <v>2455</v>
      </c>
      <c r="G94" s="128" t="s">
        <v>2456</v>
      </c>
      <c r="H94" s="128" t="s">
        <v>2457</v>
      </c>
      <c r="I94" s="130">
        <f>IF(COUNTIF(J94:AW94,"&lt;&gt;")=0,"",SUMPRODUCT(((Recommendations[ImplStatus]="Implemented")+(Recommendations[ImplStatus]="Compensated"))*ISNUMBER(MATCH(Recommendations[Id],J94:AW94,0)))/COUNTIF(J94:AW94,"&lt;&gt;"))</f>
        <v>0</v>
      </c>
      <c r="J94" s="132" t="s">
        <v>98</v>
      </c>
      <c r="K94" s="132" t="s">
        <v>469</v>
      </c>
      <c r="L94" s="132" t="s">
        <v>494</v>
      </c>
      <c r="M94" s="132" t="s">
        <v>510</v>
      </c>
      <c r="N94" s="132" t="s">
        <v>525</v>
      </c>
      <c r="O94" s="132" t="s">
        <v>563</v>
      </c>
      <c r="P94" s="132" t="s">
        <v>569</v>
      </c>
      <c r="Q94" s="132" t="s">
        <v>575</v>
      </c>
      <c r="R94" s="132" t="s">
        <v>614</v>
      </c>
      <c r="S94" s="132" t="s">
        <v>620</v>
      </c>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2411</v>
      </c>
      <c r="B95" s="125" t="s">
        <v>2458</v>
      </c>
      <c r="C95" s="126" t="s">
        <v>2459</v>
      </c>
      <c r="D95" s="128" t="s">
        <v>2460</v>
      </c>
      <c r="E95" s="128" t="s">
        <v>2461</v>
      </c>
      <c r="F95" s="128" t="s">
        <v>2462</v>
      </c>
      <c r="G95" s="128" t="s">
        <v>2463</v>
      </c>
      <c r="H95" s="128" t="s">
        <v>2464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2411</v>
      </c>
      <c r="B96" s="125" t="s">
        <v>2465</v>
      </c>
      <c r="C96" s="126" t="s">
        <v>2466</v>
      </c>
      <c r="D96" s="128" t="s">
        <v>2467</v>
      </c>
      <c r="E96" s="128" t="s">
        <v>2468</v>
      </c>
      <c r="F96" s="128" t="s">
        <v>2469</v>
      </c>
      <c r="G96" s="128" t="s">
        <v>2470</v>
      </c>
      <c r="H96" s="128" t="s">
        <v>2471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2411</v>
      </c>
      <c r="B97" s="125" t="s">
        <v>2472</v>
      </c>
      <c r="C97" s="126" t="s">
        <v>2473</v>
      </c>
      <c r="D97" s="128" t="s">
        <v>2474</v>
      </c>
      <c r="E97" s="128" t="s">
        <v>2475</v>
      </c>
      <c r="F97" s="128" t="s">
        <v>2476</v>
      </c>
      <c r="G97" s="128" t="s">
        <v>2477</v>
      </c>
      <c r="H97" s="128" t="s">
        <v>2478</v>
      </c>
      <c r="I97" s="130">
        <f>IF(COUNTIF(J97:AW97,"&lt;&gt;")=0,"",SUMPRODUCT(((Recommendations[ImplStatus]="Implemented")+(Recommendations[ImplStatus]="Compensated"))*ISNUMBER(MATCH(Recommendations[Id],J97:AW97,0)))/COUNTIF(J97:AW97,"&lt;&gt;"))</f>
        <v>0</v>
      </c>
      <c r="J97" s="132" t="s">
        <v>287</v>
      </c>
      <c r="K97" s="132" t="s">
        <v>373</v>
      </c>
      <c r="L97" s="132" t="s">
        <v>631</v>
      </c>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2479</v>
      </c>
      <c r="B98" s="124"/>
      <c r="C98" s="123" t="s">
        <v>2480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2479</v>
      </c>
      <c r="B99" s="125" t="s">
        <v>2481</v>
      </c>
      <c r="C99" s="126" t="s">
        <v>2482</v>
      </c>
      <c r="D99" s="128" t="s">
        <v>2483</v>
      </c>
      <c r="E99" s="128" t="s">
        <v>2484</v>
      </c>
      <c r="F99" s="128" t="s">
        <v>2485</v>
      </c>
      <c r="G99" s="128" t="s">
        <v>2486</v>
      </c>
      <c r="H99" s="128" t="s">
        <v>2487</v>
      </c>
      <c r="I99" s="130">
        <f>IF(COUNTIF(J99:AW99,"&lt;&gt;")=0,"",SUMPRODUCT(((Recommendations[ImplStatus]="Implemented")+(Recommendations[ImplStatus]="Compensated"))*ISNUMBER(MATCH(Recommendations[Id],J99:AW99,0)))/COUNTIF(J99:AW99,"&lt;&gt;"))</f>
        <v>0</v>
      </c>
      <c r="J99" s="132" t="s">
        <v>135</v>
      </c>
      <c r="K99" s="132" t="s">
        <v>299</v>
      </c>
      <c r="L99" s="132" t="s">
        <v>304</v>
      </c>
      <c r="M99" s="132" t="s">
        <v>309</v>
      </c>
      <c r="N99" s="132" t="s">
        <v>314</v>
      </c>
      <c r="O99" s="132" t="s">
        <v>363</v>
      </c>
      <c r="P99" s="132" t="s">
        <v>411</v>
      </c>
      <c r="Q99" s="132" t="s">
        <v>453</v>
      </c>
      <c r="R99" s="132" t="s">
        <v>458</v>
      </c>
      <c r="S99" s="132" t="s">
        <v>484</v>
      </c>
      <c r="T99" s="132" t="s">
        <v>547</v>
      </c>
      <c r="U99" s="132" t="s">
        <v>663</v>
      </c>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2479</v>
      </c>
      <c r="B100" s="125" t="s">
        <v>2488</v>
      </c>
      <c r="C100" s="126" t="s">
        <v>2489</v>
      </c>
      <c r="D100" s="128" t="s">
        <v>2490</v>
      </c>
      <c r="E100" s="128" t="s">
        <v>2491</v>
      </c>
      <c r="F100" s="128" t="s">
        <v>2492</v>
      </c>
      <c r="G100" s="128" t="s">
        <v>2493</v>
      </c>
      <c r="H100" s="128" t="s">
        <v>2494</v>
      </c>
      <c r="I100" s="130">
        <f>IF(COUNTIF(J100:AW100,"&lt;&gt;")=0,"",SUMPRODUCT(((Recommendations[ImplStatus]="Implemented")+(Recommendations[ImplStatus]="Compensated"))*ISNUMBER(MATCH(Recommendations[Id],J100:AW100,0)))/COUNTIF(J100:AW100,"&lt;&gt;"))</f>
        <v>0</v>
      </c>
      <c r="J100" s="132" t="s">
        <v>406</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2479</v>
      </c>
      <c r="B101" s="125" t="s">
        <v>2495</v>
      </c>
      <c r="C101" s="126" t="s">
        <v>2496</v>
      </c>
      <c r="D101" s="128" t="s">
        <v>2497</v>
      </c>
      <c r="E101" s="128" t="s">
        <v>2498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2479</v>
      </c>
      <c r="B102" s="125" t="s">
        <v>2499</v>
      </c>
      <c r="C102" s="126" t="s">
        <v>2500</v>
      </c>
      <c r="D102" s="128" t="s">
        <v>2501</v>
      </c>
      <c r="E102" s="128" t="s">
        <v>2502</v>
      </c>
      <c r="F102" s="128" t="s">
        <v>2503</v>
      </c>
      <c r="G102" s="128" t="s">
        <v>2504</v>
      </c>
      <c r="H102" s="128" t="s">
        <v>2505</v>
      </c>
      <c r="I102" s="130">
        <f>IF(COUNTIF(J102:AW102,"&lt;&gt;")=0,"",SUMPRODUCT(((Recommendations[ImplStatus]="Implemented")+(Recommendations[ImplStatus]="Compensated"))*ISNUMBER(MATCH(Recommendations[Id],J102:AW102,0)))/COUNTIF(J102:AW102,"&lt;&gt;"))</f>
        <v>0</v>
      </c>
      <c r="J102" s="132" t="s">
        <v>135</v>
      </c>
      <c r="K102" s="132" t="s">
        <v>264</v>
      </c>
      <c r="L102" s="132" t="s">
        <v>406</v>
      </c>
      <c r="M102" s="132" t="s">
        <v>422</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2479</v>
      </c>
      <c r="B103" s="125" t="s">
        <v>2506</v>
      </c>
      <c r="C103" s="126" t="s">
        <v>2507</v>
      </c>
      <c r="D103" s="128" t="s">
        <v>2508</v>
      </c>
      <c r="E103" s="128" t="s">
        <v>2509</v>
      </c>
      <c r="F103" s="128" t="s">
        <v>2510</v>
      </c>
      <c r="G103" s="128" t="s">
        <v>2511</v>
      </c>
      <c r="H103" s="128" t="s">
        <v>2512</v>
      </c>
      <c r="I103" s="130">
        <f>IF(COUNTIF(J103:AW103,"&lt;&gt;")=0,"",SUMPRODUCT(((Recommendations[ImplStatus]="Implemented")+(Recommendations[ImplStatus]="Compensated"))*ISNUMBER(MATCH(Recommendations[Id],J103:AW103,0)))/COUNTIF(J103:AW103,"&lt;&gt;"))</f>
        <v>0</v>
      </c>
      <c r="J103" s="132" t="s">
        <v>642</v>
      </c>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2513</v>
      </c>
      <c r="B104" s="124"/>
      <c r="C104" s="123" t="s">
        <v>2514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2513</v>
      </c>
      <c r="B105" s="125" t="s">
        <v>2515</v>
      </c>
      <c r="C105" s="126" t="s">
        <v>2516</v>
      </c>
      <c r="D105" s="128" t="s">
        <v>2517</v>
      </c>
      <c r="E105" s="128" t="s">
        <v>2518</v>
      </c>
      <c r="F105" s="128" t="s">
        <v>2519</v>
      </c>
      <c r="G105" s="128" t="s">
        <v>2520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2513</v>
      </c>
      <c r="B106" s="125" t="s">
        <v>2521</v>
      </c>
      <c r="C106" s="126" t="s">
        <v>2522</v>
      </c>
      <c r="D106" s="128" t="s">
        <v>2523</v>
      </c>
      <c r="E106" s="128" t="s">
        <v>2524</v>
      </c>
      <c r="F106" s="128" t="s">
        <v>2525</v>
      </c>
      <c r="G106" s="128" t="s">
        <v>2526</v>
      </c>
      <c r="H106" s="128" t="s">
        <v>2527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2513</v>
      </c>
      <c r="B107" s="125" t="s">
        <v>2528</v>
      </c>
      <c r="C107" s="126" t="s">
        <v>2529</v>
      </c>
      <c r="D107" s="128" t="s">
        <v>2530</v>
      </c>
      <c r="E107" s="128" t="s">
        <v>2531</v>
      </c>
      <c r="F107" s="128" t="s">
        <v>2532</v>
      </c>
      <c r="G107" s="128" t="s">
        <v>2533</v>
      </c>
      <c r="H107" s="128" t="s">
        <v>2534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2535</v>
      </c>
      <c r="B108" s="124"/>
      <c r="C108" s="123" t="s">
        <v>2536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2535</v>
      </c>
      <c r="B109" s="125" t="s">
        <v>2537</v>
      </c>
      <c r="C109" s="126" t="s">
        <v>2538</v>
      </c>
      <c r="D109" s="128" t="s">
        <v>2539</v>
      </c>
      <c r="E109" s="128" t="s">
        <v>2540</v>
      </c>
      <c r="F109" s="128" t="s">
        <v>2541</v>
      </c>
      <c r="G109" s="128" t="s">
        <v>2542</v>
      </c>
      <c r="H109" s="128" t="s">
        <v>2543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2535</v>
      </c>
      <c r="B110" s="125" t="s">
        <v>2544</v>
      </c>
      <c r="C110" s="126" t="s">
        <v>2545</v>
      </c>
      <c r="D110" s="128" t="s">
        <v>2546</v>
      </c>
      <c r="E110" s="128" t="s">
        <v>2547</v>
      </c>
      <c r="F110" s="128" t="s">
        <v>2548</v>
      </c>
      <c r="G110" s="128" t="s">
        <v>2549</v>
      </c>
      <c r="H110" s="128" t="s">
        <v>2550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2535</v>
      </c>
      <c r="B111" s="125" t="s">
        <v>2551</v>
      </c>
      <c r="C111" s="126" t="s">
        <v>2552</v>
      </c>
      <c r="D111" s="128" t="s">
        <v>2553</v>
      </c>
      <c r="E111" s="128" t="s">
        <v>2554</v>
      </c>
      <c r="F111" s="128" t="s">
        <v>2555</v>
      </c>
      <c r="G111" s="128" t="s">
        <v>2556</v>
      </c>
      <c r="H111" s="128" t="s">
        <v>2557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2558</v>
      </c>
      <c r="B112" s="124"/>
      <c r="C112" s="123" t="s">
        <v>2559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2558</v>
      </c>
      <c r="B113" s="125" t="s">
        <v>2560</v>
      </c>
      <c r="C113" s="126" t="s">
        <v>2561</v>
      </c>
      <c r="D113" s="128" t="s">
        <v>2562</v>
      </c>
      <c r="E113" s="128" t="s">
        <v>2563</v>
      </c>
      <c r="F113" s="128" t="s">
        <v>2564</v>
      </c>
      <c r="G113" s="128" t="s">
        <v>2565</v>
      </c>
      <c r="H113" s="128" t="s">
        <v>2566</v>
      </c>
      <c r="I113" s="130">
        <f>IF(COUNTIF(J113:AW113,"&lt;&gt;")=0,"",SUMPRODUCT(((Recommendations[ImplStatus]="Implemented")+(Recommendations[ImplStatus]="Compensated"))*ISNUMBER(MATCH(Recommendations[Id],J113:AW113,0)))/COUNTIF(J113:AW113,"&lt;&gt;"))</f>
        <v>0</v>
      </c>
      <c r="J113" s="132" t="s">
        <v>474</v>
      </c>
      <c r="K113" s="132" t="s">
        <v>489</v>
      </c>
      <c r="L113" s="132" t="s">
        <v>494</v>
      </c>
      <c r="M113" s="132" t="s">
        <v>505</v>
      </c>
      <c r="N113" s="132" t="s">
        <v>525</v>
      </c>
      <c r="O113" s="132" t="s">
        <v>542</v>
      </c>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2558</v>
      </c>
      <c r="B114" s="125" t="s">
        <v>2567</v>
      </c>
      <c r="C114" s="126" t="s">
        <v>2568</v>
      </c>
      <c r="D114" s="128" t="s">
        <v>2569</v>
      </c>
      <c r="E114" s="128" t="s">
        <v>2570</v>
      </c>
      <c r="F114" s="128" t="s">
        <v>2571</v>
      </c>
      <c r="G114" s="128" t="s">
        <v>2565</v>
      </c>
      <c r="H114" s="128" t="s">
        <v>2572</v>
      </c>
      <c r="I114" s="130">
        <f>IF(COUNTIF(J114:AW114,"&lt;&gt;")=0,"",SUMPRODUCT(((Recommendations[ImplStatus]="Implemented")+(Recommendations[ImplStatus]="Compensated"))*ISNUMBER(MATCH(Recommendations[Id],J114:AW114,0)))/COUNTIF(J114:AW114,"&lt;&gt;"))</f>
        <v>0</v>
      </c>
      <c r="J114" s="132" t="s">
        <v>319</v>
      </c>
      <c r="K114" s="132" t="s">
        <v>489</v>
      </c>
      <c r="L114" s="132" t="s">
        <v>505</v>
      </c>
      <c r="M114" s="132" t="s">
        <v>542</v>
      </c>
      <c r="N114" s="132" t="s">
        <v>552</v>
      </c>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2558</v>
      </c>
      <c r="B115" s="133" t="s">
        <v>2573</v>
      </c>
      <c r="C115" s="134" t="s">
        <v>2574</v>
      </c>
      <c r="D115" s="135" t="s">
        <v>2575</v>
      </c>
      <c r="E115" s="135" t="s">
        <v>2576</v>
      </c>
      <c r="F115" s="135" t="s">
        <v>2577</v>
      </c>
      <c r="G115" s="135" t="s">
        <v>2578</v>
      </c>
      <c r="H115" s="135" t="s">
        <v>2579</v>
      </c>
      <c r="I115" s="136">
        <f>IF(COUNTIF(J115:AW115,"&lt;&gt;")=0,"",SUMPRODUCT(((Recommendations[ImplStatus]="Implemented")+(Recommendations[ImplStatus]="Compensated"))*ISNUMBER(MATCH(Recommendations[Id],J115:AW115,0)))/COUNTIF(J115:AW115,"&lt;&gt;"))</f>
        <v>0</v>
      </c>
      <c r="J115" s="137" t="s">
        <v>98</v>
      </c>
      <c r="K115" s="137" t="s">
        <v>314</v>
      </c>
      <c r="L115" s="137" t="s">
        <v>469</v>
      </c>
      <c r="M115" s="137" t="s">
        <v>474</v>
      </c>
      <c r="N115" s="137" t="s">
        <v>479</v>
      </c>
      <c r="O115" s="137" t="s">
        <v>500</v>
      </c>
      <c r="P115" s="137" t="s">
        <v>510</v>
      </c>
      <c r="Q115" s="137" t="s">
        <v>515</v>
      </c>
      <c r="R115" s="137" t="s">
        <v>520</v>
      </c>
      <c r="S115" s="137" t="s">
        <v>530</v>
      </c>
      <c r="T115" s="137" t="s">
        <v>535</v>
      </c>
      <c r="U115" s="137" t="s">
        <v>547</v>
      </c>
      <c r="V115" s="137" t="s">
        <v>557</v>
      </c>
      <c r="W115" s="137" t="s">
        <v>563</v>
      </c>
      <c r="X115" s="137" t="s">
        <v>614</v>
      </c>
      <c r="Y115" s="137" t="s">
        <v>636</v>
      </c>
      <c r="Z115" s="137" t="s">
        <v>667</v>
      </c>
      <c r="AA115" s="137" t="s">
        <v>672</v>
      </c>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699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IFERROR(INDEX('Recommendations'!$I$2:$I$121, MATCH(J2,'Recommendations'!$B$2:$B$121,0))="Implemented", FALSE))</xm:f>
            <x14:dxf>
              <font>
                <color rgb="FF000000"/>
              </font>
              <fill>
                <patternFill>
                  <bgColor rgb="FF3C7D22"/>
                </patternFill>
              </fill>
            </x14:dxf>
          </x14:cfRule>
          <x14:cfRule type="expression" priority="2" id="{00000000-000E-0000-0600-000002000000}">
            <xm:f>AND(J2&lt;&gt;"", IFERROR(INDEX('Recommendations'!$I$2:$I$121, MATCH(J2,'Recommendations'!$B$2:$B$121,0))="Compensated", FALSE))</xm:f>
            <x14:dxf>
              <font>
                <color rgb="FF000000"/>
              </font>
              <fill>
                <patternFill>
                  <bgColor rgb="FFC6E0B4"/>
                </patternFill>
              </fill>
            </x14:dxf>
          </x14:cfRule>
          <x14:cfRule type="expression" priority="3" id="{00000000-000E-0000-0600-000003000000}">
            <xm:f>AND(J2&lt;&gt;"", IFERROR(INDEX('Recommendations'!$I$2:$I$121, MATCH(J2,'Recommendations'!$B$2:$B$121,0))="Testing", FALSE))</xm:f>
            <x14:dxf>
              <font>
                <color rgb="FF000000"/>
              </font>
              <fill>
                <patternFill>
                  <bgColor rgb="FFFFC000"/>
                </patternFill>
              </fill>
            </x14:dxf>
          </x14:cfRule>
          <x14:cfRule type="expression" priority="4" id="{00000000-000E-0000-0600-000004000000}">
            <xm:f>AND(J2&lt;&gt;"", IFERROR(INDEX('Recommendations'!$I$2:$I$121, MATCH(J2,'Recommendations'!$B$2:$B$121,0))="Failed", FALSE))</xm:f>
            <x14:dxf>
              <font>
                <color rgb="FF000000"/>
              </font>
              <fill>
                <patternFill>
                  <bgColor rgb="FFD82891"/>
                </patternFill>
              </fill>
            </x14:dxf>
          </x14:cfRule>
          <x14:cfRule type="expression" priority="5" id="{00000000-000E-0000-0600-000005000000}">
            <xm:f>AND(J2&lt;&gt;"", IFERROR(INDEX('Recommendations'!$I$2:$I$121, MATCH(J2,'Recommendations'!$B$2:$B$121,0))="Risk Accepted", FALSE))</xm:f>
            <x14:dxf>
              <font>
                <color rgb="FF000000"/>
              </font>
              <fill>
                <patternFill>
                  <bgColor rgb="FFD9D9D9"/>
                </patternFill>
              </fill>
            </x14:dxf>
          </x14:cfRule>
          <x14:cfRule type="expression" priority="6" id="{00000000-000E-0000-0600-000006000000}">
            <xm:f>AND(J2&lt;&gt;"", IFERROR(INDEX('Recommendations'!$I$2:$I$121, MATCH(J2,'Recommendations'!$B$2:$B$121,0))="N/A",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2580</v>
      </c>
      <c r="B1" s="184" t="s">
        <v>2581</v>
      </c>
      <c r="C1" s="184" t="s">
        <v>1</v>
      </c>
      <c r="D1" s="184" t="s">
        <v>2582</v>
      </c>
      <c r="E1" s="184" t="s">
        <v>2583</v>
      </c>
      <c r="F1" s="184" t="s">
        <v>2584</v>
      </c>
      <c r="G1" s="184" t="s">
        <v>949</v>
      </c>
      <c r="H1" s="184" t="s">
        <v>950</v>
      </c>
      <c r="I1" s="184" t="s">
        <v>951</v>
      </c>
      <c r="J1" s="184" t="s">
        <v>952</v>
      </c>
      <c r="K1" s="184" t="s">
        <v>953</v>
      </c>
      <c r="L1" s="184" t="s">
        <v>954</v>
      </c>
      <c r="M1" s="184" t="s">
        <v>955</v>
      </c>
      <c r="N1" s="184" t="s">
        <v>956</v>
      </c>
      <c r="O1" s="184" t="s">
        <v>957</v>
      </c>
      <c r="P1" s="184" t="s">
        <v>958</v>
      </c>
      <c r="Q1" s="184" t="s">
        <v>959</v>
      </c>
      <c r="R1" s="184" t="s">
        <v>960</v>
      </c>
      <c r="S1" s="184" t="s">
        <v>961</v>
      </c>
      <c r="T1" s="184" t="s">
        <v>962</v>
      </c>
      <c r="U1" s="184" t="s">
        <v>963</v>
      </c>
      <c r="V1" s="184" t="s">
        <v>964</v>
      </c>
      <c r="W1" s="184" t="s">
        <v>965</v>
      </c>
      <c r="X1" s="184" t="s">
        <v>966</v>
      </c>
      <c r="Y1" s="184" t="s">
        <v>967</v>
      </c>
      <c r="Z1" s="184" t="s">
        <v>968</v>
      </c>
      <c r="AA1" s="184" t="s">
        <v>969</v>
      </c>
      <c r="AB1" s="184" t="s">
        <v>970</v>
      </c>
      <c r="AC1" s="184" t="s">
        <v>971</v>
      </c>
      <c r="AD1" s="184" t="s">
        <v>972</v>
      </c>
      <c r="AE1" s="184" t="s">
        <v>973</v>
      </c>
      <c r="AF1" s="184" t="s">
        <v>974</v>
      </c>
      <c r="AG1" s="184" t="s">
        <v>975</v>
      </c>
      <c r="AH1" s="184" t="s">
        <v>976</v>
      </c>
      <c r="AI1" s="184" t="s">
        <v>977</v>
      </c>
      <c r="AJ1" s="184" t="s">
        <v>978</v>
      </c>
      <c r="AK1" s="184" t="s">
        <v>979</v>
      </c>
      <c r="AL1" s="184" t="s">
        <v>980</v>
      </c>
      <c r="AM1" s="184" t="s">
        <v>981</v>
      </c>
      <c r="AN1" s="184" t="s">
        <v>982</v>
      </c>
      <c r="AO1" s="184" t="s">
        <v>983</v>
      </c>
      <c r="AP1" s="184" t="s">
        <v>984</v>
      </c>
      <c r="AQ1" s="184" t="s">
        <v>985</v>
      </c>
      <c r="AR1" s="184" t="s">
        <v>986</v>
      </c>
      <c r="AS1" s="184" t="s">
        <v>987</v>
      </c>
      <c r="AT1" s="184" t="s">
        <v>988</v>
      </c>
      <c r="AU1" s="185" t="s">
        <v>989</v>
      </c>
    </row>
    <row r="2" spans="1:47" ht="60" customHeight="1" outlineLevel="1" x14ac:dyDescent="0.35">
      <c r="A2" s="175" t="s">
        <v>2585</v>
      </c>
      <c r="B2" s="149" t="s">
        <v>25</v>
      </c>
      <c r="C2" s="147" t="s">
        <v>2586</v>
      </c>
      <c r="D2" s="153" t="s">
        <v>2587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2585</v>
      </c>
      <c r="B3" s="150" t="s">
        <v>2588</v>
      </c>
      <c r="C3" s="148" t="s">
        <v>2589</v>
      </c>
      <c r="D3" s="154" t="s">
        <v>2590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2585</v>
      </c>
      <c r="B4" s="151" t="s">
        <v>2588</v>
      </c>
      <c r="C4" s="152" t="s">
        <v>2591</v>
      </c>
      <c r="D4" s="155" t="s">
        <v>2592</v>
      </c>
      <c r="E4" s="158" t="s">
        <v>2593</v>
      </c>
      <c r="F4" s="161" t="s">
        <v>2594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2585</v>
      </c>
      <c r="B5" s="151" t="s">
        <v>2588</v>
      </c>
      <c r="C5" s="152" t="s">
        <v>2595</v>
      </c>
      <c r="D5" s="155" t="s">
        <v>2596</v>
      </c>
      <c r="E5" s="158" t="s">
        <v>2597</v>
      </c>
      <c r="F5" s="161" t="s">
        <v>2598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2585</v>
      </c>
      <c r="B6" s="151" t="s">
        <v>2588</v>
      </c>
      <c r="C6" s="152" t="s">
        <v>2599</v>
      </c>
      <c r="D6" s="155" t="s">
        <v>2600</v>
      </c>
      <c r="E6" s="158" t="s">
        <v>2601</v>
      </c>
      <c r="F6" s="161" t="s">
        <v>2598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2585</v>
      </c>
      <c r="B7" s="151" t="s">
        <v>2588</v>
      </c>
      <c r="C7" s="152" t="s">
        <v>2602</v>
      </c>
      <c r="D7" s="155" t="s">
        <v>2603</v>
      </c>
      <c r="E7" s="158" t="s">
        <v>2604</v>
      </c>
      <c r="F7" s="161" t="s">
        <v>2598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2585</v>
      </c>
      <c r="B8" s="151" t="s">
        <v>2588</v>
      </c>
      <c r="C8" s="152" t="s">
        <v>2605</v>
      </c>
      <c r="D8" s="155" t="s">
        <v>2606</v>
      </c>
      <c r="E8" s="158" t="s">
        <v>2607</v>
      </c>
      <c r="F8" s="161" t="s">
        <v>2608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2585</v>
      </c>
      <c r="B9" s="150" t="s">
        <v>2609</v>
      </c>
      <c r="C9" s="148" t="s">
        <v>2610</v>
      </c>
      <c r="D9" s="154" t="s">
        <v>2611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2585</v>
      </c>
      <c r="B10" s="151" t="s">
        <v>2609</v>
      </c>
      <c r="C10" s="152" t="s">
        <v>2612</v>
      </c>
      <c r="D10" s="155" t="s">
        <v>2613</v>
      </c>
      <c r="E10" s="158" t="s">
        <v>2614</v>
      </c>
      <c r="F10" s="161" t="s">
        <v>2594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2585</v>
      </c>
      <c r="B11" s="151" t="s">
        <v>2609</v>
      </c>
      <c r="C11" s="152" t="s">
        <v>2615</v>
      </c>
      <c r="D11" s="155" t="s">
        <v>2616</v>
      </c>
      <c r="E11" s="158" t="s">
        <v>2617</v>
      </c>
      <c r="F11" s="161" t="s">
        <v>2594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2585</v>
      </c>
      <c r="B12" s="151" t="s">
        <v>2609</v>
      </c>
      <c r="C12" s="152" t="s">
        <v>2618</v>
      </c>
      <c r="D12" s="155" t="s">
        <v>2619</v>
      </c>
      <c r="E12" s="158" t="s">
        <v>2620</v>
      </c>
      <c r="F12" s="161" t="s">
        <v>2594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2585</v>
      </c>
      <c r="B13" s="150" t="s">
        <v>2621</v>
      </c>
      <c r="C13" s="148" t="s">
        <v>2622</v>
      </c>
      <c r="D13" s="154" t="s">
        <v>2623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2585</v>
      </c>
      <c r="B14" s="151" t="s">
        <v>2621</v>
      </c>
      <c r="C14" s="152" t="s">
        <v>2624</v>
      </c>
      <c r="D14" s="155" t="s">
        <v>2625</v>
      </c>
      <c r="E14" s="158" t="s">
        <v>2626</v>
      </c>
      <c r="F14" s="161" t="s">
        <v>2594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2585</v>
      </c>
      <c r="B15" s="151" t="s">
        <v>2621</v>
      </c>
      <c r="C15" s="152" t="s">
        <v>2627</v>
      </c>
      <c r="D15" s="155" t="s">
        <v>2628</v>
      </c>
      <c r="E15" s="158" t="s">
        <v>2629</v>
      </c>
      <c r="F15" s="161" t="s">
        <v>2594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2585</v>
      </c>
      <c r="B16" s="150" t="s">
        <v>2630</v>
      </c>
      <c r="C16" s="148" t="s">
        <v>2631</v>
      </c>
      <c r="D16" s="154" t="s">
        <v>2632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2585</v>
      </c>
      <c r="B17" s="151" t="s">
        <v>2630</v>
      </c>
      <c r="C17" s="152" t="s">
        <v>2633</v>
      </c>
      <c r="D17" s="155" t="s">
        <v>2634</v>
      </c>
      <c r="E17" s="158" t="s">
        <v>2635</v>
      </c>
      <c r="F17" s="161" t="s">
        <v>2594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2585</v>
      </c>
      <c r="B18" s="151" t="s">
        <v>2630</v>
      </c>
      <c r="C18" s="152" t="s">
        <v>2636</v>
      </c>
      <c r="D18" s="155" t="s">
        <v>2637</v>
      </c>
      <c r="E18" s="158" t="s">
        <v>2638</v>
      </c>
      <c r="F18" s="161" t="s">
        <v>2598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2585</v>
      </c>
      <c r="B19" s="151" t="s">
        <v>2630</v>
      </c>
      <c r="C19" s="152" t="s">
        <v>2639</v>
      </c>
      <c r="D19" s="155" t="s">
        <v>2640</v>
      </c>
      <c r="E19" s="158" t="s">
        <v>2641</v>
      </c>
      <c r="F19" s="161" t="s">
        <v>2594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2585</v>
      </c>
      <c r="B20" s="151" t="s">
        <v>2630</v>
      </c>
      <c r="C20" s="152" t="s">
        <v>2642</v>
      </c>
      <c r="D20" s="155" t="s">
        <v>2643</v>
      </c>
      <c r="E20" s="158" t="s">
        <v>2644</v>
      </c>
      <c r="F20" s="161" t="s">
        <v>2594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2585</v>
      </c>
      <c r="B21" s="151" t="s">
        <v>2630</v>
      </c>
      <c r="C21" s="152" t="s">
        <v>2645</v>
      </c>
      <c r="D21" s="155" t="s">
        <v>2646</v>
      </c>
      <c r="E21" s="158" t="s">
        <v>2647</v>
      </c>
      <c r="F21" s="161" t="s">
        <v>2598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2585</v>
      </c>
      <c r="B22" s="151" t="s">
        <v>2630</v>
      </c>
      <c r="C22" s="152" t="s">
        <v>2648</v>
      </c>
      <c r="D22" s="155" t="s">
        <v>2649</v>
      </c>
      <c r="E22" s="158" t="s">
        <v>2650</v>
      </c>
      <c r="F22" s="161" t="s">
        <v>2594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2585</v>
      </c>
      <c r="B23" s="151" t="s">
        <v>2630</v>
      </c>
      <c r="C23" s="152" t="s">
        <v>2651</v>
      </c>
      <c r="D23" s="155" t="s">
        <v>2652</v>
      </c>
      <c r="E23" s="158" t="s">
        <v>2653</v>
      </c>
      <c r="F23" s="161" t="s">
        <v>2594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2585</v>
      </c>
      <c r="B24" s="150" t="s">
        <v>2654</v>
      </c>
      <c r="C24" s="148" t="s">
        <v>2655</v>
      </c>
      <c r="D24" s="154" t="s">
        <v>2656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2585</v>
      </c>
      <c r="B25" s="151" t="s">
        <v>2654</v>
      </c>
      <c r="C25" s="152" t="s">
        <v>2657</v>
      </c>
      <c r="D25" s="155" t="s">
        <v>2658</v>
      </c>
      <c r="E25" s="158" t="s">
        <v>2659</v>
      </c>
      <c r="F25" s="161" t="s">
        <v>2594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2585</v>
      </c>
      <c r="B26" s="151" t="s">
        <v>2654</v>
      </c>
      <c r="C26" s="152" t="s">
        <v>2660</v>
      </c>
      <c r="D26" s="155" t="s">
        <v>2661</v>
      </c>
      <c r="E26" s="158" t="s">
        <v>2662</v>
      </c>
      <c r="F26" s="161" t="s">
        <v>2594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2585</v>
      </c>
      <c r="B27" s="151" t="s">
        <v>2654</v>
      </c>
      <c r="C27" s="152" t="s">
        <v>2663</v>
      </c>
      <c r="D27" s="155" t="s">
        <v>2664</v>
      </c>
      <c r="E27" s="158" t="s">
        <v>2665</v>
      </c>
      <c r="F27" s="161" t="s">
        <v>2598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2585</v>
      </c>
      <c r="B28" s="151" t="s">
        <v>2654</v>
      </c>
      <c r="C28" s="152" t="s">
        <v>2666</v>
      </c>
      <c r="D28" s="155" t="s">
        <v>2667</v>
      </c>
      <c r="E28" s="158" t="s">
        <v>2668</v>
      </c>
      <c r="F28" s="161" t="s">
        <v>2594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2585</v>
      </c>
      <c r="B29" s="150" t="s">
        <v>2669</v>
      </c>
      <c r="C29" s="148" t="s">
        <v>2670</v>
      </c>
      <c r="D29" s="154" t="s">
        <v>2671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2585</v>
      </c>
      <c r="B30" s="151" t="s">
        <v>2669</v>
      </c>
      <c r="C30" s="152" t="s">
        <v>2672</v>
      </c>
      <c r="D30" s="155" t="s">
        <v>2673</v>
      </c>
      <c r="E30" s="158" t="s">
        <v>2674</v>
      </c>
      <c r="F30" s="161" t="s">
        <v>2608</v>
      </c>
      <c r="G30" s="164">
        <f>IF(COUNTIF(H30:AU30,"&lt;&gt;")=0,"",SUMPRODUCT(((Recommendations[ImplStatus]="Implemented")+(Recommendations[ImplStatus]="Compensated"))*ISNUMBER(MATCH(Recommendations[Id],H30:AU30,0)))/COUNTIF(H30:AU30,"&lt;&gt;"))</f>
        <v>0</v>
      </c>
      <c r="H30" s="167" t="s">
        <v>542</v>
      </c>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2585</v>
      </c>
      <c r="B31" s="151" t="s">
        <v>2669</v>
      </c>
      <c r="C31" s="152" t="s">
        <v>2675</v>
      </c>
      <c r="D31" s="155" t="s">
        <v>2676</v>
      </c>
      <c r="E31" s="158" t="s">
        <v>2677</v>
      </c>
      <c r="F31" s="161" t="s">
        <v>2608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2585</v>
      </c>
      <c r="B32" s="151" t="s">
        <v>2669</v>
      </c>
      <c r="C32" s="152" t="s">
        <v>2678</v>
      </c>
      <c r="D32" s="155" t="s">
        <v>2679</v>
      </c>
      <c r="E32" s="158" t="s">
        <v>2680</v>
      </c>
      <c r="F32" s="161" t="s">
        <v>2608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2585</v>
      </c>
      <c r="B33" s="151" t="s">
        <v>2669</v>
      </c>
      <c r="C33" s="152" t="s">
        <v>2681</v>
      </c>
      <c r="D33" s="155" t="s">
        <v>2682</v>
      </c>
      <c r="E33" s="158" t="s">
        <v>2683</v>
      </c>
      <c r="F33" s="161" t="s">
        <v>2608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2585</v>
      </c>
      <c r="B34" s="151" t="s">
        <v>2669</v>
      </c>
      <c r="C34" s="152" t="s">
        <v>2684</v>
      </c>
      <c r="D34" s="155" t="s">
        <v>2685</v>
      </c>
      <c r="E34" s="158" t="s">
        <v>2686</v>
      </c>
      <c r="F34" s="161" t="s">
        <v>2608</v>
      </c>
      <c r="G34" s="164">
        <f>IF(COUNTIF(H34:AU34,"&lt;&gt;")=0,"",SUMPRODUCT(((Recommendations[ImplStatus]="Implemented")+(Recommendations[ImplStatus]="Compensated"))*ISNUMBER(MATCH(Recommendations[Id],H34:AU34,0)))/COUNTIF(H34:AU34,"&lt;&gt;"))</f>
        <v>0</v>
      </c>
      <c r="H34" s="167" t="s">
        <v>319</v>
      </c>
      <c r="I34" s="167" t="s">
        <v>505</v>
      </c>
      <c r="J34" s="167" t="s">
        <v>542</v>
      </c>
      <c r="K34" s="167" t="s">
        <v>552</v>
      </c>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2585</v>
      </c>
      <c r="B35" s="151" t="s">
        <v>2669</v>
      </c>
      <c r="C35" s="152" t="s">
        <v>2687</v>
      </c>
      <c r="D35" s="155" t="s">
        <v>2688</v>
      </c>
      <c r="E35" s="158" t="s">
        <v>2689</v>
      </c>
      <c r="F35" s="161" t="s">
        <v>2608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2585</v>
      </c>
      <c r="B36" s="151" t="s">
        <v>2669</v>
      </c>
      <c r="C36" s="152" t="s">
        <v>2690</v>
      </c>
      <c r="D36" s="155" t="s">
        <v>2691</v>
      </c>
      <c r="E36" s="158" t="s">
        <v>2692</v>
      </c>
      <c r="F36" s="161" t="s">
        <v>2608</v>
      </c>
      <c r="G36" s="164">
        <f>IF(COUNTIF(H36:AU36,"&lt;&gt;")=0,"",SUMPRODUCT(((Recommendations[ImplStatus]="Implemented")+(Recommendations[ImplStatus]="Compensated"))*ISNUMBER(MATCH(Recommendations[Id],H36:AU36,0)))/COUNTIF(H36:AU36,"&lt;&gt;"))</f>
        <v>0</v>
      </c>
      <c r="H36" s="167" t="s">
        <v>314</v>
      </c>
      <c r="I36" s="167" t="s">
        <v>474</v>
      </c>
      <c r="J36" s="167" t="s">
        <v>479</v>
      </c>
      <c r="K36" s="167" t="s">
        <v>500</v>
      </c>
      <c r="L36" s="167" t="s">
        <v>510</v>
      </c>
      <c r="M36" s="167" t="s">
        <v>515</v>
      </c>
      <c r="N36" s="167" t="s">
        <v>520</v>
      </c>
      <c r="O36" s="167" t="s">
        <v>530</v>
      </c>
      <c r="P36" s="167" t="s">
        <v>535</v>
      </c>
      <c r="Q36" s="167" t="s">
        <v>547</v>
      </c>
      <c r="R36" s="167" t="s">
        <v>557</v>
      </c>
      <c r="S36" s="167" t="s">
        <v>672</v>
      </c>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2585</v>
      </c>
      <c r="B37" s="151" t="s">
        <v>2669</v>
      </c>
      <c r="C37" s="152" t="s">
        <v>2693</v>
      </c>
      <c r="D37" s="155" t="s">
        <v>2694</v>
      </c>
      <c r="E37" s="158" t="s">
        <v>2695</v>
      </c>
      <c r="F37" s="161" t="s">
        <v>2608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2585</v>
      </c>
      <c r="B38" s="151" t="s">
        <v>2669</v>
      </c>
      <c r="C38" s="152" t="s">
        <v>2696</v>
      </c>
      <c r="D38" s="155" t="s">
        <v>2697</v>
      </c>
      <c r="E38" s="158" t="s">
        <v>2698</v>
      </c>
      <c r="F38" s="161" t="s">
        <v>2608</v>
      </c>
      <c r="G38" s="164">
        <f>IF(COUNTIF(H38:AU38,"&lt;&gt;")=0,"",SUMPRODUCT(((Recommendations[ImplStatus]="Implemented")+(Recommendations[ImplStatus]="Compensated"))*ISNUMBER(MATCH(Recommendations[Id],H38:AU38,0)))/COUNTIF(H38:AU38,"&lt;&gt;"))</f>
        <v>0</v>
      </c>
      <c r="H38" s="167" t="s">
        <v>489</v>
      </c>
      <c r="I38" s="167" t="s">
        <v>505</v>
      </c>
      <c r="J38" s="167" t="s">
        <v>525</v>
      </c>
      <c r="K38" s="167" t="s">
        <v>636</v>
      </c>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2585</v>
      </c>
      <c r="B39" s="151" t="s">
        <v>2669</v>
      </c>
      <c r="C39" s="152" t="s">
        <v>2699</v>
      </c>
      <c r="D39" s="155" t="s">
        <v>2700</v>
      </c>
      <c r="E39" s="158" t="s">
        <v>2701</v>
      </c>
      <c r="F39" s="161" t="s">
        <v>2608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2702</v>
      </c>
      <c r="B40" s="149" t="s">
        <v>25</v>
      </c>
      <c r="C40" s="147" t="s">
        <v>2703</v>
      </c>
      <c r="D40" s="153" t="s">
        <v>2704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2702</v>
      </c>
      <c r="B41" s="150" t="s">
        <v>2705</v>
      </c>
      <c r="C41" s="148" t="s">
        <v>2706</v>
      </c>
      <c r="D41" s="154" t="s">
        <v>2707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2702</v>
      </c>
      <c r="B42" s="151" t="s">
        <v>2705</v>
      </c>
      <c r="C42" s="152" t="s">
        <v>2708</v>
      </c>
      <c r="D42" s="155" t="s">
        <v>2709</v>
      </c>
      <c r="E42" s="158" t="s">
        <v>2710</v>
      </c>
      <c r="F42" s="161" t="s">
        <v>2594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2702</v>
      </c>
      <c r="B43" s="151" t="s">
        <v>2705</v>
      </c>
      <c r="C43" s="152" t="s">
        <v>2711</v>
      </c>
      <c r="D43" s="155" t="s">
        <v>2712</v>
      </c>
      <c r="E43" s="158" t="s">
        <v>2713</v>
      </c>
      <c r="F43" s="161" t="s">
        <v>2594</v>
      </c>
      <c r="G43" s="164">
        <f>IF(COUNTIF(H43:AU43,"&lt;&gt;")=0,"",SUMPRODUCT(((Recommendations[ImplStatus]="Implemented")+(Recommendations[ImplStatus]="Compensated"))*ISNUMBER(MATCH(Recommendations[Id],H43:AU43,0)))/COUNTIF(H43:AU43,"&lt;&gt;"))</f>
        <v>0</v>
      </c>
      <c r="H43" s="167" t="s">
        <v>18</v>
      </c>
      <c r="I43" s="167" t="s">
        <v>69</v>
      </c>
      <c r="J43" s="167" t="s">
        <v>176</v>
      </c>
      <c r="K43" s="167" t="s">
        <v>416</v>
      </c>
      <c r="L43" s="167" t="s">
        <v>489</v>
      </c>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2702</v>
      </c>
      <c r="B44" s="151" t="s">
        <v>2705</v>
      </c>
      <c r="C44" s="152" t="s">
        <v>2714</v>
      </c>
      <c r="D44" s="155" t="s">
        <v>2715</v>
      </c>
      <c r="E44" s="158" t="s">
        <v>2716</v>
      </c>
      <c r="F44" s="161" t="s">
        <v>2598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2702</v>
      </c>
      <c r="B45" s="151" t="s">
        <v>2705</v>
      </c>
      <c r="C45" s="152" t="s">
        <v>2717</v>
      </c>
      <c r="D45" s="155" t="s">
        <v>2718</v>
      </c>
      <c r="E45" s="158" t="s">
        <v>2719</v>
      </c>
      <c r="F45" s="161" t="s">
        <v>2608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2702</v>
      </c>
      <c r="B46" s="151" t="s">
        <v>2705</v>
      </c>
      <c r="C46" s="152" t="s">
        <v>2720</v>
      </c>
      <c r="D46" s="155" t="s">
        <v>2721</v>
      </c>
      <c r="E46" s="158" t="s">
        <v>2722</v>
      </c>
      <c r="F46" s="161" t="s">
        <v>2594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2702</v>
      </c>
      <c r="B47" s="151" t="s">
        <v>2705</v>
      </c>
      <c r="C47" s="152" t="s">
        <v>2723</v>
      </c>
      <c r="D47" s="155" t="s">
        <v>2724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2702</v>
      </c>
      <c r="B48" s="151" t="s">
        <v>2705</v>
      </c>
      <c r="C48" s="152" t="s">
        <v>2725</v>
      </c>
      <c r="D48" s="155" t="s">
        <v>2726</v>
      </c>
      <c r="E48" s="158" t="s">
        <v>2727</v>
      </c>
      <c r="F48" s="161" t="s">
        <v>2594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2702</v>
      </c>
      <c r="B49" s="151" t="s">
        <v>2705</v>
      </c>
      <c r="C49" s="152" t="s">
        <v>2728</v>
      </c>
      <c r="D49" s="155" t="s">
        <v>2729</v>
      </c>
      <c r="E49" s="158" t="s">
        <v>2730</v>
      </c>
      <c r="F49" s="161" t="s">
        <v>2598</v>
      </c>
      <c r="G49" s="164">
        <f>IF(COUNTIF(H49:AU49,"&lt;&gt;")=0,"",SUMPRODUCT(((Recommendations[ImplStatus]="Implemented")+(Recommendations[ImplStatus]="Compensated"))*ISNUMBER(MATCH(Recommendations[Id],H49:AU49,0)))/COUNTIF(H49:AU49,"&lt;&gt;"))</f>
        <v>0</v>
      </c>
      <c r="H49" s="167" t="s">
        <v>187</v>
      </c>
      <c r="I49" s="167" t="s">
        <v>277</v>
      </c>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2702</v>
      </c>
      <c r="B50" s="150" t="s">
        <v>2731</v>
      </c>
      <c r="C50" s="148" t="s">
        <v>2732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2702</v>
      </c>
      <c r="B51" s="151" t="s">
        <v>2731</v>
      </c>
      <c r="C51" s="152" t="s">
        <v>2733</v>
      </c>
      <c r="D51" s="155" t="s">
        <v>2734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2702</v>
      </c>
      <c r="B52" s="151" t="s">
        <v>2731</v>
      </c>
      <c r="C52" s="152" t="s">
        <v>2735</v>
      </c>
      <c r="D52" s="155" t="s">
        <v>2736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2702</v>
      </c>
      <c r="B53" s="151" t="s">
        <v>2731</v>
      </c>
      <c r="C53" s="152" t="s">
        <v>2737</v>
      </c>
      <c r="D53" s="155" t="s">
        <v>2738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2702</v>
      </c>
      <c r="B54" s="151" t="s">
        <v>2731</v>
      </c>
      <c r="C54" s="152" t="s">
        <v>2739</v>
      </c>
      <c r="D54" s="155" t="s">
        <v>2740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2702</v>
      </c>
      <c r="B55" s="151" t="s">
        <v>2731</v>
      </c>
      <c r="C55" s="152" t="s">
        <v>2741</v>
      </c>
      <c r="D55" s="155" t="s">
        <v>2742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2702</v>
      </c>
      <c r="B56" s="150" t="s">
        <v>856</v>
      </c>
      <c r="C56" s="148" t="s">
        <v>2743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2702</v>
      </c>
      <c r="B57" s="151" t="s">
        <v>856</v>
      </c>
      <c r="C57" s="152" t="s">
        <v>2744</v>
      </c>
      <c r="D57" s="155" t="s">
        <v>2745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2702</v>
      </c>
      <c r="B58" s="151" t="s">
        <v>856</v>
      </c>
      <c r="C58" s="152" t="s">
        <v>2746</v>
      </c>
      <c r="D58" s="155" t="s">
        <v>2747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2702</v>
      </c>
      <c r="B59" s="151" t="s">
        <v>856</v>
      </c>
      <c r="C59" s="152" t="s">
        <v>2748</v>
      </c>
      <c r="D59" s="155" t="s">
        <v>2749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2702</v>
      </c>
      <c r="B60" s="151" t="s">
        <v>856</v>
      </c>
      <c r="C60" s="152" t="s">
        <v>2750</v>
      </c>
      <c r="D60" s="155" t="s">
        <v>2751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2702</v>
      </c>
      <c r="B61" s="150" t="s">
        <v>2752</v>
      </c>
      <c r="C61" s="148" t="s">
        <v>2753</v>
      </c>
      <c r="D61" s="154" t="s">
        <v>2754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2702</v>
      </c>
      <c r="B62" s="151" t="s">
        <v>2752</v>
      </c>
      <c r="C62" s="152" t="s">
        <v>2755</v>
      </c>
      <c r="D62" s="155" t="s">
        <v>2756</v>
      </c>
      <c r="E62" s="158" t="s">
        <v>2757</v>
      </c>
      <c r="F62" s="161" t="s">
        <v>2594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2702</v>
      </c>
      <c r="B63" s="151" t="s">
        <v>2752</v>
      </c>
      <c r="C63" s="152" t="s">
        <v>2758</v>
      </c>
      <c r="D63" s="155" t="s">
        <v>2759</v>
      </c>
      <c r="E63" s="158" t="s">
        <v>2760</v>
      </c>
      <c r="F63" s="161" t="s">
        <v>2598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2702</v>
      </c>
      <c r="B64" s="151" t="s">
        <v>2752</v>
      </c>
      <c r="C64" s="152" t="s">
        <v>2761</v>
      </c>
      <c r="D64" s="155" t="s">
        <v>2762</v>
      </c>
      <c r="E64" s="158" t="s">
        <v>2763</v>
      </c>
      <c r="F64" s="161" t="s">
        <v>2594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2702</v>
      </c>
      <c r="B65" s="151" t="s">
        <v>2752</v>
      </c>
      <c r="C65" s="152" t="s">
        <v>2764</v>
      </c>
      <c r="D65" s="155" t="s">
        <v>2765</v>
      </c>
      <c r="E65" s="158" t="s">
        <v>2766</v>
      </c>
      <c r="F65" s="161" t="s">
        <v>2594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2702</v>
      </c>
      <c r="B66" s="150" t="s">
        <v>2360</v>
      </c>
      <c r="C66" s="148" t="s">
        <v>2767</v>
      </c>
      <c r="D66" s="154" t="s">
        <v>2768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2702</v>
      </c>
      <c r="B67" s="151" t="s">
        <v>2360</v>
      </c>
      <c r="C67" s="152" t="s">
        <v>2769</v>
      </c>
      <c r="D67" s="155" t="s">
        <v>2770</v>
      </c>
      <c r="E67" s="158" t="s">
        <v>2771</v>
      </c>
      <c r="F67" s="161" t="s">
        <v>2594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2702</v>
      </c>
      <c r="B68" s="151" t="s">
        <v>2360</v>
      </c>
      <c r="C68" s="152" t="s">
        <v>2772</v>
      </c>
      <c r="D68" s="155" t="s">
        <v>2773</v>
      </c>
      <c r="E68" s="158" t="s">
        <v>2774</v>
      </c>
      <c r="F68" s="161" t="s">
        <v>2594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2702</v>
      </c>
      <c r="B69" s="151" t="s">
        <v>2360</v>
      </c>
      <c r="C69" s="152" t="s">
        <v>2775</v>
      </c>
      <c r="D69" s="155" t="s">
        <v>2776</v>
      </c>
      <c r="E69" s="158" t="s">
        <v>2777</v>
      </c>
      <c r="F69" s="161" t="s">
        <v>2598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2702</v>
      </c>
      <c r="B70" s="151" t="s">
        <v>2360</v>
      </c>
      <c r="C70" s="152" t="s">
        <v>2778</v>
      </c>
      <c r="D70" s="155" t="s">
        <v>2779</v>
      </c>
      <c r="E70" s="158" t="s">
        <v>2780</v>
      </c>
      <c r="F70" s="161" t="s">
        <v>2594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2702</v>
      </c>
      <c r="B71" s="151" t="s">
        <v>2360</v>
      </c>
      <c r="C71" s="152" t="s">
        <v>2781</v>
      </c>
      <c r="D71" s="155" t="s">
        <v>2782</v>
      </c>
      <c r="E71" s="158" t="s">
        <v>2783</v>
      </c>
      <c r="F71" s="161" t="s">
        <v>2594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2702</v>
      </c>
      <c r="B72" s="151" t="s">
        <v>2360</v>
      </c>
      <c r="C72" s="152" t="s">
        <v>2784</v>
      </c>
      <c r="D72" s="155" t="s">
        <v>2785</v>
      </c>
      <c r="E72" s="158" t="s">
        <v>2786</v>
      </c>
      <c r="F72" s="161" t="s">
        <v>2594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2702</v>
      </c>
      <c r="B73" s="151" t="s">
        <v>2360</v>
      </c>
      <c r="C73" s="152" t="s">
        <v>2787</v>
      </c>
      <c r="D73" s="155" t="s">
        <v>2788</v>
      </c>
      <c r="E73" s="158" t="s">
        <v>2789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2702</v>
      </c>
      <c r="B74" s="151" t="s">
        <v>2360</v>
      </c>
      <c r="C74" s="152" t="s">
        <v>2790</v>
      </c>
      <c r="D74" s="155" t="s">
        <v>2791</v>
      </c>
      <c r="E74" s="158" t="s">
        <v>2792</v>
      </c>
      <c r="F74" s="161" t="s">
        <v>2598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2702</v>
      </c>
      <c r="B75" s="151" t="s">
        <v>2360</v>
      </c>
      <c r="C75" s="152" t="s">
        <v>2793</v>
      </c>
      <c r="D75" s="155" t="s">
        <v>2794</v>
      </c>
      <c r="E75" s="158" t="s">
        <v>2795</v>
      </c>
      <c r="F75" s="161" t="s">
        <v>2608</v>
      </c>
      <c r="G75" s="164">
        <f>IF(COUNTIF(H75:AU75,"&lt;&gt;")=0,"",SUMPRODUCT(((Recommendations[ImplStatus]="Implemented")+(Recommendations[ImplStatus]="Compensated"))*ISNUMBER(MATCH(Recommendations[Id],H75:AU75,0)))/COUNTIF(H75:AU75,"&lt;&gt;"))</f>
        <v>0</v>
      </c>
      <c r="H75" s="167" t="s">
        <v>98</v>
      </c>
      <c r="I75" s="167" t="s">
        <v>469</v>
      </c>
      <c r="J75" s="167" t="s">
        <v>474</v>
      </c>
      <c r="K75" s="167" t="s">
        <v>479</v>
      </c>
      <c r="L75" s="167" t="s">
        <v>494</v>
      </c>
      <c r="M75" s="167" t="s">
        <v>500</v>
      </c>
      <c r="N75" s="167" t="s">
        <v>530</v>
      </c>
      <c r="O75" s="167" t="s">
        <v>563</v>
      </c>
      <c r="P75" s="167" t="s">
        <v>614</v>
      </c>
      <c r="Q75" s="167" t="s">
        <v>636</v>
      </c>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2702</v>
      </c>
      <c r="B76" s="151" t="s">
        <v>2360</v>
      </c>
      <c r="C76" s="152" t="s">
        <v>2796</v>
      </c>
      <c r="D76" s="155" t="s">
        <v>2797</v>
      </c>
      <c r="E76" s="158" t="s">
        <v>2798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2702</v>
      </c>
      <c r="B77" s="150" t="s">
        <v>2630</v>
      </c>
      <c r="C77" s="148" t="s">
        <v>2799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2702</v>
      </c>
      <c r="B78" s="151" t="s">
        <v>2630</v>
      </c>
      <c r="C78" s="152" t="s">
        <v>2800</v>
      </c>
      <c r="D78" s="155" t="s">
        <v>2801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2702</v>
      </c>
      <c r="B79" s="151" t="s">
        <v>2630</v>
      </c>
      <c r="C79" s="152" t="s">
        <v>2802</v>
      </c>
      <c r="D79" s="155" t="s">
        <v>2803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2702</v>
      </c>
      <c r="B80" s="151" t="s">
        <v>2630</v>
      </c>
      <c r="C80" s="152" t="s">
        <v>2804</v>
      </c>
      <c r="D80" s="155" t="s">
        <v>2805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2702</v>
      </c>
      <c r="B81" s="150" t="s">
        <v>2558</v>
      </c>
      <c r="C81" s="148" t="s">
        <v>2806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2702</v>
      </c>
      <c r="B82" s="151" t="s">
        <v>2558</v>
      </c>
      <c r="C82" s="152" t="s">
        <v>2807</v>
      </c>
      <c r="D82" s="155" t="s">
        <v>2808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2702</v>
      </c>
      <c r="B83" s="151" t="s">
        <v>2558</v>
      </c>
      <c r="C83" s="152" t="s">
        <v>2809</v>
      </c>
      <c r="D83" s="155" t="s">
        <v>2810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2702</v>
      </c>
      <c r="B84" s="151" t="s">
        <v>2558</v>
      </c>
      <c r="C84" s="152" t="s">
        <v>2811</v>
      </c>
      <c r="D84" s="155" t="s">
        <v>2812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2702</v>
      </c>
      <c r="B85" s="151" t="s">
        <v>2558</v>
      </c>
      <c r="C85" s="152" t="s">
        <v>2813</v>
      </c>
      <c r="D85" s="155" t="s">
        <v>2814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2702</v>
      </c>
      <c r="B86" s="151" t="s">
        <v>2558</v>
      </c>
      <c r="C86" s="152" t="s">
        <v>2815</v>
      </c>
      <c r="D86" s="155" t="s">
        <v>2816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2817</v>
      </c>
      <c r="B87" s="149" t="s">
        <v>25</v>
      </c>
      <c r="C87" s="147" t="s">
        <v>2818</v>
      </c>
      <c r="D87" s="153" t="s">
        <v>2819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2817</v>
      </c>
      <c r="B88" s="150" t="s">
        <v>2820</v>
      </c>
      <c r="C88" s="148" t="s">
        <v>2821</v>
      </c>
      <c r="D88" s="154" t="s">
        <v>2822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2817</v>
      </c>
      <c r="B89" s="151" t="s">
        <v>2820</v>
      </c>
      <c r="C89" s="152" t="s">
        <v>2823</v>
      </c>
      <c r="D89" s="155" t="s">
        <v>2824</v>
      </c>
      <c r="E89" s="158" t="s">
        <v>2825</v>
      </c>
      <c r="F89" s="161" t="s">
        <v>2594</v>
      </c>
      <c r="G89" s="164">
        <f>IF(COUNTIF(H89:AU89,"&lt;&gt;")=0,"",SUMPRODUCT(((Recommendations[ImplStatus]="Implemented")+(Recommendations[ImplStatus]="Compensated"))*ISNUMBER(MATCH(Recommendations[Id],H89:AU89,0)))/COUNTIF(H89:AU89,"&lt;&gt;"))</f>
        <v>0</v>
      </c>
      <c r="H89" s="167" t="s">
        <v>194</v>
      </c>
      <c r="I89" s="167" t="s">
        <v>222</v>
      </c>
      <c r="J89" s="167" t="s">
        <v>368</v>
      </c>
      <c r="K89" s="167" t="s">
        <v>596</v>
      </c>
      <c r="L89" s="167" t="s">
        <v>695</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2817</v>
      </c>
      <c r="B90" s="151" t="s">
        <v>2820</v>
      </c>
      <c r="C90" s="152" t="s">
        <v>2826</v>
      </c>
      <c r="D90" s="155" t="s">
        <v>2827</v>
      </c>
      <c r="E90" s="158" t="s">
        <v>2828</v>
      </c>
      <c r="F90" s="161" t="s">
        <v>2598</v>
      </c>
      <c r="G90" s="164">
        <f>IF(COUNTIF(H90:AU90,"&lt;&gt;")=0,"",SUMPRODUCT(((Recommendations[ImplStatus]="Implemented")+(Recommendations[ImplStatus]="Compensated"))*ISNUMBER(MATCH(Recommendations[Id],H90:AU90,0)))/COUNTIF(H90:AU90,"&lt;&gt;"))</f>
        <v>0</v>
      </c>
      <c r="H90" s="167" t="s">
        <v>222</v>
      </c>
      <c r="I90" s="167" t="s">
        <v>241</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2817</v>
      </c>
      <c r="B91" s="151" t="s">
        <v>2820</v>
      </c>
      <c r="C91" s="152" t="s">
        <v>2829</v>
      </c>
      <c r="D91" s="155" t="s">
        <v>2830</v>
      </c>
      <c r="E91" s="158" t="s">
        <v>2831</v>
      </c>
      <c r="F91" s="161" t="s">
        <v>2594</v>
      </c>
      <c r="G91" s="164">
        <f>IF(COUNTIF(H91:AU91,"&lt;&gt;")=0,"",SUMPRODUCT(((Recommendations[ImplStatus]="Implemented")+(Recommendations[ImplStatus]="Compensated"))*ISNUMBER(MATCH(Recommendations[Id],H91:AU91,0)))/COUNTIF(H91:AU91,"&lt;&gt;"))</f>
        <v>0</v>
      </c>
      <c r="H91" s="167" t="s">
        <v>34</v>
      </c>
      <c r="I91" s="167" t="s">
        <v>210</v>
      </c>
      <c r="J91" s="167" t="s">
        <v>216</v>
      </c>
      <c r="K91" s="167" t="s">
        <v>252</v>
      </c>
      <c r="L91" s="167" t="s">
        <v>351</v>
      </c>
      <c r="M91" s="167" t="s">
        <v>591</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2817</v>
      </c>
      <c r="B92" s="151" t="s">
        <v>2820</v>
      </c>
      <c r="C92" s="152" t="s">
        <v>2832</v>
      </c>
      <c r="D92" s="155" t="s">
        <v>2833</v>
      </c>
      <c r="E92" s="158" t="s">
        <v>2834</v>
      </c>
      <c r="F92" s="161" t="s">
        <v>2594</v>
      </c>
      <c r="G92" s="164">
        <f>IF(COUNTIF(H92:AU92,"&lt;&gt;")=0,"",SUMPRODUCT(((Recommendations[ImplStatus]="Implemented")+(Recommendations[ImplStatus]="Compensated"))*ISNUMBER(MATCH(Recommendations[Id],H92:AU92,0)))/COUNTIF(H92:AU92,"&lt;&gt;"))</f>
        <v>0</v>
      </c>
      <c r="H92" s="167" t="s">
        <v>210</v>
      </c>
      <c r="I92" s="167" t="s">
        <v>216</v>
      </c>
      <c r="J92" s="167" t="s">
        <v>252</v>
      </c>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2817</v>
      </c>
      <c r="B93" s="151" t="s">
        <v>2820</v>
      </c>
      <c r="C93" s="152" t="s">
        <v>2835</v>
      </c>
      <c r="D93" s="155" t="s">
        <v>2836</v>
      </c>
      <c r="E93" s="158" t="s">
        <v>2837</v>
      </c>
      <c r="F93" s="161" t="s">
        <v>2594</v>
      </c>
      <c r="G93" s="164">
        <f>IF(COUNTIF(H93:AU93,"&lt;&gt;")=0,"",SUMPRODUCT(((Recommendations[ImplStatus]="Implemented")+(Recommendations[ImplStatus]="Compensated"))*ISNUMBER(MATCH(Recommendations[Id],H93:AU93,0)))/COUNTIF(H93:AU93,"&lt;&gt;"))</f>
        <v>0</v>
      </c>
      <c r="H93" s="167" t="s">
        <v>34</v>
      </c>
      <c r="I93" s="167" t="s">
        <v>48</v>
      </c>
      <c r="J93" s="167" t="s">
        <v>55</v>
      </c>
      <c r="K93" s="167" t="s">
        <v>62</v>
      </c>
      <c r="L93" s="167" t="s">
        <v>110</v>
      </c>
      <c r="M93" s="167" t="s">
        <v>117</v>
      </c>
      <c r="N93" s="167" t="s">
        <v>123</v>
      </c>
      <c r="O93" s="167" t="s">
        <v>129</v>
      </c>
      <c r="P93" s="167" t="s">
        <v>145</v>
      </c>
      <c r="Q93" s="167" t="s">
        <v>156</v>
      </c>
      <c r="R93" s="167" t="s">
        <v>162</v>
      </c>
      <c r="S93" s="167" t="s">
        <v>169</v>
      </c>
      <c r="T93" s="167" t="s">
        <v>194</v>
      </c>
      <c r="U93" s="167" t="s">
        <v>199</v>
      </c>
      <c r="V93" s="167" t="s">
        <v>205</v>
      </c>
      <c r="W93" s="167" t="s">
        <v>228</v>
      </c>
      <c r="X93" s="167" t="s">
        <v>234</v>
      </c>
      <c r="Y93" s="167" t="s">
        <v>258</v>
      </c>
      <c r="Z93" s="167" t="s">
        <v>282</v>
      </c>
      <c r="AA93" s="167" t="s">
        <v>325</v>
      </c>
      <c r="AB93" s="167" t="s">
        <v>345</v>
      </c>
      <c r="AC93" s="167" t="s">
        <v>357</v>
      </c>
      <c r="AD93" s="167" t="s">
        <v>378</v>
      </c>
      <c r="AE93" s="167" t="s">
        <v>395</v>
      </c>
      <c r="AF93" s="167" t="s">
        <v>448</v>
      </c>
      <c r="AG93" s="167" t="s">
        <v>575</v>
      </c>
      <c r="AH93" s="167" t="s">
        <v>581</v>
      </c>
      <c r="AI93" s="167" t="s">
        <v>586</v>
      </c>
      <c r="AJ93" s="167" t="s">
        <v>601</v>
      </c>
      <c r="AK93" s="167" t="s">
        <v>607</v>
      </c>
      <c r="AL93" s="167" t="s">
        <v>657</v>
      </c>
      <c r="AM93" s="167" t="s">
        <v>689</v>
      </c>
      <c r="AN93" s="167"/>
      <c r="AO93" s="167"/>
      <c r="AP93" s="167"/>
      <c r="AQ93" s="167"/>
      <c r="AR93" s="167"/>
      <c r="AS93" s="167"/>
      <c r="AT93" s="167"/>
      <c r="AU93" s="181"/>
    </row>
    <row r="94" spans="1:47" ht="60" customHeight="1" x14ac:dyDescent="0.35">
      <c r="A94" s="177" t="s">
        <v>2817</v>
      </c>
      <c r="B94" s="151" t="s">
        <v>2820</v>
      </c>
      <c r="C94" s="152" t="s">
        <v>2838</v>
      </c>
      <c r="D94" s="155" t="s">
        <v>2839</v>
      </c>
      <c r="E94" s="158" t="s">
        <v>2840</v>
      </c>
      <c r="F94" s="161" t="s">
        <v>2598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2817</v>
      </c>
      <c r="B95" s="150" t="s">
        <v>2841</v>
      </c>
      <c r="C95" s="148" t="s">
        <v>2842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2817</v>
      </c>
      <c r="B96" s="151" t="s">
        <v>2841</v>
      </c>
      <c r="C96" s="152" t="s">
        <v>2843</v>
      </c>
      <c r="D96" s="155" t="s">
        <v>2844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2817</v>
      </c>
      <c r="B97" s="151" t="s">
        <v>2841</v>
      </c>
      <c r="C97" s="152" t="s">
        <v>2845</v>
      </c>
      <c r="D97" s="155" t="s">
        <v>2846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2817</v>
      </c>
      <c r="B98" s="151" t="s">
        <v>2841</v>
      </c>
      <c r="C98" s="152" t="s">
        <v>2847</v>
      </c>
      <c r="D98" s="155" t="s">
        <v>2848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2817</v>
      </c>
      <c r="B99" s="151" t="s">
        <v>2841</v>
      </c>
      <c r="C99" s="152" t="s">
        <v>2849</v>
      </c>
      <c r="D99" s="155" t="s">
        <v>2850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2817</v>
      </c>
      <c r="B100" s="151" t="s">
        <v>2841</v>
      </c>
      <c r="C100" s="152" t="s">
        <v>2851</v>
      </c>
      <c r="D100" s="155" t="s">
        <v>2852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2817</v>
      </c>
      <c r="B101" s="151" t="s">
        <v>2841</v>
      </c>
      <c r="C101" s="152" t="s">
        <v>2853</v>
      </c>
      <c r="D101" s="155" t="s">
        <v>2854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2817</v>
      </c>
      <c r="B102" s="151" t="s">
        <v>2841</v>
      </c>
      <c r="C102" s="152" t="s">
        <v>2855</v>
      </c>
      <c r="D102" s="155" t="s">
        <v>2856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2817</v>
      </c>
      <c r="B103" s="150" t="s">
        <v>2001</v>
      </c>
      <c r="C103" s="148" t="s">
        <v>2857</v>
      </c>
      <c r="D103" s="154" t="s">
        <v>2858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2817</v>
      </c>
      <c r="B104" s="151" t="s">
        <v>2001</v>
      </c>
      <c r="C104" s="152" t="s">
        <v>2859</v>
      </c>
      <c r="D104" s="155" t="s">
        <v>2860</v>
      </c>
      <c r="E104" s="158" t="s">
        <v>2861</v>
      </c>
      <c r="F104" s="161" t="s">
        <v>2594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2817</v>
      </c>
      <c r="B105" s="151" t="s">
        <v>2001</v>
      </c>
      <c r="C105" s="152" t="s">
        <v>2862</v>
      </c>
      <c r="D105" s="155" t="s">
        <v>2863</v>
      </c>
      <c r="E105" s="158" t="s">
        <v>2864</v>
      </c>
      <c r="F105" s="161" t="s">
        <v>2598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2817</v>
      </c>
      <c r="B106" s="151" t="s">
        <v>2001</v>
      </c>
      <c r="C106" s="152" t="s">
        <v>2865</v>
      </c>
      <c r="D106" s="155" t="s">
        <v>2866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2817</v>
      </c>
      <c r="B107" s="151" t="s">
        <v>2001</v>
      </c>
      <c r="C107" s="152" t="s">
        <v>2867</v>
      </c>
      <c r="D107" s="155" t="s">
        <v>2868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2817</v>
      </c>
      <c r="B108" s="151" t="s">
        <v>2001</v>
      </c>
      <c r="C108" s="152" t="s">
        <v>2869</v>
      </c>
      <c r="D108" s="155" t="s">
        <v>2870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2817</v>
      </c>
      <c r="B109" s="150" t="s">
        <v>2871</v>
      </c>
      <c r="C109" s="148" t="s">
        <v>2872</v>
      </c>
      <c r="D109" s="154" t="s">
        <v>2873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2817</v>
      </c>
      <c r="B110" s="151" t="s">
        <v>2871</v>
      </c>
      <c r="C110" s="152" t="s">
        <v>2874</v>
      </c>
      <c r="D110" s="155" t="s">
        <v>2875</v>
      </c>
      <c r="E110" s="158" t="s">
        <v>2876</v>
      </c>
      <c r="F110" s="161" t="s">
        <v>2594</v>
      </c>
      <c r="G110" s="164">
        <f>IF(COUNTIF(H110:AU110,"&lt;&gt;")=0,"",SUMPRODUCT(((Recommendations[ImplStatus]="Implemented")+(Recommendations[ImplStatus]="Compensated"))*ISNUMBER(MATCH(Recommendations[Id],H110:AU110,0)))/COUNTIF(H110:AU110,"&lt;&gt;"))</f>
        <v>0</v>
      </c>
      <c r="H110" s="167" t="s">
        <v>55</v>
      </c>
      <c r="I110" s="167" t="s">
        <v>357</v>
      </c>
      <c r="J110" s="167" t="s">
        <v>438</v>
      </c>
      <c r="K110" s="167" t="s">
        <v>569</v>
      </c>
      <c r="L110" s="167" t="s">
        <v>575</v>
      </c>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2817</v>
      </c>
      <c r="B111" s="151" t="s">
        <v>2871</v>
      </c>
      <c r="C111" s="152" t="s">
        <v>2877</v>
      </c>
      <c r="D111" s="155" t="s">
        <v>2878</v>
      </c>
      <c r="E111" s="158" t="s">
        <v>2879</v>
      </c>
      <c r="F111" s="161" t="s">
        <v>2594</v>
      </c>
      <c r="G111" s="164">
        <f>IF(COUNTIF(H111:AU111,"&lt;&gt;")=0,"",SUMPRODUCT(((Recommendations[ImplStatus]="Implemented")+(Recommendations[ImplStatus]="Compensated"))*ISNUMBER(MATCH(Recommendations[Id],H111:AU111,0)))/COUNTIF(H111:AU111,"&lt;&gt;"))</f>
        <v>0</v>
      </c>
      <c r="H111" s="167" t="s">
        <v>287</v>
      </c>
      <c r="I111" s="167" t="s">
        <v>373</v>
      </c>
      <c r="J111" s="167" t="s">
        <v>569</v>
      </c>
      <c r="K111" s="167" t="s">
        <v>631</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2817</v>
      </c>
      <c r="B112" s="151" t="s">
        <v>2871</v>
      </c>
      <c r="C112" s="152" t="s">
        <v>2880</v>
      </c>
      <c r="D112" s="155" t="s">
        <v>2881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2817</v>
      </c>
      <c r="B113" s="151" t="s">
        <v>2871</v>
      </c>
      <c r="C113" s="152" t="s">
        <v>2882</v>
      </c>
      <c r="D113" s="155" t="s">
        <v>2883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2817</v>
      </c>
      <c r="B114" s="151" t="s">
        <v>2871</v>
      </c>
      <c r="C114" s="152" t="s">
        <v>2884</v>
      </c>
      <c r="D114" s="155" t="s">
        <v>2885</v>
      </c>
      <c r="E114" s="158"/>
      <c r="F114" s="161" t="s">
        <v>25</v>
      </c>
      <c r="G114" s="164">
        <f>IF(COUNTIF(H114:AU114,"&lt;&gt;")=0,"",SUMPRODUCT(((Recommendations[ImplStatus]="Implemented")+(Recommendations[ImplStatus]="Compensated"))*ISNUMBER(MATCH(Recommendations[Id],H114:AU114,0)))/COUNTIF(H114:AU114,"&lt;&gt;"))</f>
        <v>0</v>
      </c>
      <c r="H114" s="167" t="s">
        <v>246</v>
      </c>
      <c r="I114" s="167" t="s">
        <v>294</v>
      </c>
      <c r="J114" s="167" t="s">
        <v>463</v>
      </c>
      <c r="K114" s="167" t="s">
        <v>652</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2817</v>
      </c>
      <c r="B115" s="151" t="s">
        <v>2871</v>
      </c>
      <c r="C115" s="152" t="s">
        <v>2886</v>
      </c>
      <c r="D115" s="155" t="s">
        <v>2887</v>
      </c>
      <c r="E115" s="158"/>
      <c r="F115" s="161" t="s">
        <v>25</v>
      </c>
      <c r="G115" s="164">
        <f>IF(COUNTIF(H115:AU115,"&lt;&gt;")=0,"",SUMPRODUCT(((Recommendations[ImplStatus]="Implemented")+(Recommendations[ImplStatus]="Compensated"))*ISNUMBER(MATCH(Recommendations[Id],H115:AU115,0)))/COUNTIF(H115:AU115,"&lt;&gt;"))</f>
        <v>0</v>
      </c>
      <c r="H115" s="167" t="s">
        <v>98</v>
      </c>
      <c r="I115" s="167" t="s">
        <v>469</v>
      </c>
      <c r="J115" s="167" t="s">
        <v>484</v>
      </c>
      <c r="K115" s="167" t="s">
        <v>494</v>
      </c>
      <c r="L115" s="167" t="s">
        <v>510</v>
      </c>
      <c r="M115" s="167" t="s">
        <v>525</v>
      </c>
      <c r="N115" s="167" t="s">
        <v>563</v>
      </c>
      <c r="O115" s="167" t="s">
        <v>614</v>
      </c>
      <c r="P115" s="167" t="s">
        <v>620</v>
      </c>
      <c r="Q115" s="167" t="s">
        <v>667</v>
      </c>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2817</v>
      </c>
      <c r="B116" s="151" t="s">
        <v>2871</v>
      </c>
      <c r="C116" s="152" t="s">
        <v>2888</v>
      </c>
      <c r="D116" s="155" t="s">
        <v>2889</v>
      </c>
      <c r="E116" s="158"/>
      <c r="F116" s="161" t="s">
        <v>25</v>
      </c>
      <c r="G116" s="164">
        <f>IF(COUNTIF(H116:AU116,"&lt;&gt;")=0,"",SUMPRODUCT(((Recommendations[ImplStatus]="Implemented")+(Recommendations[ImplStatus]="Compensated"))*ISNUMBER(MATCH(Recommendations[Id],H116:AU116,0)))/COUNTIF(H116:AU116,"&lt;&gt;"))</f>
        <v>0</v>
      </c>
      <c r="H116" s="167" t="s">
        <v>438</v>
      </c>
      <c r="I116" s="167" t="s">
        <v>642</v>
      </c>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2817</v>
      </c>
      <c r="B117" s="151" t="s">
        <v>2871</v>
      </c>
      <c r="C117" s="152" t="s">
        <v>2890</v>
      </c>
      <c r="D117" s="155" t="s">
        <v>2891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2817</v>
      </c>
      <c r="B118" s="151" t="s">
        <v>2871</v>
      </c>
      <c r="C118" s="152" t="s">
        <v>2892</v>
      </c>
      <c r="D118" s="155" t="s">
        <v>2893</v>
      </c>
      <c r="E118" s="158" t="s">
        <v>2894</v>
      </c>
      <c r="F118" s="161" t="s">
        <v>2594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2817</v>
      </c>
      <c r="B119" s="151" t="s">
        <v>2871</v>
      </c>
      <c r="C119" s="152" t="s">
        <v>2895</v>
      </c>
      <c r="D119" s="155" t="s">
        <v>2896</v>
      </c>
      <c r="E119" s="158" t="s">
        <v>2897</v>
      </c>
      <c r="F119" s="161" t="s">
        <v>2594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2817</v>
      </c>
      <c r="B120" s="150" t="s">
        <v>2898</v>
      </c>
      <c r="C120" s="148" t="s">
        <v>2899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2817</v>
      </c>
      <c r="B121" s="151" t="s">
        <v>2898</v>
      </c>
      <c r="C121" s="152" t="s">
        <v>2900</v>
      </c>
      <c r="D121" s="155" t="s">
        <v>2901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2817</v>
      </c>
      <c r="B122" s="151" t="s">
        <v>2898</v>
      </c>
      <c r="C122" s="152" t="s">
        <v>2902</v>
      </c>
      <c r="D122" s="155" t="s">
        <v>2903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2817</v>
      </c>
      <c r="B123" s="151" t="s">
        <v>2898</v>
      </c>
      <c r="C123" s="152" t="s">
        <v>2904</v>
      </c>
      <c r="D123" s="155" t="s">
        <v>2905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2817</v>
      </c>
      <c r="B124" s="151" t="s">
        <v>2898</v>
      </c>
      <c r="C124" s="152" t="s">
        <v>2906</v>
      </c>
      <c r="D124" s="155" t="s">
        <v>2907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2817</v>
      </c>
      <c r="B125" s="151" t="s">
        <v>2898</v>
      </c>
      <c r="C125" s="152" t="s">
        <v>2908</v>
      </c>
      <c r="D125" s="155" t="s">
        <v>2909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2817</v>
      </c>
      <c r="B126" s="151" t="s">
        <v>2898</v>
      </c>
      <c r="C126" s="152" t="s">
        <v>2910</v>
      </c>
      <c r="D126" s="155" t="s">
        <v>2911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2817</v>
      </c>
      <c r="B127" s="151" t="s">
        <v>2898</v>
      </c>
      <c r="C127" s="152" t="s">
        <v>2912</v>
      </c>
      <c r="D127" s="155" t="s">
        <v>2913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2817</v>
      </c>
      <c r="B128" s="151" t="s">
        <v>2898</v>
      </c>
      <c r="C128" s="152" t="s">
        <v>2914</v>
      </c>
      <c r="D128" s="155" t="s">
        <v>2915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2817</v>
      </c>
      <c r="B129" s="151" t="s">
        <v>2898</v>
      </c>
      <c r="C129" s="152" t="s">
        <v>2916</v>
      </c>
      <c r="D129" s="155" t="s">
        <v>2917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2817</v>
      </c>
      <c r="B130" s="151" t="s">
        <v>2898</v>
      </c>
      <c r="C130" s="152" t="s">
        <v>2918</v>
      </c>
      <c r="D130" s="155" t="s">
        <v>2919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2817</v>
      </c>
      <c r="B131" s="151" t="s">
        <v>2898</v>
      </c>
      <c r="C131" s="152" t="s">
        <v>2920</v>
      </c>
      <c r="D131" s="155" t="s">
        <v>2921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2817</v>
      </c>
      <c r="B132" s="151" t="s">
        <v>2898</v>
      </c>
      <c r="C132" s="152" t="s">
        <v>2922</v>
      </c>
      <c r="D132" s="155" t="s">
        <v>2923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2817</v>
      </c>
      <c r="B133" s="150" t="s">
        <v>2924</v>
      </c>
      <c r="C133" s="148" t="s">
        <v>2925</v>
      </c>
      <c r="D133" s="154" t="s">
        <v>2926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2817</v>
      </c>
      <c r="B134" s="151" t="s">
        <v>2924</v>
      </c>
      <c r="C134" s="152" t="s">
        <v>2927</v>
      </c>
      <c r="D134" s="155" t="s">
        <v>2928</v>
      </c>
      <c r="E134" s="158" t="s">
        <v>2929</v>
      </c>
      <c r="F134" s="161" t="s">
        <v>2598</v>
      </c>
      <c r="G134" s="164">
        <f>IF(COUNTIF(H134:AU134,"&lt;&gt;")=0,"",SUMPRODUCT(((Recommendations[ImplStatus]="Implemented")+(Recommendations[ImplStatus]="Compensated"))*ISNUMBER(MATCH(Recommendations[Id],H134:AU134,0)))/COUNTIF(H134:AU134,"&lt;&gt;"))</f>
        <v>0</v>
      </c>
      <c r="H134" s="167" t="s">
        <v>258</v>
      </c>
      <c r="I134" s="167" t="s">
        <v>384</v>
      </c>
      <c r="J134" s="167" t="s">
        <v>400</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2817</v>
      </c>
      <c r="B135" s="151" t="s">
        <v>2924</v>
      </c>
      <c r="C135" s="152" t="s">
        <v>2930</v>
      </c>
      <c r="D135" s="155" t="s">
        <v>2931</v>
      </c>
      <c r="E135" s="158" t="s">
        <v>2932</v>
      </c>
      <c r="F135" s="161" t="s">
        <v>2598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2817</v>
      </c>
      <c r="B136" s="151" t="s">
        <v>2924</v>
      </c>
      <c r="C136" s="152" t="s">
        <v>2933</v>
      </c>
      <c r="D136" s="155" t="s">
        <v>2934</v>
      </c>
      <c r="E136" s="158" t="s">
        <v>2935</v>
      </c>
      <c r="F136" s="161" t="s">
        <v>2594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2817</v>
      </c>
      <c r="B137" s="151" t="s">
        <v>2924</v>
      </c>
      <c r="C137" s="152" t="s">
        <v>2936</v>
      </c>
      <c r="D137" s="155" t="s">
        <v>2937</v>
      </c>
      <c r="E137" s="158" t="s">
        <v>2938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2817</v>
      </c>
      <c r="B138" s="150" t="s">
        <v>2234</v>
      </c>
      <c r="C138" s="148" t="s">
        <v>2939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2817</v>
      </c>
      <c r="B139" s="151" t="s">
        <v>2234</v>
      </c>
      <c r="C139" s="152" t="s">
        <v>2940</v>
      </c>
      <c r="D139" s="155" t="s">
        <v>2941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2817</v>
      </c>
      <c r="B140" s="151" t="s">
        <v>2234</v>
      </c>
      <c r="C140" s="152" t="s">
        <v>2942</v>
      </c>
      <c r="D140" s="155" t="s">
        <v>2943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2817</v>
      </c>
      <c r="B141" s="150" t="s">
        <v>2944</v>
      </c>
      <c r="C141" s="148" t="s">
        <v>2945</v>
      </c>
      <c r="D141" s="154" t="s">
        <v>2946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2817</v>
      </c>
      <c r="B142" s="151" t="s">
        <v>2944</v>
      </c>
      <c r="C142" s="152" t="s">
        <v>2947</v>
      </c>
      <c r="D142" s="155" t="s">
        <v>2948</v>
      </c>
      <c r="E142" s="158" t="s">
        <v>2949</v>
      </c>
      <c r="F142" s="161" t="s">
        <v>2594</v>
      </c>
      <c r="G142" s="164">
        <f>IF(COUNTIF(H142:AU142,"&lt;&gt;")=0,"",SUMPRODUCT(((Recommendations[ImplStatus]="Implemented")+(Recommendations[ImplStatus]="Compensated"))*ISNUMBER(MATCH(Recommendations[Id],H142:AU142,0)))/COUNTIF(H142:AU142,"&lt;&gt;"))</f>
        <v>0</v>
      </c>
      <c r="H142" s="167" t="s">
        <v>299</v>
      </c>
      <c r="I142" s="167" t="s">
        <v>304</v>
      </c>
      <c r="J142" s="167" t="s">
        <v>330</v>
      </c>
      <c r="K142" s="167" t="s">
        <v>340</v>
      </c>
      <c r="L142" s="167" t="s">
        <v>384</v>
      </c>
      <c r="M142" s="167" t="s">
        <v>390</v>
      </c>
      <c r="N142" s="167" t="s">
        <v>416</v>
      </c>
      <c r="O142" s="167" t="s">
        <v>428</v>
      </c>
      <c r="P142" s="167" t="s">
        <v>453</v>
      </c>
      <c r="Q142" s="167" t="s">
        <v>642</v>
      </c>
      <c r="R142" s="167" t="s">
        <v>663</v>
      </c>
      <c r="S142" s="167" t="s">
        <v>667</v>
      </c>
      <c r="T142" s="167" t="s">
        <v>672</v>
      </c>
      <c r="U142" s="167" t="s">
        <v>679</v>
      </c>
      <c r="V142" s="167" t="s">
        <v>684</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2817</v>
      </c>
      <c r="B143" s="151" t="s">
        <v>2944</v>
      </c>
      <c r="C143" s="152" t="s">
        <v>2950</v>
      </c>
      <c r="D143" s="155" t="s">
        <v>2951</v>
      </c>
      <c r="E143" s="158" t="s">
        <v>2952</v>
      </c>
      <c r="F143" s="161" t="s">
        <v>2594</v>
      </c>
      <c r="G143" s="164">
        <f>IF(COUNTIF(H143:AU143,"&lt;&gt;")=0,"",SUMPRODUCT(((Recommendations[ImplStatus]="Implemented")+(Recommendations[ImplStatus]="Compensated"))*ISNUMBER(MATCH(Recommendations[Id],H143:AU143,0)))/COUNTIF(H143:AU143,"&lt;&gt;"))</f>
        <v>0</v>
      </c>
      <c r="H143" s="167" t="s">
        <v>69</v>
      </c>
      <c r="I143" s="167" t="s">
        <v>187</v>
      </c>
      <c r="J143" s="167" t="s">
        <v>277</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2817</v>
      </c>
      <c r="B144" s="151" t="s">
        <v>2944</v>
      </c>
      <c r="C144" s="152" t="s">
        <v>2953</v>
      </c>
      <c r="D144" s="155" t="s">
        <v>2954</v>
      </c>
      <c r="E144" s="158" t="s">
        <v>2955</v>
      </c>
      <c r="F144" s="161" t="s">
        <v>2598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2817</v>
      </c>
      <c r="B145" s="151" t="s">
        <v>2944</v>
      </c>
      <c r="C145" s="152" t="s">
        <v>2956</v>
      </c>
      <c r="D145" s="155" t="s">
        <v>2957</v>
      </c>
      <c r="E145" s="158" t="s">
        <v>2958</v>
      </c>
      <c r="F145" s="161" t="s">
        <v>2594</v>
      </c>
      <c r="G145" s="164">
        <f>IF(COUNTIF(H145:AU145,"&lt;&gt;")=0,"",SUMPRODUCT(((Recommendations[ImplStatus]="Implemented")+(Recommendations[ImplStatus]="Compensated"))*ISNUMBER(MATCH(Recommendations[Id],H145:AU145,0)))/COUNTIF(H145:AU145,"&lt;&gt;"))</f>
        <v>0</v>
      </c>
      <c r="H145" s="167" t="s">
        <v>104</v>
      </c>
      <c r="I145" s="167" t="s">
        <v>140</v>
      </c>
      <c r="J145" s="167" t="s">
        <v>182</v>
      </c>
      <c r="K145" s="167" t="s">
        <v>335</v>
      </c>
      <c r="L145" s="167" t="s">
        <v>625</v>
      </c>
      <c r="M145" s="167" t="s">
        <v>647</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2817</v>
      </c>
      <c r="B146" s="151" t="s">
        <v>2944</v>
      </c>
      <c r="C146" s="152" t="s">
        <v>2959</v>
      </c>
      <c r="D146" s="155" t="s">
        <v>2960</v>
      </c>
      <c r="E146" s="158" t="s">
        <v>2961</v>
      </c>
      <c r="F146" s="161" t="s">
        <v>2594</v>
      </c>
      <c r="G146" s="164">
        <f>IF(COUNTIF(H146:AU146,"&lt;&gt;")=0,"",SUMPRODUCT(((Recommendations[ImplStatus]="Implemented")+(Recommendations[ImplStatus]="Compensated"))*ISNUMBER(MATCH(Recommendations[Id],H146:AU146,0)))/COUNTIF(H146:AU146,"&lt;&gt;"))</f>
        <v>0</v>
      </c>
      <c r="H146" s="167" t="s">
        <v>270</v>
      </c>
      <c r="I146" s="167" t="s">
        <v>520</v>
      </c>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2817</v>
      </c>
      <c r="B147" s="151" t="s">
        <v>2944</v>
      </c>
      <c r="C147" s="152" t="s">
        <v>2962</v>
      </c>
      <c r="D147" s="155" t="s">
        <v>2963</v>
      </c>
      <c r="E147" s="158" t="s">
        <v>2964</v>
      </c>
      <c r="F147" s="161" t="s">
        <v>2594</v>
      </c>
      <c r="G147" s="164">
        <f>IF(COUNTIF(H147:AU147,"&lt;&gt;")=0,"",SUMPRODUCT(((Recommendations[ImplStatus]="Implemented")+(Recommendations[ImplStatus]="Compensated"))*ISNUMBER(MATCH(Recommendations[Id],H147:AU147,0)))/COUNTIF(H147:AU147,"&lt;&gt;"))</f>
        <v>0</v>
      </c>
      <c r="H147" s="167" t="s">
        <v>18</v>
      </c>
      <c r="I147" s="167" t="s">
        <v>29</v>
      </c>
      <c r="J147" s="167" t="s">
        <v>42</v>
      </c>
      <c r="K147" s="167" t="s">
        <v>62</v>
      </c>
      <c r="L147" s="167" t="s">
        <v>76</v>
      </c>
      <c r="M147" s="167" t="s">
        <v>83</v>
      </c>
      <c r="N147" s="167" t="s">
        <v>90</v>
      </c>
      <c r="O147" s="167" t="s">
        <v>123</v>
      </c>
      <c r="P147" s="167" t="s">
        <v>135</v>
      </c>
      <c r="Q147" s="167" t="s">
        <v>145</v>
      </c>
      <c r="R147" s="167" t="s">
        <v>309</v>
      </c>
      <c r="S147" s="167" t="s">
        <v>325</v>
      </c>
      <c r="T147" s="167" t="s">
        <v>330</v>
      </c>
      <c r="U147" s="167" t="s">
        <v>340</v>
      </c>
      <c r="V147" s="167" t="s">
        <v>390</v>
      </c>
      <c r="W147" s="167" t="s">
        <v>395</v>
      </c>
      <c r="X147" s="167" t="s">
        <v>428</v>
      </c>
      <c r="Y147" s="167" t="s">
        <v>433</v>
      </c>
      <c r="Z147" s="167" t="s">
        <v>443</v>
      </c>
      <c r="AA147" s="167" t="s">
        <v>458</v>
      </c>
      <c r="AB147" s="167" t="s">
        <v>484</v>
      </c>
      <c r="AC147" s="167" t="s">
        <v>679</v>
      </c>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2817</v>
      </c>
      <c r="B148" s="150" t="s">
        <v>2965</v>
      </c>
      <c r="C148" s="148" t="s">
        <v>2966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2817</v>
      </c>
      <c r="B149" s="151" t="s">
        <v>2965</v>
      </c>
      <c r="C149" s="152" t="s">
        <v>2967</v>
      </c>
      <c r="D149" s="155" t="s">
        <v>2968</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2817</v>
      </c>
      <c r="B150" s="151" t="s">
        <v>2965</v>
      </c>
      <c r="C150" s="152" t="s">
        <v>2969</v>
      </c>
      <c r="D150" s="155" t="s">
        <v>2970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2817</v>
      </c>
      <c r="B151" s="151" t="s">
        <v>2965</v>
      </c>
      <c r="C151" s="152" t="s">
        <v>2971</v>
      </c>
      <c r="D151" s="155" t="s">
        <v>2972</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2817</v>
      </c>
      <c r="B152" s="151" t="s">
        <v>2965</v>
      </c>
      <c r="C152" s="152" t="s">
        <v>2973</v>
      </c>
      <c r="D152" s="155" t="s">
        <v>2974</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2817</v>
      </c>
      <c r="B153" s="151" t="s">
        <v>2965</v>
      </c>
      <c r="C153" s="152" t="s">
        <v>2975</v>
      </c>
      <c r="D153" s="155" t="s">
        <v>2976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2977</v>
      </c>
      <c r="B154" s="149" t="s">
        <v>25</v>
      </c>
      <c r="C154" s="147" t="s">
        <v>2978</v>
      </c>
      <c r="D154" s="153" t="s">
        <v>2979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2977</v>
      </c>
      <c r="B155" s="150" t="s">
        <v>2980</v>
      </c>
      <c r="C155" s="148" t="s">
        <v>2981</v>
      </c>
      <c r="D155" s="154" t="s">
        <v>2982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2977</v>
      </c>
      <c r="B156" s="151" t="s">
        <v>2980</v>
      </c>
      <c r="C156" s="152" t="s">
        <v>2983</v>
      </c>
      <c r="D156" s="155" t="s">
        <v>2984</v>
      </c>
      <c r="E156" s="158"/>
      <c r="F156" s="161" t="s">
        <v>25</v>
      </c>
      <c r="G156" s="164">
        <f>IF(COUNTIF(H156:AU156,"&lt;&gt;")=0,"",SUMPRODUCT(((Recommendations[ImplStatus]="Implemented")+(Recommendations[ImplStatus]="Compensated"))*ISNUMBER(MATCH(Recommendations[Id],H156:AU156,0)))/COUNTIF(H156:AU156,"&lt;&gt;"))</f>
        <v>0</v>
      </c>
      <c r="H156" s="167" t="s">
        <v>422</v>
      </c>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2977</v>
      </c>
      <c r="B157" s="151" t="s">
        <v>2980</v>
      </c>
      <c r="C157" s="152" t="s">
        <v>2985</v>
      </c>
      <c r="D157" s="155" t="s">
        <v>2986</v>
      </c>
      <c r="E157" s="158" t="s">
        <v>2987</v>
      </c>
      <c r="F157" s="161" t="s">
        <v>2594</v>
      </c>
      <c r="G157" s="164">
        <f>IF(COUNTIF(H157:AU157,"&lt;&gt;")=0,"",SUMPRODUCT(((Recommendations[ImplStatus]="Implemented")+(Recommendations[ImplStatus]="Compensated"))*ISNUMBER(MATCH(Recommendations[Id],H157:AU157,0)))/COUNTIF(H157:AU157,"&lt;&gt;"))</f>
        <v>0</v>
      </c>
      <c r="H157" s="167" t="s">
        <v>264</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2977</v>
      </c>
      <c r="B158" s="151" t="s">
        <v>2980</v>
      </c>
      <c r="C158" s="152" t="s">
        <v>2988</v>
      </c>
      <c r="D158" s="155" t="s">
        <v>2989</v>
      </c>
      <c r="E158" s="158" t="s">
        <v>2990</v>
      </c>
      <c r="F158" s="161" t="s">
        <v>2594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2977</v>
      </c>
      <c r="B159" s="151" t="s">
        <v>2980</v>
      </c>
      <c r="C159" s="152" t="s">
        <v>2991</v>
      </c>
      <c r="D159" s="155" t="s">
        <v>2992</v>
      </c>
      <c r="E159" s="158" t="s">
        <v>2993</v>
      </c>
      <c r="F159" s="161" t="s">
        <v>2594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2977</v>
      </c>
      <c r="B160" s="151" t="s">
        <v>2980</v>
      </c>
      <c r="C160" s="152" t="s">
        <v>2994</v>
      </c>
      <c r="D160" s="155" t="s">
        <v>2995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2977</v>
      </c>
      <c r="B161" s="151" t="s">
        <v>2980</v>
      </c>
      <c r="C161" s="152" t="s">
        <v>2996</v>
      </c>
      <c r="D161" s="155" t="s">
        <v>2997</v>
      </c>
      <c r="E161" s="158" t="s">
        <v>2998</v>
      </c>
      <c r="F161" s="161" t="s">
        <v>2594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2977</v>
      </c>
      <c r="B162" s="151" t="s">
        <v>2980</v>
      </c>
      <c r="C162" s="152" t="s">
        <v>2999</v>
      </c>
      <c r="D162" s="155" t="s">
        <v>3000</v>
      </c>
      <c r="E162" s="158" t="s">
        <v>3001</v>
      </c>
      <c r="F162" s="161" t="s">
        <v>2594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2977</v>
      </c>
      <c r="B163" s="151" t="s">
        <v>2980</v>
      </c>
      <c r="C163" s="152" t="s">
        <v>3002</v>
      </c>
      <c r="D163" s="155" t="s">
        <v>3003</v>
      </c>
      <c r="E163" s="158" t="s">
        <v>3004</v>
      </c>
      <c r="F163" s="161" t="s">
        <v>2594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2977</v>
      </c>
      <c r="B164" s="150" t="s">
        <v>2398</v>
      </c>
      <c r="C164" s="148" t="s">
        <v>3005</v>
      </c>
      <c r="D164" s="154" t="s">
        <v>3006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2977</v>
      </c>
      <c r="B165" s="151" t="s">
        <v>2398</v>
      </c>
      <c r="C165" s="152" t="s">
        <v>3007</v>
      </c>
      <c r="D165" s="155" t="s">
        <v>3008</v>
      </c>
      <c r="E165" s="158" t="s">
        <v>3009</v>
      </c>
      <c r="F165" s="161" t="s">
        <v>2594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2977</v>
      </c>
      <c r="B166" s="151" t="s">
        <v>2398</v>
      </c>
      <c r="C166" s="152" t="s">
        <v>3010</v>
      </c>
      <c r="D166" s="155" t="s">
        <v>3011</v>
      </c>
      <c r="E166" s="158" t="s">
        <v>3012</v>
      </c>
      <c r="F166" s="161" t="s">
        <v>2594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2977</v>
      </c>
      <c r="B167" s="151" t="s">
        <v>2398</v>
      </c>
      <c r="C167" s="152" t="s">
        <v>3013</v>
      </c>
      <c r="D167" s="155" t="s">
        <v>3014</v>
      </c>
      <c r="E167" s="158" t="s">
        <v>3015</v>
      </c>
      <c r="F167" s="161" t="s">
        <v>2594</v>
      </c>
      <c r="G167" s="164">
        <f>IF(COUNTIF(H167:AU167,"&lt;&gt;")=0,"",SUMPRODUCT(((Recommendations[ImplStatus]="Implemented")+(Recommendations[ImplStatus]="Compensated"))*ISNUMBER(MATCH(Recommendations[Id],H167:AU167,0)))/COUNTIF(H167:AU167,"&lt;&gt;"))</f>
        <v>0</v>
      </c>
      <c r="H167" s="167" t="s">
        <v>29</v>
      </c>
      <c r="I167" s="167" t="s">
        <v>104</v>
      </c>
      <c r="J167" s="167" t="s">
        <v>140</v>
      </c>
      <c r="K167" s="167" t="s">
        <v>176</v>
      </c>
      <c r="L167" s="167" t="s">
        <v>182</v>
      </c>
      <c r="M167" s="167" t="s">
        <v>264</v>
      </c>
      <c r="N167" s="167" t="s">
        <v>443</v>
      </c>
      <c r="O167" s="167" t="s">
        <v>625</v>
      </c>
      <c r="P167" s="167" t="s">
        <v>647</v>
      </c>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2977</v>
      </c>
      <c r="B168" s="151" t="s">
        <v>2398</v>
      </c>
      <c r="C168" s="152" t="s">
        <v>3016</v>
      </c>
      <c r="D168" s="155" t="s">
        <v>3017</v>
      </c>
      <c r="E168" s="158"/>
      <c r="F168" s="161" t="s">
        <v>25</v>
      </c>
      <c r="G168" s="164">
        <f>IF(COUNTIF(H168:AU168,"&lt;&gt;")=0,"",SUMPRODUCT(((Recommendations[ImplStatus]="Implemented")+(Recommendations[ImplStatus]="Compensated"))*ISNUMBER(MATCH(Recommendations[Id],H168:AU168,0)))/COUNTIF(H168:AU168,"&lt;&gt;"))</f>
        <v>0</v>
      </c>
      <c r="H168" s="167" t="s">
        <v>406</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2977</v>
      </c>
      <c r="B169" s="151" t="s">
        <v>2398</v>
      </c>
      <c r="C169" s="152" t="s">
        <v>3018</v>
      </c>
      <c r="D169" s="155" t="s">
        <v>3019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2977</v>
      </c>
      <c r="B170" s="151" t="s">
        <v>2398</v>
      </c>
      <c r="C170" s="152" t="s">
        <v>3020</v>
      </c>
      <c r="D170" s="155" t="s">
        <v>3021</v>
      </c>
      <c r="E170" s="158" t="s">
        <v>3022</v>
      </c>
      <c r="F170" s="161" t="s">
        <v>2608</v>
      </c>
      <c r="G170" s="164">
        <f>IF(COUNTIF(H170:AU170,"&lt;&gt;")=0,"",SUMPRODUCT(((Recommendations[ImplStatus]="Implemented")+(Recommendations[ImplStatus]="Compensated"))*ISNUMBER(MATCH(Recommendations[Id],H170:AU170,0)))/COUNTIF(H170:AU170,"&lt;&gt;"))</f>
        <v>0</v>
      </c>
      <c r="H170" s="167" t="s">
        <v>557</v>
      </c>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2977</v>
      </c>
      <c r="B171" s="151" t="s">
        <v>2398</v>
      </c>
      <c r="C171" s="152" t="s">
        <v>3023</v>
      </c>
      <c r="D171" s="155" t="s">
        <v>3024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2977</v>
      </c>
      <c r="B172" s="151" t="s">
        <v>2398</v>
      </c>
      <c r="C172" s="152" t="s">
        <v>3025</v>
      </c>
      <c r="D172" s="155" t="s">
        <v>3026</v>
      </c>
      <c r="E172" s="158"/>
      <c r="F172" s="161" t="s">
        <v>25</v>
      </c>
      <c r="G172" s="164">
        <f>IF(COUNTIF(H172:AU172,"&lt;&gt;")=0,"",SUMPRODUCT(((Recommendations[ImplStatus]="Implemented")+(Recommendations[ImplStatus]="Compensated"))*ISNUMBER(MATCH(Recommendations[Id],H172:AU172,0)))/COUNTIF(H172:AU172,"&lt;&gt;"))</f>
        <v>0</v>
      </c>
      <c r="H172" s="167" t="s">
        <v>135</v>
      </c>
      <c r="I172" s="167" t="s">
        <v>299</v>
      </c>
      <c r="J172" s="167" t="s">
        <v>304</v>
      </c>
      <c r="K172" s="167" t="s">
        <v>309</v>
      </c>
      <c r="L172" s="167" t="s">
        <v>314</v>
      </c>
      <c r="M172" s="167" t="s">
        <v>363</v>
      </c>
      <c r="N172" s="167" t="s">
        <v>411</v>
      </c>
      <c r="O172" s="167" t="s">
        <v>453</v>
      </c>
      <c r="P172" s="167" t="s">
        <v>458</v>
      </c>
      <c r="Q172" s="167" t="s">
        <v>515</v>
      </c>
      <c r="R172" s="167" t="s">
        <v>547</v>
      </c>
      <c r="S172" s="167" t="s">
        <v>663</v>
      </c>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2977</v>
      </c>
      <c r="B173" s="151" t="s">
        <v>2398</v>
      </c>
      <c r="C173" s="152" t="s">
        <v>3027</v>
      </c>
      <c r="D173" s="155" t="s">
        <v>3028</v>
      </c>
      <c r="E173" s="158" t="s">
        <v>3029</v>
      </c>
      <c r="F173" s="161" t="s">
        <v>2594</v>
      </c>
      <c r="G173" s="164">
        <f>IF(COUNTIF(H173:AU173,"&lt;&gt;")=0,"",SUMPRODUCT(((Recommendations[ImplStatus]="Implemented")+(Recommendations[ImplStatus]="Compensated"))*ISNUMBER(MATCH(Recommendations[Id],H173:AU173,0)))/COUNTIF(H173:AU173,"&lt;&gt;"))</f>
        <v>0</v>
      </c>
      <c r="H173" s="167" t="s">
        <v>335</v>
      </c>
      <c r="I173" s="167" t="s">
        <v>406</v>
      </c>
      <c r="J173" s="167" t="s">
        <v>422</v>
      </c>
      <c r="K173" s="167" t="s">
        <v>463</v>
      </c>
      <c r="L173" s="167" t="s">
        <v>652</v>
      </c>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2977</v>
      </c>
      <c r="B174" s="150" t="s">
        <v>3030</v>
      </c>
      <c r="C174" s="148" t="s">
        <v>3031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2977</v>
      </c>
      <c r="B175" s="151" t="s">
        <v>3030</v>
      </c>
      <c r="C175" s="152" t="s">
        <v>3032</v>
      </c>
      <c r="D175" s="155" t="s">
        <v>3033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2977</v>
      </c>
      <c r="B176" s="151" t="s">
        <v>3030</v>
      </c>
      <c r="C176" s="152" t="s">
        <v>3034</v>
      </c>
      <c r="D176" s="155" t="s">
        <v>3035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2977</v>
      </c>
      <c r="B177" s="151" t="s">
        <v>3030</v>
      </c>
      <c r="C177" s="152" t="s">
        <v>3036</v>
      </c>
      <c r="D177" s="155" t="s">
        <v>3037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2977</v>
      </c>
      <c r="B178" s="151" t="s">
        <v>3030</v>
      </c>
      <c r="C178" s="152" t="s">
        <v>3038</v>
      </c>
      <c r="D178" s="155" t="s">
        <v>3039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2977</v>
      </c>
      <c r="B179" s="151" t="s">
        <v>3030</v>
      </c>
      <c r="C179" s="152" t="s">
        <v>3040</v>
      </c>
      <c r="D179" s="155" t="s">
        <v>3041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3042</v>
      </c>
      <c r="B180" s="149" t="s">
        <v>25</v>
      </c>
      <c r="C180" s="147" t="s">
        <v>3043</v>
      </c>
      <c r="D180" s="153" t="s">
        <v>3044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3042</v>
      </c>
      <c r="B181" s="150" t="s">
        <v>3045</v>
      </c>
      <c r="C181" s="148" t="s">
        <v>3046</v>
      </c>
      <c r="D181" s="154" t="s">
        <v>3047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3042</v>
      </c>
      <c r="B182" s="151" t="s">
        <v>3045</v>
      </c>
      <c r="C182" s="152" t="s">
        <v>3048</v>
      </c>
      <c r="D182" s="155" t="s">
        <v>3049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3042</v>
      </c>
      <c r="B183" s="151" t="s">
        <v>3045</v>
      </c>
      <c r="C183" s="152" t="s">
        <v>3050</v>
      </c>
      <c r="D183" s="155" t="s">
        <v>3051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3042</v>
      </c>
      <c r="B184" s="151" t="s">
        <v>3045</v>
      </c>
      <c r="C184" s="152" t="s">
        <v>3052</v>
      </c>
      <c r="D184" s="155" t="s">
        <v>3053</v>
      </c>
      <c r="E184" s="158" t="s">
        <v>3054</v>
      </c>
      <c r="F184" s="161" t="s">
        <v>2594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3042</v>
      </c>
      <c r="B185" s="151" t="s">
        <v>3045</v>
      </c>
      <c r="C185" s="152" t="s">
        <v>3055</v>
      </c>
      <c r="D185" s="155" t="s">
        <v>3056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3042</v>
      </c>
      <c r="B186" s="151" t="s">
        <v>3045</v>
      </c>
      <c r="C186" s="152" t="s">
        <v>3057</v>
      </c>
      <c r="D186" s="155" t="s">
        <v>3058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3042</v>
      </c>
      <c r="B187" s="151" t="s">
        <v>3045</v>
      </c>
      <c r="C187" s="152" t="s">
        <v>3059</v>
      </c>
      <c r="D187" s="155" t="s">
        <v>3060</v>
      </c>
      <c r="E187" s="158" t="s">
        <v>3061</v>
      </c>
      <c r="F187" s="161" t="s">
        <v>2594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3042</v>
      </c>
      <c r="B188" s="151" t="s">
        <v>3045</v>
      </c>
      <c r="C188" s="152" t="s">
        <v>3062</v>
      </c>
      <c r="D188" s="155" t="s">
        <v>3063</v>
      </c>
      <c r="E188" s="158" t="s">
        <v>3064</v>
      </c>
      <c r="F188" s="161" t="s">
        <v>2594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3042</v>
      </c>
      <c r="B189" s="151" t="s">
        <v>3045</v>
      </c>
      <c r="C189" s="152" t="s">
        <v>3065</v>
      </c>
      <c r="D189" s="155" t="s">
        <v>3066</v>
      </c>
      <c r="E189" s="158" t="s">
        <v>3067</v>
      </c>
      <c r="F189" s="161" t="s">
        <v>2594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3042</v>
      </c>
      <c r="B190" s="150" t="s">
        <v>3068</v>
      </c>
      <c r="C190" s="148" t="s">
        <v>3069</v>
      </c>
      <c r="D190" s="154" t="s">
        <v>3070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3042</v>
      </c>
      <c r="B191" s="151" t="s">
        <v>3068</v>
      </c>
      <c r="C191" s="152" t="s">
        <v>3071</v>
      </c>
      <c r="D191" s="155" t="s">
        <v>3072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3042</v>
      </c>
      <c r="B192" s="151" t="s">
        <v>3068</v>
      </c>
      <c r="C192" s="152" t="s">
        <v>3073</v>
      </c>
      <c r="D192" s="155" t="s">
        <v>3074</v>
      </c>
      <c r="E192" s="158" t="s">
        <v>3075</v>
      </c>
      <c r="F192" s="161" t="s">
        <v>2598</v>
      </c>
      <c r="G192" s="164">
        <f>IF(COUNTIF(H192:AU192,"&lt;&gt;")=0,"",SUMPRODUCT(((Recommendations[ImplStatus]="Implemented")+(Recommendations[ImplStatus]="Compensated"))*ISNUMBER(MATCH(Recommendations[Id],H192:AU192,0)))/COUNTIF(H192:AU192,"&lt;&gt;"))</f>
        <v>0</v>
      </c>
      <c r="H192" s="167" t="s">
        <v>151</v>
      </c>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3042</v>
      </c>
      <c r="B193" s="151" t="s">
        <v>3068</v>
      </c>
      <c r="C193" s="152" t="s">
        <v>3076</v>
      </c>
      <c r="D193" s="155" t="s">
        <v>3077</v>
      </c>
      <c r="E193" s="158" t="s">
        <v>3078</v>
      </c>
      <c r="F193" s="161" t="s">
        <v>2598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3042</v>
      </c>
      <c r="B194" s="151" t="s">
        <v>3068</v>
      </c>
      <c r="C194" s="152" t="s">
        <v>3079</v>
      </c>
      <c r="D194" s="155" t="s">
        <v>3080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3042</v>
      </c>
      <c r="B195" s="151" t="s">
        <v>3068</v>
      </c>
      <c r="C195" s="152" t="s">
        <v>3081</v>
      </c>
      <c r="D195" s="155" t="s">
        <v>3082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3042</v>
      </c>
      <c r="B196" s="150" t="s">
        <v>3083</v>
      </c>
      <c r="C196" s="148" t="s">
        <v>3084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3042</v>
      </c>
      <c r="B197" s="151" t="s">
        <v>3083</v>
      </c>
      <c r="C197" s="152" t="s">
        <v>3085</v>
      </c>
      <c r="D197" s="155" t="s">
        <v>3086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3042</v>
      </c>
      <c r="B198" s="151" t="s">
        <v>3083</v>
      </c>
      <c r="C198" s="152" t="s">
        <v>3087</v>
      </c>
      <c r="D198" s="155" t="s">
        <v>3088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3042</v>
      </c>
      <c r="B199" s="150" t="s">
        <v>3089</v>
      </c>
      <c r="C199" s="148" t="s">
        <v>3090</v>
      </c>
      <c r="D199" s="154" t="s">
        <v>3091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3042</v>
      </c>
      <c r="B200" s="151" t="s">
        <v>3089</v>
      </c>
      <c r="C200" s="152" t="s">
        <v>3092</v>
      </c>
      <c r="D200" s="155" t="s">
        <v>3093</v>
      </c>
      <c r="E200" s="158" t="s">
        <v>3094</v>
      </c>
      <c r="F200" s="161" t="s">
        <v>2608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3042</v>
      </c>
      <c r="B201" s="151" t="s">
        <v>3089</v>
      </c>
      <c r="C201" s="152" t="s">
        <v>3095</v>
      </c>
      <c r="D201" s="155" t="s">
        <v>3096</v>
      </c>
      <c r="E201" s="158" t="s">
        <v>3097</v>
      </c>
      <c r="F201" s="161" t="s">
        <v>2594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3042</v>
      </c>
      <c r="B202" s="151" t="s">
        <v>3089</v>
      </c>
      <c r="C202" s="152" t="s">
        <v>3098</v>
      </c>
      <c r="D202" s="155" t="s">
        <v>3099</v>
      </c>
      <c r="E202" s="158" t="s">
        <v>3100</v>
      </c>
      <c r="F202" s="161" t="s">
        <v>2594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3042</v>
      </c>
      <c r="B203" s="151" t="s">
        <v>3089</v>
      </c>
      <c r="C203" s="152" t="s">
        <v>3101</v>
      </c>
      <c r="D203" s="155" t="s">
        <v>3102</v>
      </c>
      <c r="E203" s="158" t="s">
        <v>3103</v>
      </c>
      <c r="F203" s="161" t="s">
        <v>2594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3042</v>
      </c>
      <c r="B204" s="151" t="s">
        <v>3089</v>
      </c>
      <c r="C204" s="152" t="s">
        <v>3104</v>
      </c>
      <c r="D204" s="155" t="s">
        <v>3105</v>
      </c>
      <c r="E204" s="158" t="s">
        <v>3106</v>
      </c>
      <c r="F204" s="161" t="s">
        <v>2594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3042</v>
      </c>
      <c r="B205" s="150" t="s">
        <v>3107</v>
      </c>
      <c r="C205" s="148" t="s">
        <v>3108</v>
      </c>
      <c r="D205" s="154" t="s">
        <v>3109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3042</v>
      </c>
      <c r="B206" s="151" t="s">
        <v>3107</v>
      </c>
      <c r="C206" s="152" t="s">
        <v>3110</v>
      </c>
      <c r="D206" s="155" t="s">
        <v>3111</v>
      </c>
      <c r="E206" s="158" t="s">
        <v>3112</v>
      </c>
      <c r="F206" s="161" t="s">
        <v>2598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3042</v>
      </c>
      <c r="B207" s="151" t="s">
        <v>3107</v>
      </c>
      <c r="C207" s="152" t="s">
        <v>3113</v>
      </c>
      <c r="D207" s="155" t="s">
        <v>3114</v>
      </c>
      <c r="E207" s="158" t="s">
        <v>3115</v>
      </c>
      <c r="F207" s="161" t="s">
        <v>2598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3042</v>
      </c>
      <c r="B208" s="151" t="s">
        <v>3107</v>
      </c>
      <c r="C208" s="152" t="s">
        <v>3116</v>
      </c>
      <c r="D208" s="155" t="s">
        <v>3117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3042</v>
      </c>
      <c r="B209" s="150" t="s">
        <v>3118</v>
      </c>
      <c r="C209" s="148" t="s">
        <v>3119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3042</v>
      </c>
      <c r="B210" s="151" t="s">
        <v>3118</v>
      </c>
      <c r="C210" s="152" t="s">
        <v>3120</v>
      </c>
      <c r="D210" s="155" t="s">
        <v>3121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3122</v>
      </c>
      <c r="B211" s="149" t="s">
        <v>25</v>
      </c>
      <c r="C211" s="147" t="s">
        <v>3123</v>
      </c>
      <c r="D211" s="153" t="s">
        <v>3124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3122</v>
      </c>
      <c r="B212" s="150" t="s">
        <v>3125</v>
      </c>
      <c r="C212" s="148" t="s">
        <v>3126</v>
      </c>
      <c r="D212" s="154" t="s">
        <v>3127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3122</v>
      </c>
      <c r="B213" s="151" t="s">
        <v>3125</v>
      </c>
      <c r="C213" s="152" t="s">
        <v>3128</v>
      </c>
      <c r="D213" s="155" t="s">
        <v>3129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3122</v>
      </c>
      <c r="B214" s="151" t="s">
        <v>3125</v>
      </c>
      <c r="C214" s="152" t="s">
        <v>3130</v>
      </c>
      <c r="D214" s="155" t="s">
        <v>3131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3122</v>
      </c>
      <c r="B215" s="151" t="s">
        <v>3125</v>
      </c>
      <c r="C215" s="152" t="s">
        <v>3132</v>
      </c>
      <c r="D215" s="155" t="s">
        <v>3133</v>
      </c>
      <c r="E215" s="158" t="s">
        <v>3134</v>
      </c>
      <c r="F215" s="161" t="s">
        <v>2598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3122</v>
      </c>
      <c r="B216" s="151" t="s">
        <v>3125</v>
      </c>
      <c r="C216" s="152" t="s">
        <v>3135</v>
      </c>
      <c r="D216" s="155" t="s">
        <v>3136</v>
      </c>
      <c r="E216" s="158" t="s">
        <v>3137</v>
      </c>
      <c r="F216" s="161" t="s">
        <v>2594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3122</v>
      </c>
      <c r="B217" s="150" t="s">
        <v>3083</v>
      </c>
      <c r="C217" s="148" t="s">
        <v>3138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3122</v>
      </c>
      <c r="B218" s="151" t="s">
        <v>3083</v>
      </c>
      <c r="C218" s="152" t="s">
        <v>3139</v>
      </c>
      <c r="D218" s="155" t="s">
        <v>3140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3122</v>
      </c>
      <c r="B219" s="151" t="s">
        <v>3083</v>
      </c>
      <c r="C219" s="152" t="s">
        <v>3141</v>
      </c>
      <c r="D219" s="155" t="s">
        <v>3142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3122</v>
      </c>
      <c r="B220" s="150" t="s">
        <v>3143</v>
      </c>
      <c r="C220" s="148" t="s">
        <v>3144</v>
      </c>
      <c r="D220" s="154" t="s">
        <v>3145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3122</v>
      </c>
      <c r="B221" s="151" t="s">
        <v>3143</v>
      </c>
      <c r="C221" s="152" t="s">
        <v>3146</v>
      </c>
      <c r="D221" s="155" t="s">
        <v>3147</v>
      </c>
      <c r="E221" s="158" t="s">
        <v>3148</v>
      </c>
      <c r="F221" s="161" t="s">
        <v>2594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3122</v>
      </c>
      <c r="B222" s="151" t="s">
        <v>3143</v>
      </c>
      <c r="C222" s="152" t="s">
        <v>3149</v>
      </c>
      <c r="D222" s="155" t="s">
        <v>3150</v>
      </c>
      <c r="E222" s="158" t="s">
        <v>3151</v>
      </c>
      <c r="F222" s="161" t="s">
        <v>2594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3122</v>
      </c>
      <c r="B223" s="151" t="s">
        <v>3143</v>
      </c>
      <c r="C223" s="152" t="s">
        <v>3152</v>
      </c>
      <c r="D223" s="155" t="s">
        <v>3153</v>
      </c>
      <c r="E223" s="158" t="s">
        <v>3154</v>
      </c>
      <c r="F223" s="161" t="s">
        <v>2594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3122</v>
      </c>
      <c r="B224" s="151" t="s">
        <v>3143</v>
      </c>
      <c r="C224" s="152" t="s">
        <v>3155</v>
      </c>
      <c r="D224" s="155" t="s">
        <v>3156</v>
      </c>
      <c r="E224" s="158" t="s">
        <v>3157</v>
      </c>
      <c r="F224" s="161" t="s">
        <v>2594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3122</v>
      </c>
      <c r="B225" s="151" t="s">
        <v>3143</v>
      </c>
      <c r="C225" s="152" t="s">
        <v>3158</v>
      </c>
      <c r="D225" s="155" t="s">
        <v>3159</v>
      </c>
      <c r="E225" s="158" t="s">
        <v>3160</v>
      </c>
      <c r="F225" s="161" t="s">
        <v>2594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3122</v>
      </c>
      <c r="B226" s="168" t="s">
        <v>3143</v>
      </c>
      <c r="C226" s="169" t="s">
        <v>3161</v>
      </c>
      <c r="D226" s="170" t="s">
        <v>3162</v>
      </c>
      <c r="E226" s="171" t="s">
        <v>3163</v>
      </c>
      <c r="F226" s="172" t="s">
        <v>2594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699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IFERROR(INDEX('Recommendations'!$I$2:$I$121, MATCH(H2,'Recommendations'!$B$2:$B$121,0))="Implemented", FALSE))</xm:f>
            <x14:dxf>
              <font>
                <color rgb="FF000000"/>
              </font>
              <fill>
                <patternFill>
                  <bgColor rgb="FF3C7D22"/>
                </patternFill>
              </fill>
            </x14:dxf>
          </x14:cfRule>
          <x14:cfRule type="expression" priority="2" id="{00000000-000E-0000-0700-000002000000}">
            <xm:f>AND(H2&lt;&gt;"", IFERROR(INDEX('Recommendations'!$I$2:$I$121, MATCH(H2,'Recommendations'!$B$2:$B$121,0))="Compensated", FALSE))</xm:f>
            <x14:dxf>
              <font>
                <color rgb="FF000000"/>
              </font>
              <fill>
                <patternFill>
                  <bgColor rgb="FFC6E0B4"/>
                </patternFill>
              </fill>
            </x14:dxf>
          </x14:cfRule>
          <x14:cfRule type="expression" priority="3" id="{00000000-000E-0000-0700-000003000000}">
            <xm:f>AND(H2&lt;&gt;"", IFERROR(INDEX('Recommendations'!$I$2:$I$121, MATCH(H2,'Recommendations'!$B$2:$B$121,0))="Testing", FALSE))</xm:f>
            <x14:dxf>
              <font>
                <color rgb="FF000000"/>
              </font>
              <fill>
                <patternFill>
                  <bgColor rgb="FFFFC000"/>
                </patternFill>
              </fill>
            </x14:dxf>
          </x14:cfRule>
          <x14:cfRule type="expression" priority="4" id="{00000000-000E-0000-0700-000004000000}">
            <xm:f>AND(H2&lt;&gt;"", IFERROR(INDEX('Recommendations'!$I$2:$I$121, MATCH(H2,'Recommendations'!$B$2:$B$121,0))="Failed", FALSE))</xm:f>
            <x14:dxf>
              <font>
                <color rgb="FF000000"/>
              </font>
              <fill>
                <patternFill>
                  <bgColor rgb="FFD82891"/>
                </patternFill>
              </fill>
            </x14:dxf>
          </x14:cfRule>
          <x14:cfRule type="expression" priority="5" id="{00000000-000E-0000-0700-000005000000}">
            <xm:f>AND(H2&lt;&gt;"", IFERROR(INDEX('Recommendations'!$I$2:$I$121, MATCH(H2,'Recommendations'!$B$2:$B$121,0))="Risk Accepted", FALSE))</xm:f>
            <x14:dxf>
              <font>
                <color rgb="FF000000"/>
              </font>
              <fill>
                <patternFill>
                  <bgColor rgb="FFD9D9D9"/>
                </patternFill>
              </fill>
            </x14:dxf>
          </x14:cfRule>
          <x14:cfRule type="expression" priority="6" id="{00000000-000E-0000-0700-000006000000}">
            <xm:f>AND(H2&lt;&gt;"", IFERROR(INDEX('Recommendations'!$I$2:$I$121, MATCH(H2,'Recommendations'!$B$2:$B$121,0))="N/A",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2581</v>
      </c>
      <c r="B1" s="207" t="s">
        <v>3164</v>
      </c>
      <c r="C1" s="207" t="s">
        <v>3165</v>
      </c>
      <c r="D1" s="207" t="s">
        <v>3166</v>
      </c>
      <c r="E1" s="207" t="s">
        <v>1890</v>
      </c>
      <c r="F1" s="207" t="s">
        <v>949</v>
      </c>
      <c r="G1" s="207" t="s">
        <v>950</v>
      </c>
      <c r="H1" s="207" t="s">
        <v>951</v>
      </c>
      <c r="I1" s="207" t="s">
        <v>952</v>
      </c>
      <c r="J1" s="207" t="s">
        <v>953</v>
      </c>
      <c r="K1" s="207" t="s">
        <v>954</v>
      </c>
      <c r="L1" s="207" t="s">
        <v>955</v>
      </c>
      <c r="M1" s="207" t="s">
        <v>956</v>
      </c>
      <c r="N1" s="207" t="s">
        <v>957</v>
      </c>
      <c r="O1" s="207" t="s">
        <v>958</v>
      </c>
      <c r="P1" s="207" t="s">
        <v>959</v>
      </c>
      <c r="Q1" s="207" t="s">
        <v>960</v>
      </c>
      <c r="R1" s="207" t="s">
        <v>961</v>
      </c>
      <c r="S1" s="207" t="s">
        <v>962</v>
      </c>
      <c r="T1" s="207" t="s">
        <v>963</v>
      </c>
      <c r="U1" s="207" t="s">
        <v>964</v>
      </c>
      <c r="V1" s="207" t="s">
        <v>965</v>
      </c>
      <c r="W1" s="207" t="s">
        <v>966</v>
      </c>
      <c r="X1" s="207" t="s">
        <v>967</v>
      </c>
      <c r="Y1" s="207" t="s">
        <v>968</v>
      </c>
      <c r="Z1" s="207" t="s">
        <v>969</v>
      </c>
      <c r="AA1" s="207" t="s">
        <v>970</v>
      </c>
      <c r="AB1" s="207" t="s">
        <v>971</v>
      </c>
      <c r="AC1" s="207" t="s">
        <v>972</v>
      </c>
      <c r="AD1" s="207" t="s">
        <v>973</v>
      </c>
      <c r="AE1" s="207" t="s">
        <v>974</v>
      </c>
      <c r="AF1" s="207" t="s">
        <v>975</v>
      </c>
      <c r="AG1" s="207" t="s">
        <v>976</v>
      </c>
      <c r="AH1" s="207" t="s">
        <v>977</v>
      </c>
      <c r="AI1" s="207" t="s">
        <v>978</v>
      </c>
      <c r="AJ1" s="207" t="s">
        <v>979</v>
      </c>
      <c r="AK1" s="207" t="s">
        <v>980</v>
      </c>
      <c r="AL1" s="207" t="s">
        <v>981</v>
      </c>
      <c r="AM1" s="207" t="s">
        <v>982</v>
      </c>
      <c r="AN1" s="207" t="s">
        <v>983</v>
      </c>
      <c r="AO1" s="207" t="s">
        <v>984</v>
      </c>
      <c r="AP1" s="207" t="s">
        <v>985</v>
      </c>
      <c r="AQ1" s="207" t="s">
        <v>986</v>
      </c>
      <c r="AR1" s="207" t="s">
        <v>987</v>
      </c>
      <c r="AS1" s="207" t="s">
        <v>988</v>
      </c>
      <c r="AT1" s="208" t="s">
        <v>989</v>
      </c>
    </row>
    <row r="2" spans="1:46" ht="60" customHeight="1" outlineLevel="1" x14ac:dyDescent="0.35">
      <c r="A2" s="200" t="s">
        <v>790</v>
      </c>
      <c r="B2" s="186" t="s">
        <v>3167</v>
      </c>
      <c r="C2" s="186"/>
      <c r="D2" s="189" t="s">
        <v>3168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790</v>
      </c>
      <c r="B3" s="187" t="s">
        <v>3167</v>
      </c>
      <c r="C3" s="188" t="s">
        <v>3169</v>
      </c>
      <c r="D3" s="190" t="s">
        <v>3170</v>
      </c>
      <c r="E3" s="190" t="s">
        <v>3171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790</v>
      </c>
      <c r="B4" s="187" t="s">
        <v>3167</v>
      </c>
      <c r="C4" s="188" t="s">
        <v>3172</v>
      </c>
      <c r="D4" s="190" t="s">
        <v>3173</v>
      </c>
      <c r="E4" s="190" t="s">
        <v>3174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790</v>
      </c>
      <c r="B5" s="187" t="s">
        <v>3167</v>
      </c>
      <c r="C5" s="188" t="s">
        <v>3175</v>
      </c>
      <c r="D5" s="190" t="s">
        <v>3176</v>
      </c>
      <c r="E5" s="190" t="s">
        <v>3177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790</v>
      </c>
      <c r="B6" s="187" t="s">
        <v>3167</v>
      </c>
      <c r="C6" s="188" t="s">
        <v>3178</v>
      </c>
      <c r="D6" s="190" t="s">
        <v>3179</v>
      </c>
      <c r="E6" s="190" t="s">
        <v>3180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790</v>
      </c>
      <c r="B7" s="187" t="s">
        <v>3167</v>
      </c>
      <c r="C7" s="188" t="s">
        <v>3181</v>
      </c>
      <c r="D7" s="190" t="s">
        <v>3182</v>
      </c>
      <c r="E7" s="190" t="s">
        <v>3183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790</v>
      </c>
      <c r="B8" s="187" t="s">
        <v>3167</v>
      </c>
      <c r="C8" s="188" t="s">
        <v>3184</v>
      </c>
      <c r="D8" s="190" t="s">
        <v>3185</v>
      </c>
      <c r="E8" s="190" t="s">
        <v>3186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790</v>
      </c>
      <c r="B9" s="187" t="s">
        <v>3167</v>
      </c>
      <c r="C9" s="188" t="s">
        <v>3187</v>
      </c>
      <c r="D9" s="190" t="s">
        <v>3188</v>
      </c>
      <c r="E9" s="190" t="s">
        <v>3189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790</v>
      </c>
      <c r="B10" s="187" t="s">
        <v>3167</v>
      </c>
      <c r="C10" s="188" t="s">
        <v>3190</v>
      </c>
      <c r="D10" s="190" t="s">
        <v>3191</v>
      </c>
      <c r="E10" s="190" t="s">
        <v>3192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790</v>
      </c>
      <c r="B11" s="187" t="s">
        <v>3167</v>
      </c>
      <c r="C11" s="188" t="s">
        <v>3193</v>
      </c>
      <c r="D11" s="190" t="s">
        <v>3194</v>
      </c>
      <c r="E11" s="190" t="s">
        <v>3195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790</v>
      </c>
      <c r="B12" s="187" t="s">
        <v>3167</v>
      </c>
      <c r="C12" s="188" t="s">
        <v>3196</v>
      </c>
      <c r="D12" s="190" t="s">
        <v>3197</v>
      </c>
      <c r="E12" s="190" t="s">
        <v>3198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790</v>
      </c>
      <c r="B13" s="187" t="s">
        <v>3167</v>
      </c>
      <c r="C13" s="188" t="s">
        <v>3199</v>
      </c>
      <c r="D13" s="190" t="s">
        <v>3200</v>
      </c>
      <c r="E13" s="190" t="s">
        <v>3201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790</v>
      </c>
      <c r="B14" s="187" t="s">
        <v>3167</v>
      </c>
      <c r="C14" s="188" t="s">
        <v>3202</v>
      </c>
      <c r="D14" s="190" t="s">
        <v>3203</v>
      </c>
      <c r="E14" s="190" t="s">
        <v>3204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790</v>
      </c>
      <c r="B15" s="187" t="s">
        <v>3167</v>
      </c>
      <c r="C15" s="188" t="s">
        <v>3205</v>
      </c>
      <c r="D15" s="190" t="s">
        <v>3206</v>
      </c>
      <c r="E15" s="190" t="s">
        <v>3207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790</v>
      </c>
      <c r="B16" s="187" t="s">
        <v>3167</v>
      </c>
      <c r="C16" s="188" t="s">
        <v>3208</v>
      </c>
      <c r="D16" s="190" t="s">
        <v>3209</v>
      </c>
      <c r="E16" s="190" t="s">
        <v>3210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790</v>
      </c>
      <c r="B17" s="187" t="s">
        <v>3167</v>
      </c>
      <c r="C17" s="188" t="s">
        <v>3211</v>
      </c>
      <c r="D17" s="190" t="s">
        <v>3212</v>
      </c>
      <c r="E17" s="190" t="s">
        <v>3213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790</v>
      </c>
      <c r="B18" s="187" t="s">
        <v>3167</v>
      </c>
      <c r="C18" s="188" t="s">
        <v>3214</v>
      </c>
      <c r="D18" s="190" t="s">
        <v>3215</v>
      </c>
      <c r="E18" s="190" t="s">
        <v>3216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790</v>
      </c>
      <c r="B19" s="186" t="s">
        <v>3217</v>
      </c>
      <c r="C19" s="186"/>
      <c r="D19" s="189" t="s">
        <v>3218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790</v>
      </c>
      <c r="B20" s="187" t="s">
        <v>3217</v>
      </c>
      <c r="C20" s="188" t="s">
        <v>3219</v>
      </c>
      <c r="D20" s="190" t="s">
        <v>3220</v>
      </c>
      <c r="E20" s="190" t="s">
        <v>3221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790</v>
      </c>
      <c r="B21" s="187" t="s">
        <v>3217</v>
      </c>
      <c r="C21" s="188" t="s">
        <v>3222</v>
      </c>
      <c r="D21" s="190" t="s">
        <v>3223</v>
      </c>
      <c r="E21" s="190" t="s">
        <v>3224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790</v>
      </c>
      <c r="B22" s="187" t="s">
        <v>3217</v>
      </c>
      <c r="C22" s="188" t="s">
        <v>3225</v>
      </c>
      <c r="D22" s="190" t="s">
        <v>3226</v>
      </c>
      <c r="E22" s="190" t="s">
        <v>3227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790</v>
      </c>
      <c r="B23" s="187" t="s">
        <v>3217</v>
      </c>
      <c r="C23" s="188" t="s">
        <v>3228</v>
      </c>
      <c r="D23" s="190" t="s">
        <v>3229</v>
      </c>
      <c r="E23" s="190" t="s">
        <v>3230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790</v>
      </c>
      <c r="B24" s="187" t="s">
        <v>3217</v>
      </c>
      <c r="C24" s="188" t="s">
        <v>3231</v>
      </c>
      <c r="D24" s="190" t="s">
        <v>3232</v>
      </c>
      <c r="E24" s="190" t="s">
        <v>3233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790</v>
      </c>
      <c r="B25" s="187" t="s">
        <v>3217</v>
      </c>
      <c r="C25" s="188" t="s">
        <v>3234</v>
      </c>
      <c r="D25" s="190" t="s">
        <v>3235</v>
      </c>
      <c r="E25" s="190" t="s">
        <v>3236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790</v>
      </c>
      <c r="B26" s="187" t="s">
        <v>3217</v>
      </c>
      <c r="C26" s="188" t="s">
        <v>3237</v>
      </c>
      <c r="D26" s="190" t="s">
        <v>3238</v>
      </c>
      <c r="E26" s="190" t="s">
        <v>3239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790</v>
      </c>
      <c r="B27" s="187" t="s">
        <v>3217</v>
      </c>
      <c r="C27" s="188" t="s">
        <v>3240</v>
      </c>
      <c r="D27" s="190" t="s">
        <v>3241</v>
      </c>
      <c r="E27" s="190" t="s">
        <v>3242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790</v>
      </c>
      <c r="B28" s="187" t="s">
        <v>3217</v>
      </c>
      <c r="C28" s="188" t="s">
        <v>3243</v>
      </c>
      <c r="D28" s="190" t="s">
        <v>3244</v>
      </c>
      <c r="E28" s="190" t="s">
        <v>3245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790</v>
      </c>
      <c r="B29" s="187" t="s">
        <v>3217</v>
      </c>
      <c r="C29" s="188" t="s">
        <v>3246</v>
      </c>
      <c r="D29" s="190" t="s">
        <v>3247</v>
      </c>
      <c r="E29" s="190" t="s">
        <v>3248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790</v>
      </c>
      <c r="B30" s="187" t="s">
        <v>3217</v>
      </c>
      <c r="C30" s="188" t="s">
        <v>3249</v>
      </c>
      <c r="D30" s="190" t="s">
        <v>3250</v>
      </c>
      <c r="E30" s="190" t="s">
        <v>3251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790</v>
      </c>
      <c r="B31" s="187" t="s">
        <v>3217</v>
      </c>
      <c r="C31" s="188" t="s">
        <v>3252</v>
      </c>
      <c r="D31" s="190" t="s">
        <v>3253</v>
      </c>
      <c r="E31" s="190" t="s">
        <v>3254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3255</v>
      </c>
      <c r="B32" s="186"/>
      <c r="C32" s="186"/>
      <c r="D32" s="189" t="s">
        <v>3256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3255</v>
      </c>
      <c r="B33" s="187"/>
      <c r="C33" s="188" t="s">
        <v>3257</v>
      </c>
      <c r="D33" s="190" t="s">
        <v>3258</v>
      </c>
      <c r="E33" s="190" t="s">
        <v>3259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3255</v>
      </c>
      <c r="B34" s="187"/>
      <c r="C34" s="188" t="s">
        <v>3260</v>
      </c>
      <c r="D34" s="190" t="s">
        <v>3261</v>
      </c>
      <c r="E34" s="190" t="s">
        <v>3262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3255</v>
      </c>
      <c r="B35" s="187"/>
      <c r="C35" s="188" t="s">
        <v>3263</v>
      </c>
      <c r="D35" s="190" t="s">
        <v>3264</v>
      </c>
      <c r="E35" s="190" t="s">
        <v>3265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3255</v>
      </c>
      <c r="B36" s="186" t="s">
        <v>3266</v>
      </c>
      <c r="C36" s="186"/>
      <c r="D36" s="189" t="s">
        <v>3267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3255</v>
      </c>
      <c r="B37" s="187" t="s">
        <v>3266</v>
      </c>
      <c r="C37" s="188" t="s">
        <v>3268</v>
      </c>
      <c r="D37" s="190" t="s">
        <v>3269</v>
      </c>
      <c r="E37" s="190" t="s">
        <v>3270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3255</v>
      </c>
      <c r="B38" s="187" t="s">
        <v>3266</v>
      </c>
      <c r="C38" s="188" t="s">
        <v>3271</v>
      </c>
      <c r="D38" s="190" t="s">
        <v>3272</v>
      </c>
      <c r="E38" s="190" t="s">
        <v>3273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3255</v>
      </c>
      <c r="B39" s="187" t="s">
        <v>3266</v>
      </c>
      <c r="C39" s="188" t="s">
        <v>3274</v>
      </c>
      <c r="D39" s="190" t="s">
        <v>3275</v>
      </c>
      <c r="E39" s="190" t="s">
        <v>3276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3255</v>
      </c>
      <c r="B40" s="187" t="s">
        <v>3266</v>
      </c>
      <c r="C40" s="188" t="s">
        <v>3277</v>
      </c>
      <c r="D40" s="190" t="s">
        <v>3278</v>
      </c>
      <c r="E40" s="190" t="s">
        <v>3279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3255</v>
      </c>
      <c r="B41" s="187" t="s">
        <v>3266</v>
      </c>
      <c r="C41" s="188" t="s">
        <v>3280</v>
      </c>
      <c r="D41" s="190" t="s">
        <v>3281</v>
      </c>
      <c r="E41" s="190" t="s">
        <v>3282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3255</v>
      </c>
      <c r="B42" s="187" t="s">
        <v>3266</v>
      </c>
      <c r="C42" s="188" t="s">
        <v>3283</v>
      </c>
      <c r="D42" s="190" t="s">
        <v>3284</v>
      </c>
      <c r="E42" s="190" t="s">
        <v>3285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3255</v>
      </c>
      <c r="B43" s="187" t="s">
        <v>3266</v>
      </c>
      <c r="C43" s="188" t="s">
        <v>3286</v>
      </c>
      <c r="D43" s="190" t="s">
        <v>3287</v>
      </c>
      <c r="E43" s="190" t="s">
        <v>3288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3255</v>
      </c>
      <c r="B44" s="187" t="s">
        <v>3266</v>
      </c>
      <c r="C44" s="188" t="s">
        <v>3289</v>
      </c>
      <c r="D44" s="190" t="s">
        <v>3290</v>
      </c>
      <c r="E44" s="190" t="s">
        <v>3291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3255</v>
      </c>
      <c r="B45" s="187" t="s">
        <v>3266</v>
      </c>
      <c r="C45" s="188" t="s">
        <v>3292</v>
      </c>
      <c r="D45" s="190" t="s">
        <v>3293</v>
      </c>
      <c r="E45" s="190" t="s">
        <v>3294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3255</v>
      </c>
      <c r="B46" s="187" t="s">
        <v>3266</v>
      </c>
      <c r="C46" s="188" t="s">
        <v>3295</v>
      </c>
      <c r="D46" s="190" t="s">
        <v>3296</v>
      </c>
      <c r="E46" s="190" t="s">
        <v>3297</v>
      </c>
      <c r="F46" s="192">
        <f>IF(COUNTIF(G46:AT46,"&lt;&gt;")=0,"",SUMPRODUCT(((Recommendations[ImplStatus]="Implemented")+(Recommendations[ImplStatus]="Compensated"))*ISNUMBER(MATCH(Recommendations[Id],G46:AT46,0)))/COUNTIF(G46:AT46,"&lt;&gt;"))</f>
        <v>0</v>
      </c>
      <c r="G46" s="194" t="s">
        <v>258</v>
      </c>
      <c r="H46" s="194" t="s">
        <v>400</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3255</v>
      </c>
      <c r="B47" s="187" t="s">
        <v>3266</v>
      </c>
      <c r="C47" s="188" t="s">
        <v>3298</v>
      </c>
      <c r="D47" s="190" t="s">
        <v>3299</v>
      </c>
      <c r="E47" s="190" t="s">
        <v>3300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3255</v>
      </c>
      <c r="B48" s="187" t="s">
        <v>3266</v>
      </c>
      <c r="C48" s="188" t="s">
        <v>3301</v>
      </c>
      <c r="D48" s="190" t="s">
        <v>3302</v>
      </c>
      <c r="E48" s="190" t="s">
        <v>3303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3255</v>
      </c>
      <c r="B49" s="187" t="s">
        <v>3266</v>
      </c>
      <c r="C49" s="188" t="s">
        <v>3304</v>
      </c>
      <c r="D49" s="190" t="s">
        <v>3305</v>
      </c>
      <c r="E49" s="190" t="s">
        <v>3306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3255</v>
      </c>
      <c r="B50" s="187" t="s">
        <v>3266</v>
      </c>
      <c r="C50" s="188" t="s">
        <v>3307</v>
      </c>
      <c r="D50" s="190" t="s">
        <v>3308</v>
      </c>
      <c r="E50" s="190" t="s">
        <v>3309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3255</v>
      </c>
      <c r="B51" s="186" t="s">
        <v>3310</v>
      </c>
      <c r="C51" s="186"/>
      <c r="D51" s="189" t="s">
        <v>3311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3255</v>
      </c>
      <c r="B52" s="187" t="s">
        <v>3310</v>
      </c>
      <c r="C52" s="188" t="s">
        <v>3312</v>
      </c>
      <c r="D52" s="190" t="s">
        <v>3313</v>
      </c>
      <c r="E52" s="190" t="s">
        <v>3314</v>
      </c>
      <c r="F52" s="192">
        <f>IF(COUNTIF(G52:AT52,"&lt;&gt;")=0,"",SUMPRODUCT(((Recommendations[ImplStatus]="Implemented")+(Recommendations[ImplStatus]="Compensated"))*ISNUMBER(MATCH(Recommendations[Id],G52:AT52,0)))/COUNTIF(G52:AT52,"&lt;&gt;"))</f>
        <v>0</v>
      </c>
      <c r="G52" s="194" t="s">
        <v>270</v>
      </c>
      <c r="H52" s="194" t="s">
        <v>277</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3255</v>
      </c>
      <c r="B53" s="187" t="s">
        <v>3310</v>
      </c>
      <c r="C53" s="188" t="s">
        <v>3315</v>
      </c>
      <c r="D53" s="190" t="s">
        <v>3316</v>
      </c>
      <c r="E53" s="190" t="s">
        <v>3317</v>
      </c>
      <c r="F53" s="192">
        <f>IF(COUNTIF(G53:AT53,"&lt;&gt;")=0,"",SUMPRODUCT(((Recommendations[ImplStatus]="Implemented")+(Recommendations[ImplStatus]="Compensated"))*ISNUMBER(MATCH(Recommendations[Id],G53:AT53,0)))/COUNTIF(G53:AT53,"&lt;&gt;"))</f>
        <v>0</v>
      </c>
      <c r="G53" s="194" t="s">
        <v>270</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3255</v>
      </c>
      <c r="B54" s="187" t="s">
        <v>3310</v>
      </c>
      <c r="C54" s="188" t="s">
        <v>3318</v>
      </c>
      <c r="D54" s="190" t="s">
        <v>3319</v>
      </c>
      <c r="E54" s="190" t="s">
        <v>3320</v>
      </c>
      <c r="F54" s="192">
        <f>IF(COUNTIF(G54:AT54,"&lt;&gt;")=0,"",SUMPRODUCT(((Recommendations[ImplStatus]="Implemented")+(Recommendations[ImplStatus]="Compensated"))*ISNUMBER(MATCH(Recommendations[Id],G54:AT54,0)))/COUNTIF(G54:AT54,"&lt;&gt;"))</f>
        <v>0</v>
      </c>
      <c r="G54" s="194" t="s">
        <v>368</v>
      </c>
      <c r="H54" s="194" t="s">
        <v>695</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3255</v>
      </c>
      <c r="B55" s="187" t="s">
        <v>3310</v>
      </c>
      <c r="C55" s="188" t="s">
        <v>3321</v>
      </c>
      <c r="D55" s="190" t="s">
        <v>3322</v>
      </c>
      <c r="E55" s="190" t="s">
        <v>3323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3255</v>
      </c>
      <c r="B56" s="187" t="s">
        <v>3310</v>
      </c>
      <c r="C56" s="188" t="s">
        <v>3324</v>
      </c>
      <c r="D56" s="190" t="s">
        <v>3325</v>
      </c>
      <c r="E56" s="190" t="s">
        <v>3326</v>
      </c>
      <c r="F56" s="192">
        <f>IF(COUNTIF(G56:AT56,"&lt;&gt;")=0,"",SUMPRODUCT(((Recommendations[ImplStatus]="Implemented")+(Recommendations[ImplStatus]="Compensated"))*ISNUMBER(MATCH(Recommendations[Id],G56:AT56,0)))/COUNTIF(G56:AT56,"&lt;&gt;"))</f>
        <v>0</v>
      </c>
      <c r="G56" s="194" t="s">
        <v>34</v>
      </c>
      <c r="H56" s="194" t="s">
        <v>210</v>
      </c>
      <c r="I56" s="194" t="s">
        <v>252</v>
      </c>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3255</v>
      </c>
      <c r="B57" s="187" t="s">
        <v>3310</v>
      </c>
      <c r="C57" s="188" t="s">
        <v>3327</v>
      </c>
      <c r="D57" s="190" t="s">
        <v>3328</v>
      </c>
      <c r="E57" s="190" t="s">
        <v>3329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3255</v>
      </c>
      <c r="B58" s="187" t="s">
        <v>3310</v>
      </c>
      <c r="C58" s="188" t="s">
        <v>3330</v>
      </c>
      <c r="D58" s="190" t="s">
        <v>3331</v>
      </c>
      <c r="E58" s="190" t="s">
        <v>3332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3255</v>
      </c>
      <c r="B59" s="187" t="s">
        <v>3310</v>
      </c>
      <c r="C59" s="188" t="s">
        <v>3333</v>
      </c>
      <c r="D59" s="190" t="s">
        <v>3334</v>
      </c>
      <c r="E59" s="190" t="s">
        <v>3335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3255</v>
      </c>
      <c r="B60" s="187" t="s">
        <v>3336</v>
      </c>
      <c r="C60" s="188" t="s">
        <v>3337</v>
      </c>
      <c r="D60" s="190" t="s">
        <v>3338</v>
      </c>
      <c r="E60" s="190" t="s">
        <v>3339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3255</v>
      </c>
      <c r="B61" s="187" t="s">
        <v>3336</v>
      </c>
      <c r="C61" s="188" t="s">
        <v>3340</v>
      </c>
      <c r="D61" s="190" t="s">
        <v>3341</v>
      </c>
      <c r="E61" s="190" t="s">
        <v>3342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3255</v>
      </c>
      <c r="B62" s="186" t="s">
        <v>3343</v>
      </c>
      <c r="C62" s="186"/>
      <c r="D62" s="189" t="s">
        <v>3344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3255</v>
      </c>
      <c r="B63" s="187" t="s">
        <v>3343</v>
      </c>
      <c r="C63" s="188" t="s">
        <v>3345</v>
      </c>
      <c r="D63" s="190" t="s">
        <v>3346</v>
      </c>
      <c r="E63" s="190" t="s">
        <v>3347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3255</v>
      </c>
      <c r="B64" s="187" t="s">
        <v>3343</v>
      </c>
      <c r="C64" s="188" t="s">
        <v>3348</v>
      </c>
      <c r="D64" s="190" t="s">
        <v>3349</v>
      </c>
      <c r="E64" s="190" t="s">
        <v>3350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3255</v>
      </c>
      <c r="B65" s="187" t="s">
        <v>3343</v>
      </c>
      <c r="C65" s="188" t="s">
        <v>3351</v>
      </c>
      <c r="D65" s="190" t="s">
        <v>3352</v>
      </c>
      <c r="E65" s="190" t="s">
        <v>3353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3255</v>
      </c>
      <c r="B66" s="187" t="s">
        <v>3343</v>
      </c>
      <c r="C66" s="188" t="s">
        <v>3354</v>
      </c>
      <c r="D66" s="190" t="s">
        <v>3355</v>
      </c>
      <c r="E66" s="190" t="s">
        <v>3356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3255</v>
      </c>
      <c r="B67" s="187" t="s">
        <v>3343</v>
      </c>
      <c r="C67" s="188" t="s">
        <v>3357</v>
      </c>
      <c r="D67" s="190" t="s">
        <v>3358</v>
      </c>
      <c r="E67" s="190" t="s">
        <v>3359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3255</v>
      </c>
      <c r="B68" s="187" t="s">
        <v>3343</v>
      </c>
      <c r="C68" s="188" t="s">
        <v>3360</v>
      </c>
      <c r="D68" s="190" t="s">
        <v>3361</v>
      </c>
      <c r="E68" s="190" t="s">
        <v>3362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3255</v>
      </c>
      <c r="B69" s="187" t="s">
        <v>3343</v>
      </c>
      <c r="C69" s="188" t="s">
        <v>3363</v>
      </c>
      <c r="D69" s="190" t="s">
        <v>3364</v>
      </c>
      <c r="E69" s="190" t="s">
        <v>3365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3255</v>
      </c>
      <c r="B70" s="187" t="s">
        <v>3343</v>
      </c>
      <c r="C70" s="188" t="s">
        <v>3366</v>
      </c>
      <c r="D70" s="190" t="s">
        <v>3367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3255</v>
      </c>
      <c r="B71" s="187" t="s">
        <v>3343</v>
      </c>
      <c r="C71" s="188" t="s">
        <v>3368</v>
      </c>
      <c r="D71" s="190" t="s">
        <v>3369</v>
      </c>
      <c r="E71" s="190" t="s">
        <v>3370</v>
      </c>
      <c r="F71" s="192">
        <f>IF(COUNTIF(G71:AT71,"&lt;&gt;")=0,"",SUMPRODUCT(((Recommendations[ImplStatus]="Implemented")+(Recommendations[ImplStatus]="Compensated"))*ISNUMBER(MATCH(Recommendations[Id],G71:AT71,0)))/COUNTIF(G71:AT71,"&lt;&gt;"))</f>
        <v>0</v>
      </c>
      <c r="G71" s="194" t="s">
        <v>363</v>
      </c>
      <c r="H71" s="194" t="s">
        <v>411</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3255</v>
      </c>
      <c r="B72" s="187" t="s">
        <v>3343</v>
      </c>
      <c r="C72" s="188" t="s">
        <v>3371</v>
      </c>
      <c r="D72" s="190" t="s">
        <v>3372</v>
      </c>
      <c r="E72" s="190" t="s">
        <v>3373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3255</v>
      </c>
      <c r="B73" s="187" t="s">
        <v>3343</v>
      </c>
      <c r="C73" s="188" t="s">
        <v>3374</v>
      </c>
      <c r="D73" s="190" t="s">
        <v>3375</v>
      </c>
      <c r="E73" s="190" t="s">
        <v>3376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3255</v>
      </c>
      <c r="B74" s="187" t="s">
        <v>3343</v>
      </c>
      <c r="C74" s="188" t="s">
        <v>3377</v>
      </c>
      <c r="D74" s="190" t="s">
        <v>3378</v>
      </c>
      <c r="E74" s="190" t="s">
        <v>3379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3255</v>
      </c>
      <c r="B75" s="187" t="s">
        <v>3343</v>
      </c>
      <c r="C75" s="188" t="s">
        <v>3380</v>
      </c>
      <c r="D75" s="190" t="s">
        <v>3381</v>
      </c>
      <c r="E75" s="190" t="s">
        <v>3382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3255</v>
      </c>
      <c r="B76" s="187" t="s">
        <v>3343</v>
      </c>
      <c r="C76" s="188" t="s">
        <v>3383</v>
      </c>
      <c r="D76" s="190" t="s">
        <v>3384</v>
      </c>
      <c r="E76" s="190" t="s">
        <v>3385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3255</v>
      </c>
      <c r="B77" s="187" t="s">
        <v>3343</v>
      </c>
      <c r="C77" s="188" t="s">
        <v>3386</v>
      </c>
      <c r="D77" s="190" t="s">
        <v>3387</v>
      </c>
      <c r="E77" s="190" t="s">
        <v>3388</v>
      </c>
      <c r="F77" s="192">
        <f>IF(COUNTIF(G77:AT77,"&lt;&gt;")=0,"",SUMPRODUCT(((Recommendations[ImplStatus]="Implemented")+(Recommendations[ImplStatus]="Compensated"))*ISNUMBER(MATCH(Recommendations[Id],G77:AT77,0)))/COUNTIF(G77:AT77,"&lt;&gt;"))</f>
        <v>0</v>
      </c>
      <c r="G77" s="194" t="s">
        <v>277</v>
      </c>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3255</v>
      </c>
      <c r="B78" s="187" t="s">
        <v>3343</v>
      </c>
      <c r="C78" s="188" t="s">
        <v>3389</v>
      </c>
      <c r="D78" s="190" t="s">
        <v>3390</v>
      </c>
      <c r="E78" s="190" t="s">
        <v>3391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3255</v>
      </c>
      <c r="B79" s="186" t="s">
        <v>3343</v>
      </c>
      <c r="C79" s="186"/>
      <c r="D79" s="189" t="s">
        <v>3392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3393</v>
      </c>
      <c r="B80" s="187"/>
      <c r="C80" s="188" t="s">
        <v>3394</v>
      </c>
      <c r="D80" s="190" t="s">
        <v>3395</v>
      </c>
      <c r="E80" s="190" t="s">
        <v>3396</v>
      </c>
      <c r="F80" s="192">
        <f>IF(COUNTIF(G80:AT80,"&lt;&gt;")=0,"",SUMPRODUCT(((Recommendations[ImplStatus]="Implemented")+(Recommendations[ImplStatus]="Compensated"))*ISNUMBER(MATCH(Recommendations[Id],G80:AT80,0)))/COUNTIF(G80:AT80,"&lt;&gt;"))</f>
        <v>0</v>
      </c>
      <c r="G80" s="194" t="s">
        <v>222</v>
      </c>
      <c r="H80" s="194" t="s">
        <v>596</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3393</v>
      </c>
      <c r="B81" s="187"/>
      <c r="C81" s="188" t="s">
        <v>3397</v>
      </c>
      <c r="D81" s="190" t="s">
        <v>3398</v>
      </c>
      <c r="E81" s="190" t="s">
        <v>3399</v>
      </c>
      <c r="F81" s="192">
        <f>IF(COUNTIF(G81:AT81,"&lt;&gt;")=0,"",SUMPRODUCT(((Recommendations[ImplStatus]="Implemented")+(Recommendations[ImplStatus]="Compensated"))*ISNUMBER(MATCH(Recommendations[Id],G81:AT81,0)))/COUNTIF(G81:AT81,"&lt;&gt;"))</f>
        <v>0</v>
      </c>
      <c r="G81" s="194" t="s">
        <v>222</v>
      </c>
      <c r="H81" s="194" t="s">
        <v>351</v>
      </c>
      <c r="I81" s="194" t="s">
        <v>601</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3393</v>
      </c>
      <c r="B82" s="187"/>
      <c r="C82" s="188" t="s">
        <v>3400</v>
      </c>
      <c r="D82" s="190" t="s">
        <v>3401</v>
      </c>
      <c r="E82" s="190" t="s">
        <v>3402</v>
      </c>
      <c r="F82" s="192">
        <f>IF(COUNTIF(G82:AT82,"&lt;&gt;")=0,"",SUMPRODUCT(((Recommendations[ImplStatus]="Implemented")+(Recommendations[ImplStatus]="Compensated"))*ISNUMBER(MATCH(Recommendations[Id],G82:AT82,0)))/COUNTIF(G82:AT82,"&lt;&gt;"))</f>
        <v>0</v>
      </c>
      <c r="G82" s="194" t="s">
        <v>194</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3393</v>
      </c>
      <c r="B83" s="187"/>
      <c r="C83" s="188" t="s">
        <v>3403</v>
      </c>
      <c r="D83" s="190" t="s">
        <v>3404</v>
      </c>
      <c r="E83" s="190" t="s">
        <v>3405</v>
      </c>
      <c r="F83" s="192">
        <f>IF(COUNTIF(G83:AT83,"&lt;&gt;")=0,"",SUMPRODUCT(((Recommendations[ImplStatus]="Implemented")+(Recommendations[ImplStatus]="Compensated"))*ISNUMBER(MATCH(Recommendations[Id],G83:AT83,0)))/COUNTIF(G83:AT83,"&lt;&gt;"))</f>
        <v>0</v>
      </c>
      <c r="G83" s="194" t="s">
        <v>48</v>
      </c>
      <c r="H83" s="194" t="s">
        <v>55</v>
      </c>
      <c r="I83" s="194" t="s">
        <v>117</v>
      </c>
      <c r="J83" s="194" t="s">
        <v>156</v>
      </c>
      <c r="K83" s="194" t="s">
        <v>162</v>
      </c>
      <c r="L83" s="194" t="s">
        <v>169</v>
      </c>
      <c r="M83" s="194" t="s">
        <v>234</v>
      </c>
      <c r="N83" s="194" t="s">
        <v>282</v>
      </c>
      <c r="O83" s="194" t="s">
        <v>345</v>
      </c>
      <c r="P83" s="194" t="s">
        <v>357</v>
      </c>
      <c r="Q83" s="194" t="s">
        <v>448</v>
      </c>
      <c r="R83" s="194" t="s">
        <v>586</v>
      </c>
      <c r="S83" s="194" t="s">
        <v>657</v>
      </c>
      <c r="T83" s="194" t="s">
        <v>689</v>
      </c>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3393</v>
      </c>
      <c r="B84" s="186"/>
      <c r="C84" s="186"/>
      <c r="D84" s="189" t="s">
        <v>3406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3407</v>
      </c>
      <c r="B85" s="187"/>
      <c r="C85" s="188" t="s">
        <v>3408</v>
      </c>
      <c r="D85" s="190" t="s">
        <v>3409</v>
      </c>
      <c r="E85" s="190" t="s">
        <v>3410</v>
      </c>
      <c r="F85" s="192">
        <f>IF(COUNTIF(G85:AT85,"&lt;&gt;")=0,"",SUMPRODUCT(((Recommendations[ImplStatus]="Implemented")+(Recommendations[ImplStatus]="Compensated"))*ISNUMBER(MATCH(Recommendations[Id],G85:AT85,0)))/COUNTIF(G85:AT85,"&lt;&gt;"))</f>
        <v>0</v>
      </c>
      <c r="G85" s="194" t="s">
        <v>34</v>
      </c>
      <c r="H85" s="194" t="s">
        <v>48</v>
      </c>
      <c r="I85" s="194" t="s">
        <v>110</v>
      </c>
      <c r="J85" s="194" t="s">
        <v>156</v>
      </c>
      <c r="K85" s="194" t="s">
        <v>162</v>
      </c>
      <c r="L85" s="194" t="s">
        <v>199</v>
      </c>
      <c r="M85" s="194" t="s">
        <v>581</v>
      </c>
      <c r="N85" s="194" t="s">
        <v>689</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3407</v>
      </c>
      <c r="B86" s="187"/>
      <c r="C86" s="188" t="s">
        <v>3411</v>
      </c>
      <c r="D86" s="190" t="s">
        <v>3412</v>
      </c>
      <c r="E86" s="190" t="s">
        <v>3413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3407</v>
      </c>
      <c r="B87" s="187"/>
      <c r="C87" s="188" t="s">
        <v>3414</v>
      </c>
      <c r="D87" s="190" t="s">
        <v>3415</v>
      </c>
      <c r="E87" s="190" t="s">
        <v>3416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3407</v>
      </c>
      <c r="B88" s="187"/>
      <c r="C88" s="188" t="s">
        <v>3417</v>
      </c>
      <c r="D88" s="190" t="s">
        <v>3418</v>
      </c>
      <c r="E88" s="190" t="s">
        <v>3419</v>
      </c>
      <c r="F88" s="192">
        <f>IF(COUNTIF(G88:AT88,"&lt;&gt;")=0,"",SUMPRODUCT(((Recommendations[ImplStatus]="Implemented")+(Recommendations[ImplStatus]="Compensated"))*ISNUMBER(MATCH(Recommendations[Id],G88:AT88,0)))/COUNTIF(G88:AT88,"&lt;&gt;"))</f>
        <v>0</v>
      </c>
      <c r="G88" s="194" t="s">
        <v>205</v>
      </c>
      <c r="H88" s="194" t="s">
        <v>228</v>
      </c>
      <c r="I88" s="194" t="s">
        <v>378</v>
      </c>
      <c r="J88" s="194" t="s">
        <v>607</v>
      </c>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3407</v>
      </c>
      <c r="B89" s="187"/>
      <c r="C89" s="188" t="s">
        <v>3420</v>
      </c>
      <c r="D89" s="190" t="s">
        <v>3421</v>
      </c>
      <c r="E89" s="190" t="s">
        <v>3422</v>
      </c>
      <c r="F89" s="192">
        <f>IF(COUNTIF(G89:AT89,"&lt;&gt;")=0,"",SUMPRODUCT(((Recommendations[ImplStatus]="Implemented")+(Recommendations[ImplStatus]="Compensated"))*ISNUMBER(MATCH(Recommendations[Id],G89:AT89,0)))/COUNTIF(G89:AT89,"&lt;&gt;"))</f>
        <v>0</v>
      </c>
      <c r="G89" s="194" t="s">
        <v>110</v>
      </c>
      <c r="H89" s="194" t="s">
        <v>205</v>
      </c>
      <c r="I89" s="194" t="s">
        <v>228</v>
      </c>
      <c r="J89" s="194" t="s">
        <v>378</v>
      </c>
      <c r="K89" s="194" t="s">
        <v>607</v>
      </c>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3407</v>
      </c>
      <c r="B90" s="186" t="s">
        <v>3423</v>
      </c>
      <c r="C90" s="186"/>
      <c r="D90" s="189" t="s">
        <v>3424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3407</v>
      </c>
      <c r="B91" s="187" t="s">
        <v>3423</v>
      </c>
      <c r="C91" s="188" t="s">
        <v>3425</v>
      </c>
      <c r="D91" s="190" t="s">
        <v>3426</v>
      </c>
      <c r="E91" s="190" t="s">
        <v>3427</v>
      </c>
      <c r="F91" s="192">
        <f>IF(COUNTIF(G91:AT91,"&lt;&gt;")=0,"",SUMPRODUCT(((Recommendations[ImplStatus]="Implemented")+(Recommendations[ImplStatus]="Compensated"))*ISNUMBER(MATCH(Recommendations[Id],G91:AT91,0)))/COUNTIF(G91:AT91,"&lt;&gt;"))</f>
        <v>0</v>
      </c>
      <c r="G91" s="194" t="s">
        <v>252</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3407</v>
      </c>
      <c r="B92" s="187" t="s">
        <v>3423</v>
      </c>
      <c r="C92" s="188" t="s">
        <v>3428</v>
      </c>
      <c r="D92" s="190" t="s">
        <v>3429</v>
      </c>
      <c r="E92" s="190" t="s">
        <v>3430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3423</v>
      </c>
      <c r="C93" s="188" t="s">
        <v>3431</v>
      </c>
      <c r="D93" s="190" t="s">
        <v>3432</v>
      </c>
      <c r="E93" s="190" t="s">
        <v>3433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3423</v>
      </c>
      <c r="C94" s="188" t="s">
        <v>3434</v>
      </c>
      <c r="D94" s="190" t="s">
        <v>3435</v>
      </c>
      <c r="E94" s="190" t="s">
        <v>3436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3423</v>
      </c>
      <c r="C95" s="188" t="s">
        <v>3437</v>
      </c>
      <c r="D95" s="190" t="s">
        <v>3438</v>
      </c>
      <c r="E95" s="190" t="s">
        <v>3439</v>
      </c>
      <c r="F95" s="192">
        <f>IF(COUNTIF(G95:AT95,"&lt;&gt;")=0,"",SUMPRODUCT(((Recommendations[ImplStatus]="Implemented")+(Recommendations[ImplStatus]="Compensated"))*ISNUMBER(MATCH(Recommendations[Id],G95:AT95,0)))/COUNTIF(G95:AT95,"&lt;&gt;"))</f>
        <v>0</v>
      </c>
      <c r="G95" s="194" t="s">
        <v>210</v>
      </c>
      <c r="H95" s="194" t="s">
        <v>216</v>
      </c>
      <c r="I95" s="194" t="s">
        <v>351</v>
      </c>
      <c r="J95" s="194" t="s">
        <v>591</v>
      </c>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3423</v>
      </c>
      <c r="C96" s="188" t="s">
        <v>3440</v>
      </c>
      <c r="D96" s="190" t="s">
        <v>3441</v>
      </c>
      <c r="E96" s="190" t="s">
        <v>3442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3423</v>
      </c>
      <c r="C97" s="188" t="s">
        <v>3443</v>
      </c>
      <c r="D97" s="190" t="s">
        <v>3444</v>
      </c>
      <c r="E97" s="190" t="s">
        <v>3445</v>
      </c>
      <c r="F97" s="192">
        <f>IF(COUNTIF(G97:AT97,"&lt;&gt;")=0,"",SUMPRODUCT(((Recommendations[ImplStatus]="Implemented")+(Recommendations[ImplStatus]="Compensated"))*ISNUMBER(MATCH(Recommendations[Id],G97:AT97,0)))/COUNTIF(G97:AT97,"&lt;&gt;"))</f>
        <v>0</v>
      </c>
      <c r="G97" s="194" t="s">
        <v>591</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3423</v>
      </c>
      <c r="C98" s="188" t="s">
        <v>3446</v>
      </c>
      <c r="D98" s="190" t="s">
        <v>3447</v>
      </c>
      <c r="E98" s="190" t="s">
        <v>3448</v>
      </c>
      <c r="F98" s="192">
        <f>IF(COUNTIF(G98:AT98,"&lt;&gt;")=0,"",SUMPRODUCT(((Recommendations[ImplStatus]="Implemented")+(Recommendations[ImplStatus]="Compensated"))*ISNUMBER(MATCH(Recommendations[Id],G98:AT98,0)))/COUNTIF(G98:AT98,"&lt;&gt;"))</f>
        <v>0</v>
      </c>
      <c r="G98" s="194" t="s">
        <v>216</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3449</v>
      </c>
      <c r="C99" s="186"/>
      <c r="D99" s="189" t="s">
        <v>3450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3449</v>
      </c>
      <c r="C100" s="188" t="s">
        <v>3451</v>
      </c>
      <c r="D100" s="190" t="s">
        <v>3452</v>
      </c>
      <c r="E100" s="190" t="s">
        <v>3453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3449</v>
      </c>
      <c r="C101" s="188" t="s">
        <v>3454</v>
      </c>
      <c r="D101" s="190" t="s">
        <v>3455</v>
      </c>
      <c r="E101" s="190" t="s">
        <v>3456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3449</v>
      </c>
      <c r="C102" s="188" t="s">
        <v>3457</v>
      </c>
      <c r="D102" s="190" t="s">
        <v>3458</v>
      </c>
      <c r="E102" s="190" t="s">
        <v>3459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3449</v>
      </c>
      <c r="C103" s="188" t="s">
        <v>3460</v>
      </c>
      <c r="D103" s="190" t="s">
        <v>3461</v>
      </c>
      <c r="E103" s="190" t="s">
        <v>3462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3449</v>
      </c>
      <c r="C104" s="196" t="s">
        <v>3463</v>
      </c>
      <c r="D104" s="197" t="s">
        <v>3464</v>
      </c>
      <c r="E104" s="197" t="s">
        <v>3465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699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IFERROR(INDEX('Recommendations'!$I$2:$I$121, MATCH(G2,'Recommendations'!$B$2:$B$121,0))="Implemented", FALSE))</xm:f>
            <x14:dxf>
              <font>
                <color rgb="FF000000"/>
              </font>
              <fill>
                <patternFill>
                  <bgColor rgb="FF3C7D22"/>
                </patternFill>
              </fill>
            </x14:dxf>
          </x14:cfRule>
          <x14:cfRule type="expression" priority="2" id="{00000000-000E-0000-0800-000002000000}">
            <xm:f>AND(G2&lt;&gt;"", IFERROR(INDEX('Recommendations'!$I$2:$I$121, MATCH(G2,'Recommendations'!$B$2:$B$121,0))="Compensated", FALSE))</xm:f>
            <x14:dxf>
              <font>
                <color rgb="FF000000"/>
              </font>
              <fill>
                <patternFill>
                  <bgColor rgb="FFC6E0B4"/>
                </patternFill>
              </fill>
            </x14:dxf>
          </x14:cfRule>
          <x14:cfRule type="expression" priority="3" id="{00000000-000E-0000-0800-000003000000}">
            <xm:f>AND(G2&lt;&gt;"", IFERROR(INDEX('Recommendations'!$I$2:$I$121, MATCH(G2,'Recommendations'!$B$2:$B$121,0))="Testing", FALSE))</xm:f>
            <x14:dxf>
              <font>
                <color rgb="FF000000"/>
              </font>
              <fill>
                <patternFill>
                  <bgColor rgb="FFFFC000"/>
                </patternFill>
              </fill>
            </x14:dxf>
          </x14:cfRule>
          <x14:cfRule type="expression" priority="4" id="{00000000-000E-0000-0800-000004000000}">
            <xm:f>AND(G2&lt;&gt;"", IFERROR(INDEX('Recommendations'!$I$2:$I$121, MATCH(G2,'Recommendations'!$B$2:$B$121,0))="Failed", FALSE))</xm:f>
            <x14:dxf>
              <font>
                <color rgb="FF000000"/>
              </font>
              <fill>
                <patternFill>
                  <bgColor rgb="FFD82891"/>
                </patternFill>
              </fill>
            </x14:dxf>
          </x14:cfRule>
          <x14:cfRule type="expression" priority="5" id="{00000000-000E-0000-0800-000005000000}">
            <xm:f>AND(G2&lt;&gt;"", IFERROR(INDEX('Recommendations'!$I$2:$I$121, MATCH(G2,'Recommendations'!$B$2:$B$121,0))="Risk Accepted", FALSE))</xm:f>
            <x14:dxf>
              <font>
                <color rgb="FF000000"/>
              </font>
              <fill>
                <patternFill>
                  <bgColor rgb="FFD9D9D9"/>
                </patternFill>
              </fill>
            </x14:dxf>
          </x14:cfRule>
          <x14:cfRule type="expression" priority="6" id="{00000000-000E-0000-0800-000006000000}">
            <xm:f>AND(G2&lt;&gt;"", IFERROR(INDEX('Recommendations'!$I$2:$I$121, MATCH(G2,'Recommendations'!$B$2:$B$121,0))="N/A",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GitHub Benchmark - SHGIR</dc:title>
  <dc:subject>Generated on: 2026-06-08 21:23:57</dc:subject>
  <dc:creator>Anicet Fopa Tchoffo</dc:creator>
  <cp:keywords>Baseline;Hardening;CIS;Benchmark</cp:keywords>
  <dc:description>Baseline Developed By: Center for Internet Security (CIS)</dc:description>
  <cp:lastModifiedBy>Anicet Fopa Tchoffo</cp:lastModifiedBy>
  <dcterms:modified xsi:type="dcterms:W3CDTF">2026-06-08T20:24:07Z</dcterms:modified>
  <cp:category>CIS</cp:category>
  <cp:contentStatus>Draft</cp:contentStatus>
</cp:coreProperties>
</file>