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4274A5988A2B8BFD3CA2DF30569FDFC337D5E787" xr6:coauthVersionLast="47" xr6:coauthVersionMax="47" xr10:uidLastSave="{ECACB915-58F5-4C71-A27D-4A4680F2E28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3" i="3"/>
  <c r="E86" i="3"/>
  <c r="F86" i="3" s="1"/>
  <c r="D86" i="3"/>
  <c r="C86" i="3"/>
  <c r="F85" i="3"/>
  <c r="E93" i="3" s="1"/>
  <c r="E85" i="3"/>
  <c r="D85" i="3"/>
  <c r="C85" i="3"/>
  <c r="E84" i="3"/>
  <c r="D84" i="3"/>
  <c r="C84" i="3"/>
  <c r="W136" i="3" s="1"/>
  <c r="F83" i="3"/>
  <c r="V168" i="3" s="1"/>
  <c r="E83" i="3"/>
  <c r="D83" i="3"/>
  <c r="C83" i="3"/>
  <c r="U136" i="3" s="1"/>
  <c r="F82" i="3"/>
  <c r="T168" i="3" s="1"/>
  <c r="E82" i="3"/>
  <c r="D82" i="3"/>
  <c r="C82" i="3"/>
  <c r="S136" i="3" s="1"/>
  <c r="E68" i="3"/>
  <c r="D68" i="3"/>
  <c r="C68" i="3"/>
  <c r="F68" i="3" s="1"/>
  <c r="E67" i="3"/>
  <c r="D67" i="3"/>
  <c r="C67" i="3"/>
  <c r="F67" i="3" s="1"/>
  <c r="E49" i="3"/>
  <c r="F49" i="3" s="1"/>
  <c r="D49" i="3"/>
  <c r="C49" i="3"/>
  <c r="F48" i="3"/>
  <c r="E57" i="3" s="1"/>
  <c r="E48" i="3"/>
  <c r="D48" i="3"/>
  <c r="C48" i="3"/>
  <c r="E47" i="3"/>
  <c r="D47" i="3"/>
  <c r="C47" i="3"/>
  <c r="F47" i="3" s="1"/>
  <c r="F46" i="3"/>
  <c r="E55" i="3" s="1"/>
  <c r="E46" i="3"/>
  <c r="D46" i="3"/>
  <c r="C46" i="3"/>
  <c r="E45" i="3"/>
  <c r="D45" i="3"/>
  <c r="C45" i="3"/>
  <c r="F45" i="3" s="1"/>
  <c r="E44" i="3"/>
  <c r="D44" i="3"/>
  <c r="C44" i="3"/>
  <c r="F44" i="3" s="1"/>
  <c r="E30" i="3"/>
  <c r="D30" i="3"/>
  <c r="C30" i="3"/>
  <c r="F30" i="3" s="1"/>
  <c r="E29" i="3"/>
  <c r="D29" i="3"/>
  <c r="C29" i="3"/>
  <c r="F29" i="3" s="1"/>
  <c r="F16" i="3"/>
  <c r="C20" i="3" s="1"/>
  <c r="E16" i="3"/>
  <c r="D16" i="3"/>
  <c r="C16" i="3"/>
  <c r="Q136" i="3" s="1"/>
  <c r="C9" i="3"/>
  <c r="D9" i="3" s="1"/>
  <c r="C8" i="3"/>
  <c r="C7" i="3" s="1"/>
  <c r="D7" i="3" s="1"/>
  <c r="E94" i="3" l="1"/>
  <c r="D94" i="3"/>
  <c r="C94" i="3"/>
  <c r="E72" i="3"/>
  <c r="D72" i="3"/>
  <c r="C72" i="3"/>
  <c r="E111" i="3"/>
  <c r="D111" i="3"/>
  <c r="C111" i="3"/>
  <c r="C73" i="3"/>
  <c r="E73" i="3"/>
  <c r="D73" i="3"/>
  <c r="D53" i="3"/>
  <c r="C53" i="3"/>
  <c r="E53" i="3"/>
  <c r="E35" i="3"/>
  <c r="D35" i="3"/>
  <c r="C35" i="3"/>
  <c r="E54" i="3"/>
  <c r="D54" i="3"/>
  <c r="C54" i="3"/>
  <c r="G125" i="3"/>
  <c r="E110" i="3"/>
  <c r="D110" i="3"/>
  <c r="C110" i="3"/>
  <c r="E58" i="3"/>
  <c r="D58" i="3"/>
  <c r="C58" i="3"/>
  <c r="C56" i="3"/>
  <c r="E56" i="3"/>
  <c r="D56" i="3"/>
  <c r="E113" i="3"/>
  <c r="D113" i="3"/>
  <c r="C113" i="3"/>
  <c r="C112" i="3"/>
  <c r="E112" i="3"/>
  <c r="D112" i="3"/>
  <c r="E34" i="3"/>
  <c r="D34" i="3"/>
  <c r="C34" i="3"/>
  <c r="R139" i="3"/>
  <c r="R144" i="3"/>
  <c r="R149" i="3"/>
  <c r="R154" i="3"/>
  <c r="R159" i="3"/>
  <c r="R164" i="3"/>
  <c r="E20" i="3"/>
  <c r="C57" i="3"/>
  <c r="C90" i="3"/>
  <c r="T139" i="3"/>
  <c r="T144" i="3"/>
  <c r="T149" i="3"/>
  <c r="T154" i="3"/>
  <c r="T159" i="3"/>
  <c r="T164" i="3"/>
  <c r="D57" i="3"/>
  <c r="D90" i="3"/>
  <c r="V139" i="3"/>
  <c r="V144" i="3"/>
  <c r="V149" i="3"/>
  <c r="V154" i="3"/>
  <c r="V159" i="3"/>
  <c r="V164" i="3"/>
  <c r="D8" i="3"/>
  <c r="E90" i="3"/>
  <c r="D20" i="3"/>
  <c r="C91" i="3"/>
  <c r="R140" i="3"/>
  <c r="R145" i="3"/>
  <c r="R150" i="3"/>
  <c r="R155" i="3"/>
  <c r="R160" i="3"/>
  <c r="R165" i="3"/>
  <c r="D91" i="3"/>
  <c r="T140" i="3"/>
  <c r="T145" i="3"/>
  <c r="T150" i="3"/>
  <c r="T155" i="3"/>
  <c r="T160" i="3"/>
  <c r="T165" i="3"/>
  <c r="E91" i="3"/>
  <c r="V140" i="3"/>
  <c r="V145" i="3"/>
  <c r="V150" i="3"/>
  <c r="V155" i="3"/>
  <c r="V160" i="3"/>
  <c r="V165" i="3"/>
  <c r="R141" i="3"/>
  <c r="R146" i="3"/>
  <c r="R151" i="3"/>
  <c r="R156" i="3"/>
  <c r="R161" i="3"/>
  <c r="R166" i="3"/>
  <c r="T141" i="3"/>
  <c r="T146" i="3"/>
  <c r="T151" i="3"/>
  <c r="T156" i="3"/>
  <c r="T161" i="3"/>
  <c r="T166" i="3"/>
  <c r="V141" i="3"/>
  <c r="V146" i="3"/>
  <c r="V151" i="3"/>
  <c r="V156" i="3"/>
  <c r="V161" i="3"/>
  <c r="V166" i="3"/>
  <c r="D93" i="3"/>
  <c r="F84" i="3"/>
  <c r="R142" i="3"/>
  <c r="R147" i="3"/>
  <c r="R152" i="3"/>
  <c r="R157" i="3"/>
  <c r="R162" i="3"/>
  <c r="R167" i="3"/>
  <c r="T142" i="3"/>
  <c r="T147" i="3"/>
  <c r="T152" i="3"/>
  <c r="T157" i="3"/>
  <c r="T162" i="3"/>
  <c r="T167" i="3"/>
  <c r="V142" i="3"/>
  <c r="V147" i="3"/>
  <c r="V152" i="3"/>
  <c r="V157" i="3"/>
  <c r="V162" i="3"/>
  <c r="V167" i="3"/>
  <c r="C55" i="3"/>
  <c r="D55" i="3"/>
  <c r="R138" i="3"/>
  <c r="R143" i="3"/>
  <c r="R148" i="3"/>
  <c r="R153" i="3"/>
  <c r="R158" i="3"/>
  <c r="R163" i="3"/>
  <c r="R168" i="3"/>
  <c r="T138" i="3"/>
  <c r="T143" i="3"/>
  <c r="T148" i="3"/>
  <c r="T153" i="3"/>
  <c r="T158" i="3"/>
  <c r="T163" i="3"/>
  <c r="V138" i="3"/>
  <c r="V143" i="3"/>
  <c r="V148" i="3"/>
  <c r="V153" i="3"/>
  <c r="V158" i="3"/>
  <c r="V163" i="3"/>
  <c r="X167" i="3" l="1"/>
  <c r="X162" i="3"/>
  <c r="X157" i="3"/>
  <c r="X152" i="3"/>
  <c r="X147" i="3"/>
  <c r="X142" i="3"/>
  <c r="X166" i="3"/>
  <c r="X161" i="3"/>
  <c r="X156" i="3"/>
  <c r="X151" i="3"/>
  <c r="X146" i="3"/>
  <c r="X141" i="3"/>
  <c r="E92" i="3"/>
  <c r="X165" i="3"/>
  <c r="X160" i="3"/>
  <c r="X155" i="3"/>
  <c r="X150" i="3"/>
  <c r="X145" i="3"/>
  <c r="X140" i="3"/>
  <c r="C92" i="3"/>
  <c r="D92" i="3"/>
  <c r="X164" i="3"/>
  <c r="X159" i="3"/>
  <c r="X154" i="3"/>
  <c r="X149" i="3"/>
  <c r="X144" i="3"/>
  <c r="X139" i="3"/>
  <c r="X168" i="3"/>
  <c r="X163" i="3"/>
  <c r="X158" i="3"/>
  <c r="X153" i="3"/>
  <c r="X148" i="3"/>
  <c r="X143" i="3"/>
  <c r="X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Disable all management related services on WAN port</t>
        </r>
      </text>
    </comment>
    <comment ref="K26" authorId="0" shapeId="0" xr:uid="{00000000-0006-0000-0400-000005000000}">
      <text>
        <r>
          <rPr>
            <sz val="11"/>
            <rFont val="Calibri"/>
          </rPr>
          <t>Disable static keys for TLS</t>
        </r>
      </text>
    </comment>
    <comment ref="L26" authorId="0" shapeId="0" xr:uid="{00000000-0006-0000-0400-000002000000}">
      <text>
        <r>
          <rPr>
            <sz val="11"/>
            <rFont val="Calibri"/>
          </rPr>
          <t>Block applications running on non-default ports</t>
        </r>
      </text>
    </comment>
    <comment ref="M26" authorId="0" shapeId="0" xr:uid="{00000000-0006-0000-0400-000003000000}">
      <text>
        <r>
          <rPr>
            <sz val="11"/>
            <rFont val="Calibri"/>
          </rPr>
          <t>Apply a Trusted Signed Certificate for VPN Portal</t>
        </r>
      </text>
    </comment>
    <comment ref="N26" authorId="0" shapeId="0" xr:uid="{00000000-0006-0000-0400-000004000000}">
      <text>
        <r>
          <rPr>
            <sz val="11"/>
            <rFont val="Calibri"/>
          </rPr>
          <t>Enable Limited TLS Versions for SSL VPN</t>
        </r>
      </text>
    </comment>
    <comment ref="J32" authorId="0" shapeId="0" xr:uid="{00000000-0006-0000-0400-000006000000}">
      <text>
        <r>
          <rPr>
            <sz val="11"/>
            <rFont val="Calibri"/>
          </rPr>
          <t>Ensure SNMP agent is disabled</t>
        </r>
      </text>
    </comment>
    <comment ref="J33" authorId="0" shapeId="0" xr:uid="{00000000-0006-0000-0400-000007000000}">
      <text>
        <r>
          <rPr>
            <sz val="11"/>
            <rFont val="Calibri"/>
          </rPr>
          <t>Ensure intra-zone traffic is not always allowed</t>
        </r>
      </text>
    </comment>
    <comment ref="K33" authorId="0" shapeId="0" xr:uid="{00000000-0006-0000-0400-000009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L33" authorId="0" shapeId="0" xr:uid="{00000000-0006-0000-0400-00000A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M33" authorId="0" shapeId="0" xr:uid="{00000000-0006-0000-0400-00000B000000}">
      <text>
        <r>
          <rPr>
            <sz val="11"/>
            <rFont val="Calibri"/>
          </rPr>
          <t>Ensure that unused policies are reviewed regularly</t>
        </r>
      </text>
    </comment>
    <comment ref="N33" authorId="0" shapeId="0" xr:uid="{00000000-0006-0000-0400-00000C000000}">
      <text>
        <r>
          <rPr>
            <sz val="11"/>
            <rFont val="Calibri"/>
          </rPr>
          <t>Ensure Policies are Uniquely Named</t>
        </r>
      </text>
    </comment>
    <comment ref="O33" authorId="0" shapeId="0" xr:uid="{00000000-0006-0000-0400-000008000000}">
      <text>
        <r>
          <rPr>
            <sz val="11"/>
            <rFont val="Calibri"/>
          </rPr>
          <t>Ensure there are no Unused Policies</t>
        </r>
      </text>
    </comment>
    <comment ref="J35" authorId="0" shapeId="0" xr:uid="{00000000-0006-0000-0400-00000D000000}">
      <text>
        <r>
          <rPr>
            <sz val="11"/>
            <rFont val="Calibri"/>
          </rPr>
          <t>Ensure Policies are Uniquely Named</t>
        </r>
      </text>
    </comment>
    <comment ref="K35" authorId="0" shapeId="0" xr:uid="{00000000-0006-0000-0400-00000E000000}">
      <text>
        <r>
          <rPr>
            <sz val="11"/>
            <rFont val="Calibri"/>
          </rPr>
          <t>Ensure there are no Unused Policies</t>
        </r>
      </text>
    </comment>
    <comment ref="L35" authorId="0" shapeId="0" xr:uid="{00000000-0006-0000-0400-00000F000000}">
      <text>
        <r>
          <rPr>
            <sz val="11"/>
            <rFont val="Calibri"/>
          </rPr>
          <t>Detect Botnet Connections</t>
        </r>
      </text>
    </comment>
    <comment ref="M35" authorId="0" shapeId="0" xr:uid="{00000000-0006-0000-0400-000010000000}">
      <text>
        <r>
          <rPr>
            <sz val="11"/>
            <rFont val="Calibri"/>
          </rPr>
          <t>Apply Antivirus Security Profile to Policies</t>
        </r>
      </text>
    </comment>
    <comment ref="J40" authorId="0" shapeId="0" xr:uid="{00000000-0006-0000-0400-000011000000}">
      <text>
        <r>
          <rPr>
            <sz val="11"/>
            <rFont val="Calibri"/>
          </rPr>
          <t>Ensure DNS server is configured</t>
        </r>
      </text>
    </comment>
    <comment ref="J46" authorId="0" shapeId="0" xr:uid="{00000000-0006-0000-0400-000012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K46" authorId="0" shapeId="0" xr:uid="{00000000-0006-0000-0400-000013000000}">
      <text>
        <r>
          <rPr>
            <sz val="11"/>
            <rFont val="Calibri"/>
          </rPr>
          <t>Configuring the maximum login attempts and lockout period</t>
        </r>
      </text>
    </comment>
    <comment ref="J70" authorId="0" shapeId="0" xr:uid="{00000000-0006-0000-0400-000014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K70" authorId="0" shapeId="0" xr:uid="{00000000-0006-0000-0400-000015000000}">
      <text>
        <r>
          <rPr>
            <sz val="11"/>
            <rFont val="Calibri"/>
          </rPr>
          <t>Ensure all Application Control related traffic are logged</t>
        </r>
      </text>
    </comment>
    <comment ref="J72" authorId="0" shapeId="0" xr:uid="{00000000-0006-0000-0400-000016000000}">
      <text>
        <r>
          <rPr>
            <sz val="11"/>
            <rFont val="Calibri"/>
          </rPr>
          <t>Ensure timezone is properly configured</t>
        </r>
      </text>
    </comment>
    <comment ref="K72" authorId="0" shapeId="0" xr:uid="{00000000-0006-0000-0400-000017000000}">
      <text>
        <r>
          <rPr>
            <sz val="11"/>
            <rFont val="Calibri"/>
          </rPr>
          <t>Ensure correct system time is configured through NTP</t>
        </r>
      </text>
    </comment>
    <comment ref="J74" authorId="0" shapeId="0" xr:uid="{00000000-0006-0000-0400-000018000000}">
      <text>
        <r>
          <rPr>
            <sz val="11"/>
            <rFont val="Calibri"/>
          </rPr>
          <t>Ensure DNS Filter logs all DNS queries and responses</t>
        </r>
      </text>
    </comment>
    <comment ref="J91" authorId="0" shapeId="0" xr:uid="{00000000-0006-0000-0400-000019000000}">
      <text>
        <r>
          <rPr>
            <sz val="11"/>
            <rFont val="Calibri"/>
          </rPr>
          <t>Ensure Antivirus Definition Push Updates are Configured</t>
        </r>
      </text>
    </comment>
    <comment ref="J92" authorId="0" shapeId="0" xr:uid="{00000000-0006-0000-0400-00001A000000}">
      <text>
        <r>
          <rPr>
            <sz val="11"/>
            <rFont val="Calibri"/>
          </rPr>
          <t>Disable USB Firmware and configuration installation</t>
        </r>
      </text>
    </comment>
    <comment ref="J105" authorId="0" shapeId="0" xr:uid="{00000000-0006-0000-0400-00001B000000}">
      <text>
        <r>
          <rPr>
            <sz val="11"/>
            <rFont val="Calibri"/>
          </rPr>
          <t>Apply Local-in Policies</t>
        </r>
      </text>
    </comment>
    <comment ref="K105" authorId="0" shapeId="0" xr:uid="{00000000-0006-0000-0400-00001C000000}">
      <text>
        <r>
          <rPr>
            <sz val="11"/>
            <rFont val="Calibri"/>
          </rPr>
          <t>Ensure HA Reserved Management Interface is Configured</t>
        </r>
      </text>
    </comment>
    <comment ref="J111" authorId="0" shapeId="0" xr:uid="{00000000-0006-0000-0400-00001D000000}">
      <text>
        <r>
          <rPr>
            <sz val="11"/>
            <rFont val="Calibri"/>
          </rPr>
          <t>Ensure HA Reserved Management Interface is Configured</t>
        </r>
      </text>
    </comment>
    <comment ref="J113" authorId="0" shapeId="0" xr:uid="{00000000-0006-0000-0400-00001E000000}">
      <text>
        <r>
          <rPr>
            <sz val="11"/>
            <rFont val="Calibri"/>
          </rPr>
          <t>Enable Compromised Host Quarantine</t>
        </r>
      </text>
    </comment>
    <comment ref="K113" authorId="0" shapeId="0" xr:uid="{00000000-0006-0000-0400-00001F000000}">
      <text>
        <r>
          <rPr>
            <sz val="11"/>
            <rFont val="Calibri"/>
          </rPr>
          <t>Ensure Security Fabric is Configured</t>
        </r>
      </text>
    </comment>
    <comment ref="J115" authorId="0" shapeId="0" xr:uid="{00000000-0006-0000-0400-000020000000}">
      <text>
        <r>
          <rPr>
            <sz val="11"/>
            <rFont val="Calibri"/>
          </rPr>
          <t>Enable grayware detection on antivirus</t>
        </r>
      </text>
    </comment>
    <comment ref="J116" authorId="0" shapeId="0" xr:uid="{00000000-0006-0000-0400-000021000000}">
      <text>
        <r>
          <rPr>
            <sz val="11"/>
            <rFont val="Calibri"/>
          </rPr>
          <t>Apply Local-in Policies</t>
        </r>
      </text>
    </comment>
    <comment ref="J120" authorId="0" shapeId="0" xr:uid="{00000000-0006-0000-0400-000022000000}">
      <text>
        <r>
          <rPr>
            <sz val="11"/>
            <rFont val="Calibri"/>
          </rPr>
          <t>Enable Outbreak Prevention Database</t>
        </r>
      </text>
    </comment>
    <comment ref="J145" authorId="0" shapeId="0" xr:uid="{00000000-0006-0000-0400-000023000000}">
      <text>
        <r>
          <rPr>
            <sz val="11"/>
            <rFont val="Calibri"/>
          </rPr>
          <t>Ensure Security Fabric is Configured</t>
        </r>
      </text>
    </comment>
    <comment ref="J161" authorId="0" shapeId="0" xr:uid="{00000000-0006-0000-0400-000024000000}">
      <text>
        <r>
          <rPr>
            <sz val="11"/>
            <rFont val="Calibri"/>
          </rPr>
          <t>Enable Compromised Host Quarantine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administrator password retries and lockout time are configured</t>
        </r>
      </text>
    </comment>
    <comment ref="I2" authorId="0" shapeId="0" xr:uid="{00000000-0006-0000-0500-000005000000}">
      <text>
        <r>
          <rPr>
            <sz val="11"/>
            <rFont val="Calibri"/>
          </rPr>
          <t>Ensure idle timeout time is configured</t>
        </r>
      </text>
    </comment>
    <comment ref="J2" authorId="0" shapeId="0" xr:uid="{00000000-0006-0000-0500-000002000000}">
      <text>
        <r>
          <rPr>
            <sz val="11"/>
            <rFont val="Calibri"/>
          </rPr>
          <t>Ensure Policies are Uniquely Named</t>
        </r>
      </text>
    </comment>
    <comment ref="K2" authorId="0" shapeId="0" xr:uid="{00000000-0006-0000-0500-000003000000}">
      <text>
        <r>
          <rPr>
            <sz val="11"/>
            <rFont val="Calibri"/>
          </rPr>
          <t>Ensure there are no Unused Policies</t>
        </r>
      </text>
    </comment>
    <comment ref="L2" authorId="0" shapeId="0" xr:uid="{00000000-0006-0000-0500-000004000000}">
      <text>
        <r>
          <rPr>
            <sz val="11"/>
            <rFont val="Calibri"/>
          </rPr>
          <t>Configuring the maximum login attempts and lockout period</t>
        </r>
      </text>
    </comment>
    <comment ref="H4" authorId="0" shapeId="0" xr:uid="{00000000-0006-0000-0500-000006000000}">
      <text>
        <r>
          <rPr>
            <sz val="11"/>
            <rFont val="Calibri"/>
          </rPr>
          <t>Ensure Antivirus Definition Push Updates are Configured</t>
        </r>
      </text>
    </comment>
    <comment ref="I4" authorId="0" shapeId="0" xr:uid="{00000000-0006-0000-0500-000007000000}">
      <text>
        <r>
          <rPr>
            <sz val="11"/>
            <rFont val="Calibri"/>
          </rPr>
          <t>Apply Antivirus Security Profile to Policies</t>
        </r>
      </text>
    </comment>
    <comment ref="J4" authorId="0" shapeId="0" xr:uid="{00000000-0006-0000-0500-000008000000}">
      <text>
        <r>
          <rPr>
            <sz val="11"/>
            <rFont val="Calibri"/>
          </rPr>
          <t>Enable Outbreak Prevention Database</t>
        </r>
      </text>
    </comment>
    <comment ref="K4" authorId="0" shapeId="0" xr:uid="{00000000-0006-0000-0500-000009000000}">
      <text>
        <r>
          <rPr>
            <sz val="11"/>
            <rFont val="Calibri"/>
          </rPr>
          <t>Enable AI /heuristic based  malware detection</t>
        </r>
      </text>
    </comment>
    <comment ref="L4" authorId="0" shapeId="0" xr:uid="{00000000-0006-0000-0500-00000A000000}">
      <text>
        <r>
          <rPr>
            <sz val="11"/>
            <rFont val="Calibri"/>
          </rPr>
          <t>Enable grayware detection on antivirus</t>
        </r>
      </text>
    </comment>
    <comment ref="H7" authorId="0" shapeId="0" xr:uid="{00000000-0006-0000-0500-00000B000000}">
      <text>
        <r>
          <rPr>
            <sz val="11"/>
            <rFont val="Calibri"/>
          </rPr>
          <t>Ensure logging is enabled on all firewall policies</t>
        </r>
      </text>
    </comment>
    <comment ref="I7" authorId="0" shapeId="0" xr:uid="{00000000-0006-0000-0500-00000C000000}">
      <text>
        <r>
          <rPr>
            <sz val="11"/>
            <rFont val="Calibri"/>
          </rPr>
          <t>Ensure DNS Filter logs all DNS queries and responses</t>
        </r>
      </text>
    </comment>
    <comment ref="J7" authorId="0" shapeId="0" xr:uid="{00000000-0006-0000-0500-00000D000000}">
      <text>
        <r>
          <rPr>
            <sz val="11"/>
            <rFont val="Calibri"/>
          </rPr>
          <t>Ensure all Application Control related traffic are logged</t>
        </r>
      </text>
    </comment>
    <comment ref="K7" authorId="0" shapeId="0" xr:uid="{00000000-0006-0000-0500-00000E000000}">
      <text>
        <r>
          <rPr>
            <sz val="11"/>
            <rFont val="Calibri"/>
          </rPr>
          <t>Enable Event Logging</t>
        </r>
      </text>
    </comment>
    <comment ref="H8" authorId="0" shapeId="0" xr:uid="{00000000-0006-0000-0500-00000F000000}">
      <text>
        <r>
          <rPr>
            <sz val="11"/>
            <rFont val="Calibri"/>
          </rPr>
          <t>Enable AI /heuristic based  malware detection</t>
        </r>
      </text>
    </comment>
    <comment ref="H14" authorId="0" shapeId="0" xr:uid="{00000000-0006-0000-0500-000010000000}">
      <text>
        <r>
          <rPr>
            <sz val="11"/>
            <rFont val="Calibri"/>
          </rPr>
          <t>Disable USB Firmware and configuration installation</t>
        </r>
      </text>
    </comment>
    <comment ref="I14" authorId="0" shapeId="0" xr:uid="{00000000-0006-0000-0500-000011000000}">
      <text>
        <r>
          <rPr>
            <sz val="11"/>
            <rFont val="Calibri"/>
          </rPr>
          <t>Ensure SNMP agent is disabled</t>
        </r>
      </text>
    </comment>
    <comment ref="H16" authorId="0" shapeId="0" xr:uid="{00000000-0006-0000-0500-000012000000}">
      <text>
        <r>
          <rPr>
            <sz val="11"/>
            <rFont val="Calibri"/>
          </rPr>
          <t>Disable all management related services on WAN port</t>
        </r>
      </text>
    </comment>
    <comment ref="I16" authorId="0" shapeId="0" xr:uid="{00000000-0006-0000-0500-00001C000000}">
      <text>
        <r>
          <rPr>
            <sz val="11"/>
            <rFont val="Calibri"/>
          </rPr>
          <t>Ensure timezone is properly configured</t>
        </r>
      </text>
    </comment>
    <comment ref="J16" authorId="0" shapeId="0" xr:uid="{00000000-0006-0000-0500-00001D000000}">
      <text>
        <r>
          <rPr>
            <sz val="11"/>
            <rFont val="Calibri"/>
          </rPr>
          <t>Ensure correct system time is configured through NTP</t>
        </r>
      </text>
    </comment>
    <comment ref="K16" authorId="0" shapeId="0" xr:uid="{00000000-0006-0000-0500-00001E000000}">
      <text>
        <r>
          <rPr>
            <sz val="11"/>
            <rFont val="Calibri"/>
          </rPr>
          <t>Ensure hostname is set</t>
        </r>
      </text>
    </comment>
    <comment ref="L16" authorId="0" shapeId="0" xr:uid="{00000000-0006-0000-0500-00001F000000}">
      <text>
        <r>
          <rPr>
            <sz val="11"/>
            <rFont val="Calibri"/>
          </rPr>
          <t>Ensure the latest firmware is installed</t>
        </r>
      </text>
    </comment>
    <comment ref="M16" authorId="0" shapeId="0" xr:uid="{00000000-0006-0000-0500-000013000000}">
      <text>
        <r>
          <rPr>
            <sz val="11"/>
            <rFont val="Calibri"/>
          </rPr>
          <t>Disable static keys for TLS</t>
        </r>
      </text>
    </comment>
    <comment ref="N16" authorId="0" shapeId="0" xr:uid="{00000000-0006-0000-0500-000014000000}">
      <text>
        <r>
          <rPr>
            <sz val="11"/>
            <rFont val="Calibri"/>
          </rPr>
          <t>Enable Global Strong Encryption</t>
        </r>
      </text>
    </comment>
    <comment ref="O16" authorId="0" shapeId="0" xr:uid="{00000000-0006-0000-0500-000015000000}">
      <text>
        <r>
          <rPr>
            <sz val="11"/>
            <rFont val="Calibri"/>
          </rPr>
          <t>Ensure only SNMPv3 is enabled</t>
        </r>
      </text>
    </comment>
    <comment ref="P16" authorId="0" shapeId="0" xr:uid="{00000000-0006-0000-0500-000016000000}">
      <text>
        <r>
          <rPr>
            <sz val="11"/>
            <rFont val="Calibri"/>
          </rPr>
          <t>Ensure only encrypted access channels are enabled</t>
        </r>
      </text>
    </comment>
    <comment ref="Q16" authorId="0" shapeId="0" xr:uid="{00000000-0006-0000-0500-000017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R16" authorId="0" shapeId="0" xr:uid="{00000000-0006-0000-0500-000018000000}">
      <text>
        <r>
          <rPr>
            <sz val="11"/>
            <rFont val="Calibri"/>
          </rPr>
          <t>Block applications running on non-default ports</t>
        </r>
      </text>
    </comment>
    <comment ref="S16" authorId="0" shapeId="0" xr:uid="{00000000-0006-0000-0500-000019000000}">
      <text>
        <r>
          <rPr>
            <sz val="11"/>
            <rFont val="Calibri"/>
          </rPr>
          <t>Apply a Trusted Signed Certificate for VPN Portal</t>
        </r>
      </text>
    </comment>
    <comment ref="T16" authorId="0" shapeId="0" xr:uid="{00000000-0006-0000-0500-00001A000000}">
      <text>
        <r>
          <rPr>
            <sz val="11"/>
            <rFont val="Calibri"/>
          </rPr>
          <t>Enable Limited TLS Versions for SSL VPN</t>
        </r>
      </text>
    </comment>
    <comment ref="U16" authorId="0" shapeId="0" xr:uid="{00000000-0006-0000-0500-00001B000000}">
      <text>
        <r>
          <rPr>
            <sz val="11"/>
            <rFont val="Calibri"/>
          </rPr>
          <t>Encrypt Log Transmission to FortiAnalyzer / FortiManager</t>
        </r>
      </text>
    </comment>
    <comment ref="H20" authorId="0" shapeId="0" xr:uid="{00000000-0006-0000-0500-000020000000}">
      <text>
        <r>
          <rPr>
            <sz val="11"/>
            <rFont val="Calibri"/>
          </rPr>
          <t>Ensure DNS server is configured</t>
        </r>
      </text>
    </comment>
    <comment ref="I20" authorId="0" shapeId="0" xr:uid="{00000000-0006-0000-0500-000021000000}">
      <text>
        <r>
          <rPr>
            <sz val="11"/>
            <rFont val="Calibri"/>
          </rPr>
          <t>Apply Local-in Policies</t>
        </r>
      </text>
    </comment>
    <comment ref="J20" authorId="0" shapeId="0" xr:uid="{00000000-0006-0000-0500-000022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K20" authorId="0" shapeId="0" xr:uid="{00000000-0006-0000-0500-000023000000}">
      <text>
        <r>
          <rPr>
            <sz val="11"/>
            <rFont val="Calibri"/>
          </rPr>
          <t>Ensure firewall policy denying all traffic to/from Tor or malicious server IP addresses using ISDB</t>
        </r>
      </text>
    </comment>
    <comment ref="L20" authorId="0" shapeId="0" xr:uid="{00000000-0006-0000-0500-000024000000}">
      <text>
        <r>
          <rPr>
            <sz val="11"/>
            <rFont val="Calibri"/>
          </rPr>
          <t>Enable Botnet C&amp;C Domain Blocking DNS Filter</t>
        </r>
      </text>
    </comment>
    <comment ref="M20" authorId="0" shapeId="0" xr:uid="{00000000-0006-0000-0500-000025000000}">
      <text>
        <r>
          <rPr>
            <sz val="11"/>
            <rFont val="Calibri"/>
          </rPr>
          <t>Enable Compromised Host Quarantine</t>
        </r>
      </text>
    </comment>
    <comment ref="H21" authorId="0" shapeId="0" xr:uid="{00000000-0006-0000-0500-000026000000}">
      <text>
        <r>
          <rPr>
            <sz val="11"/>
            <rFont val="Calibri"/>
          </rPr>
          <t>Ensure all the login accounts having specific trusted hosts enabled</t>
        </r>
      </text>
    </comment>
    <comment ref="H22" authorId="0" shapeId="0" xr:uid="{00000000-0006-0000-0500-000027000000}">
      <text>
        <r>
          <rPr>
            <sz val="11"/>
            <rFont val="Calibri"/>
          </rPr>
          <t>Disable USB Firmware and configuration installation</t>
        </r>
      </text>
    </comment>
    <comment ref="H25" authorId="0" shapeId="0" xr:uid="{00000000-0006-0000-0500-000028000000}">
      <text>
        <r>
          <rPr>
            <sz val="11"/>
            <rFont val="Calibri"/>
          </rPr>
          <t>Detect Botnet Connections</t>
        </r>
      </text>
    </comment>
    <comment ref="I25" authorId="0" shapeId="0" xr:uid="{00000000-0006-0000-0500-000029000000}">
      <text>
        <r>
          <rPr>
            <sz val="11"/>
            <rFont val="Calibri"/>
          </rPr>
          <t>Enable Compromised Host Quarantine</t>
        </r>
      </text>
    </comment>
    <comment ref="H26" authorId="0" shapeId="0" xr:uid="{00000000-0006-0000-0500-00002A000000}">
      <text>
        <r>
          <rPr>
            <sz val="11"/>
            <rFont val="Calibri"/>
          </rPr>
          <t>Apply Local-in Policies</t>
        </r>
      </text>
    </comment>
    <comment ref="I26" authorId="0" shapeId="0" xr:uid="{00000000-0006-0000-0500-00002B000000}">
      <text>
        <r>
          <rPr>
            <sz val="11"/>
            <rFont val="Calibri"/>
          </rPr>
          <t>Ensure HA Reserved Management Interface is Configured</t>
        </r>
      </text>
    </comment>
    <comment ref="H29" authorId="0" shapeId="0" xr:uid="{00000000-0006-0000-0500-00002C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I29" authorId="0" shapeId="0" xr:uid="{00000000-0006-0000-0500-00002D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J29" authorId="0" shapeId="0" xr:uid="{00000000-0006-0000-0500-00002E000000}">
      <text>
        <r>
          <rPr>
            <sz val="11"/>
            <rFont val="Calibri"/>
          </rPr>
          <t>Ensure High Availability Configuration</t>
        </r>
      </text>
    </comment>
    <comment ref="K29" authorId="0" shapeId="0" xr:uid="{00000000-0006-0000-0500-00002F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H31" authorId="0" shapeId="0" xr:uid="{00000000-0006-0000-0500-000030000000}">
      <text>
        <r>
          <rPr>
            <sz val="11"/>
            <rFont val="Calibri"/>
          </rPr>
          <t>Ensure admin accounts with different privileges having their correct profiles assigned</t>
        </r>
      </text>
    </comment>
    <comment ref="H33" authorId="0" shapeId="0" xr:uid="{00000000-0006-0000-0500-000031000000}">
      <text>
        <r>
          <rPr>
            <sz val="11"/>
            <rFont val="Calibri"/>
          </rPr>
          <t>Centralized Logging and Reporting</t>
        </r>
      </text>
    </comment>
    <comment ref="H38" authorId="0" shapeId="0" xr:uid="{00000000-0006-0000-0500-000032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I38" authorId="0" shapeId="0" xr:uid="{00000000-0006-0000-0500-000033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J38" authorId="0" shapeId="0" xr:uid="{00000000-0006-0000-0500-000034000000}">
      <text>
        <r>
          <rPr>
            <sz val="11"/>
            <rFont val="Calibri"/>
          </rPr>
          <t>Ensure idle timeout time is configured</t>
        </r>
      </text>
    </comment>
    <comment ref="K38" authorId="0" shapeId="0" xr:uid="{00000000-0006-0000-0500-000035000000}">
      <text>
        <r>
          <rPr>
            <sz val="11"/>
            <rFont val="Calibri"/>
          </rPr>
          <t>Ensure that unused policies are reviewed regularly</t>
        </r>
      </text>
    </comment>
    <comment ref="L38" authorId="0" shapeId="0" xr:uid="{00000000-0006-0000-0500-000036000000}">
      <text>
        <r>
          <rPr>
            <sz val="11"/>
            <rFont val="Calibri"/>
          </rPr>
          <t>Ensure there are no Unused Policies</t>
        </r>
      </text>
    </comment>
    <comment ref="H41" authorId="0" shapeId="0" xr:uid="{00000000-0006-0000-0500-000037000000}">
      <text>
        <r>
          <rPr>
            <sz val="11"/>
            <rFont val="Calibri"/>
          </rPr>
          <t>Ensure the latest firmware is installed</t>
        </r>
      </text>
    </comment>
    <comment ref="I41" authorId="0" shapeId="0" xr:uid="{00000000-0006-0000-0500-000038000000}">
      <text>
        <r>
          <rPr>
            <sz val="11"/>
            <rFont val="Calibri"/>
          </rPr>
          <t>Ensure Antivirus Definition Push Updates are Configured</t>
        </r>
      </text>
    </comment>
    <comment ref="H43" authorId="0" shapeId="0" xr:uid="{00000000-0006-0000-0500-000039000000}">
      <text>
        <r>
          <rPr>
            <sz val="11"/>
            <rFont val="Calibri"/>
          </rPr>
          <t>Ensure admin accounts with different privileges having their correct profiles assigned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Ensure all the login accounts having specific trusted hosts enabled</t>
        </r>
      </text>
    </comment>
    <comment ref="J7" authorId="0" shapeId="0" xr:uid="{00000000-0006-0000-0600-000002000000}">
      <text>
        <r>
          <rPr>
            <sz val="11"/>
            <rFont val="Calibri"/>
          </rPr>
          <t>Ensure admin accounts with different privileges having their correct profiles assigned</t>
        </r>
      </text>
    </comment>
    <comment ref="J8" authorId="0" shapeId="0" xr:uid="{00000000-0006-0000-0600-000003000000}">
      <text>
        <r>
          <rPr>
            <sz val="11"/>
            <rFont val="Calibri"/>
          </rPr>
          <t>Ensure admin accounts with different privileges having their correct profiles assigned</t>
        </r>
      </text>
    </comment>
    <comment ref="J10" authorId="0" shapeId="0" xr:uid="{00000000-0006-0000-0600-000004000000}">
      <text>
        <r>
          <rPr>
            <sz val="11"/>
            <rFont val="Calibri"/>
          </rPr>
          <t>Ensure administrator password retries and lockout time are configured</t>
        </r>
      </text>
    </comment>
    <comment ref="K10" authorId="0" shapeId="0" xr:uid="{00000000-0006-0000-0600-000005000000}">
      <text>
        <r>
          <rPr>
            <sz val="11"/>
            <rFont val="Calibri"/>
          </rPr>
          <t>Configuring the maximum login attempts and lockout period</t>
        </r>
      </text>
    </comment>
    <comment ref="J11" authorId="0" shapeId="0" xr:uid="{00000000-0006-0000-0600-000006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K11" authorId="0" shapeId="0" xr:uid="{00000000-0006-0000-0600-000007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J14" authorId="0" shapeId="0" xr:uid="{00000000-0006-0000-0600-000008000000}">
      <text>
        <r>
          <rPr>
            <sz val="11"/>
            <rFont val="Calibri"/>
          </rPr>
          <t>Ensure all the login accounts having specific trusted hosts enabled</t>
        </r>
      </text>
    </comment>
    <comment ref="J23" authorId="0" shapeId="0" xr:uid="{00000000-0006-0000-0600-000009000000}">
      <text>
        <r>
          <rPr>
            <sz val="11"/>
            <rFont val="Calibri"/>
          </rPr>
          <t>Ensure DNS Filter logs all DNS queries and responses</t>
        </r>
      </text>
    </comment>
    <comment ref="K23" authorId="0" shapeId="0" xr:uid="{00000000-0006-0000-0600-00000A000000}">
      <text>
        <r>
          <rPr>
            <sz val="11"/>
            <rFont val="Calibri"/>
          </rPr>
          <t>Ensure all Application Control related traffic are logged</t>
        </r>
      </text>
    </comment>
    <comment ref="J26" authorId="0" shapeId="0" xr:uid="{00000000-0006-0000-0600-00000B000000}">
      <text>
        <r>
          <rPr>
            <sz val="11"/>
            <rFont val="Calibri"/>
          </rPr>
          <t>Centralized Logging and Reporting</t>
        </r>
      </text>
    </comment>
    <comment ref="J29" authorId="0" shapeId="0" xr:uid="{00000000-0006-0000-0600-00000C000000}">
      <text>
        <r>
          <rPr>
            <sz val="11"/>
            <rFont val="Calibri"/>
          </rPr>
          <t>Ensure timezone is properly configured</t>
        </r>
      </text>
    </comment>
    <comment ref="K29" authorId="0" shapeId="0" xr:uid="{00000000-0006-0000-0600-00000D000000}">
      <text>
        <r>
          <rPr>
            <sz val="11"/>
            <rFont val="Calibri"/>
          </rPr>
          <t>Ensure correct system time is configured through NTP</t>
        </r>
      </text>
    </comment>
    <comment ref="J33" authorId="0" shapeId="0" xr:uid="{00000000-0006-0000-0600-00000E000000}">
      <text>
        <r>
          <rPr>
            <sz val="11"/>
            <rFont val="Calibri"/>
          </rPr>
          <t>Ensure idle timeout time is configured</t>
        </r>
      </text>
    </comment>
    <comment ref="K33" authorId="0" shapeId="0" xr:uid="{00000000-0006-0000-0600-000011000000}">
      <text>
        <r>
          <rPr>
            <sz val="11"/>
            <rFont val="Calibri"/>
          </rPr>
          <t>Ensure Policies are Uniquely Named</t>
        </r>
      </text>
    </comment>
    <comment ref="L33" authorId="0" shapeId="0" xr:uid="{00000000-0006-0000-0600-00000F000000}">
      <text>
        <r>
          <rPr>
            <sz val="11"/>
            <rFont val="Calibri"/>
          </rPr>
          <t>Ensure there are no Unused Policies</t>
        </r>
      </text>
    </comment>
    <comment ref="M33" authorId="0" shapeId="0" xr:uid="{00000000-0006-0000-0600-000010000000}">
      <text>
        <r>
          <rPr>
            <sz val="11"/>
            <rFont val="Calibri"/>
          </rPr>
          <t>Enable grayware detection on antivirus</t>
        </r>
      </text>
    </comment>
    <comment ref="J37" authorId="0" shapeId="0" xr:uid="{00000000-0006-0000-0600-000012000000}">
      <text>
        <r>
          <rPr>
            <sz val="11"/>
            <rFont val="Calibri"/>
          </rPr>
          <t>Ensure SNMP agent is disabled</t>
        </r>
      </text>
    </comment>
    <comment ref="J39" authorId="0" shapeId="0" xr:uid="{00000000-0006-0000-0600-000013000000}">
      <text>
        <r>
          <rPr>
            <sz val="11"/>
            <rFont val="Calibri"/>
          </rPr>
          <t>Ensure hostname is set</t>
        </r>
      </text>
    </comment>
    <comment ref="J48" authorId="0" shapeId="0" xr:uid="{00000000-0006-0000-0600-000014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J52" authorId="0" shapeId="0" xr:uid="{00000000-0006-0000-0600-000015000000}">
      <text>
        <r>
          <rPr>
            <sz val="11"/>
            <rFont val="Calibri"/>
          </rPr>
          <t>Enable Compromised Host Quarantine</t>
        </r>
      </text>
    </comment>
    <comment ref="J67" authorId="0" shapeId="0" xr:uid="{00000000-0006-0000-0600-000016000000}">
      <text>
        <r>
          <rPr>
            <sz val="11"/>
            <rFont val="Calibri"/>
          </rPr>
          <t>Disable USB Firmware and configuration installation</t>
        </r>
      </text>
    </comment>
    <comment ref="J75" authorId="0" shapeId="0" xr:uid="{00000000-0006-0000-0600-000017000000}">
      <text>
        <r>
          <rPr>
            <sz val="11"/>
            <rFont val="Calibri"/>
          </rPr>
          <t>Detect Botnet Connections</t>
        </r>
      </text>
    </comment>
    <comment ref="J85" authorId="0" shapeId="0" xr:uid="{00000000-0006-0000-0600-000018000000}">
      <text>
        <r>
          <rPr>
            <sz val="11"/>
            <rFont val="Calibri"/>
          </rPr>
          <t>Ensure Security Fabric is Configured</t>
        </r>
      </text>
    </comment>
    <comment ref="J88" authorId="0" shapeId="0" xr:uid="{00000000-0006-0000-0600-000019000000}">
      <text>
        <r>
          <rPr>
            <sz val="11"/>
            <rFont val="Calibri"/>
          </rPr>
          <t>Ensure DNS server is configured</t>
        </r>
      </text>
    </comment>
    <comment ref="K88" authorId="0" shapeId="0" xr:uid="{00000000-0006-0000-0600-00001A000000}">
      <text>
        <r>
          <rPr>
            <sz val="11"/>
            <rFont val="Calibri"/>
          </rPr>
          <t>Ensure intra-zone traffic is not always allowed</t>
        </r>
      </text>
    </comment>
    <comment ref="L88" authorId="0" shapeId="0" xr:uid="{00000000-0006-0000-0600-00001B000000}">
      <text>
        <r>
          <rPr>
            <sz val="11"/>
            <rFont val="Calibri"/>
          </rPr>
          <t>Apply Local-in Policies</t>
        </r>
      </text>
    </comment>
    <comment ref="M88" authorId="0" shapeId="0" xr:uid="{00000000-0006-0000-0600-00001C000000}">
      <text>
        <r>
          <rPr>
            <sz val="11"/>
            <rFont val="Calibri"/>
          </rPr>
          <t>Enable Botnet C&amp;C Domain Blocking DNS Filter</t>
        </r>
      </text>
    </comment>
    <comment ref="J90" authorId="0" shapeId="0" xr:uid="{00000000-0006-0000-0600-00001D000000}">
      <text>
        <r>
          <rPr>
            <sz val="11"/>
            <rFont val="Calibri"/>
          </rPr>
          <t>Ensure intra-zone traffic is not always allowed</t>
        </r>
      </text>
    </comment>
    <comment ref="K90" authorId="0" shapeId="0" xr:uid="{00000000-0006-0000-0600-00001E000000}">
      <text>
        <r>
          <rPr>
            <sz val="11"/>
            <rFont val="Calibri"/>
          </rPr>
          <t>Apply Local-in Policies</t>
        </r>
      </text>
    </comment>
    <comment ref="J91" authorId="0" shapeId="0" xr:uid="{00000000-0006-0000-0600-00001F000000}">
      <text>
        <r>
          <rPr>
            <sz val="11"/>
            <rFont val="Calibri"/>
          </rPr>
          <t>Disable all management related services on WAN port</t>
        </r>
      </text>
    </comment>
    <comment ref="K91" authorId="0" shapeId="0" xr:uid="{00000000-0006-0000-0600-000026000000}">
      <text>
        <r>
          <rPr>
            <sz val="11"/>
            <rFont val="Calibri"/>
          </rPr>
          <t>Ensure the latest firmware is installed</t>
        </r>
      </text>
    </comment>
    <comment ref="L91" authorId="0" shapeId="0" xr:uid="{00000000-0006-0000-0600-000027000000}">
      <text>
        <r>
          <rPr>
            <sz val="11"/>
            <rFont val="Calibri"/>
          </rPr>
          <t>Disable static keys for TLS</t>
        </r>
      </text>
    </comment>
    <comment ref="M91" authorId="0" shapeId="0" xr:uid="{00000000-0006-0000-0600-000028000000}">
      <text>
        <r>
          <rPr>
            <sz val="11"/>
            <rFont val="Calibri"/>
          </rPr>
          <t>Enable Global Strong Encryption</t>
        </r>
      </text>
    </comment>
    <comment ref="N91" authorId="0" shapeId="0" xr:uid="{00000000-0006-0000-0600-000020000000}">
      <text>
        <r>
          <rPr>
            <sz val="11"/>
            <rFont val="Calibri"/>
          </rPr>
          <t>Ensure only SNMPv3 is enabled</t>
        </r>
      </text>
    </comment>
    <comment ref="O91" authorId="0" shapeId="0" xr:uid="{00000000-0006-0000-0600-000021000000}">
      <text>
        <r>
          <rPr>
            <sz val="11"/>
            <rFont val="Calibri"/>
          </rPr>
          <t>Ensure only encrypted access channels are enabled</t>
        </r>
      </text>
    </comment>
    <comment ref="P91" authorId="0" shapeId="0" xr:uid="{00000000-0006-0000-0600-000022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Q91" authorId="0" shapeId="0" xr:uid="{00000000-0006-0000-0600-000023000000}">
      <text>
        <r>
          <rPr>
            <sz val="11"/>
            <rFont val="Calibri"/>
          </rPr>
          <t>Block applications running on non-default ports</t>
        </r>
      </text>
    </comment>
    <comment ref="R91" authorId="0" shapeId="0" xr:uid="{00000000-0006-0000-0600-000024000000}">
      <text>
        <r>
          <rPr>
            <sz val="11"/>
            <rFont val="Calibri"/>
          </rPr>
          <t>Apply a Trusted Signed Certificate for VPN Portal</t>
        </r>
      </text>
    </comment>
    <comment ref="S91" authorId="0" shapeId="0" xr:uid="{00000000-0006-0000-0600-000025000000}">
      <text>
        <r>
          <rPr>
            <sz val="11"/>
            <rFont val="Calibri"/>
          </rPr>
          <t>Enable Limited TLS Versions for SSL VPN</t>
        </r>
      </text>
    </comment>
    <comment ref="J99" authorId="0" shapeId="0" xr:uid="{00000000-0006-0000-0600-000029000000}">
      <text>
        <r>
          <rPr>
            <sz val="11"/>
            <rFont val="Calibri"/>
          </rPr>
          <t>Ensure the latest firmware is installed</t>
        </r>
      </text>
    </comment>
    <comment ref="J100" authorId="0" shapeId="0" xr:uid="{00000000-0006-0000-0600-00002A000000}">
      <text>
        <r>
          <rPr>
            <sz val="11"/>
            <rFont val="Calibri"/>
          </rPr>
          <t>Ensure firewall policy denying all traffic to/from Tor or malicious server IP addresses using ISDB</t>
        </r>
      </text>
    </comment>
    <comment ref="K100" authorId="0" shapeId="0" xr:uid="{00000000-0006-0000-0600-00002B000000}">
      <text>
        <r>
          <rPr>
            <sz val="11"/>
            <rFont val="Calibri"/>
          </rPr>
          <t>Ensure Antivirus Definition Push Updates are Configured</t>
        </r>
      </text>
    </comment>
    <comment ref="L100" authorId="0" shapeId="0" xr:uid="{00000000-0006-0000-0600-00002C000000}">
      <text>
        <r>
          <rPr>
            <sz val="11"/>
            <rFont val="Calibri"/>
          </rPr>
          <t>Apply Antivirus Security Profile to Policies</t>
        </r>
      </text>
    </comment>
    <comment ref="M100" authorId="0" shapeId="0" xr:uid="{00000000-0006-0000-0600-00002D000000}">
      <text>
        <r>
          <rPr>
            <sz val="11"/>
            <rFont val="Calibri"/>
          </rPr>
          <t>Enable Outbreak Prevention Database</t>
        </r>
      </text>
    </comment>
    <comment ref="N100" authorId="0" shapeId="0" xr:uid="{00000000-0006-0000-0600-00002E000000}">
      <text>
        <r>
          <rPr>
            <sz val="11"/>
            <rFont val="Calibri"/>
          </rPr>
          <t>Enable AI /heuristic based  malware detection</t>
        </r>
      </text>
    </comment>
    <comment ref="O100" authorId="0" shapeId="0" xr:uid="{00000000-0006-0000-0600-00002F000000}">
      <text>
        <r>
          <rPr>
            <sz val="11"/>
            <rFont val="Calibri"/>
          </rPr>
          <t>Enable grayware detection on antivirus</t>
        </r>
      </text>
    </comment>
    <comment ref="P100" authorId="0" shapeId="0" xr:uid="{00000000-0006-0000-0600-000030000000}">
      <text>
        <r>
          <rPr>
            <sz val="11"/>
            <rFont val="Calibri"/>
          </rPr>
          <t>Enable Botnet C&amp;C Domain Blocking DNS Filter</t>
        </r>
      </text>
    </comment>
    <comment ref="J102" authorId="0" shapeId="0" xr:uid="{00000000-0006-0000-0600-000031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K102" authorId="0" shapeId="0" xr:uid="{00000000-0006-0000-0600-000032000000}">
      <text>
        <r>
          <rPr>
            <sz val="11"/>
            <rFont val="Calibri"/>
          </rPr>
          <t>Ensure Security Fabric is Configured</t>
        </r>
      </text>
    </comment>
    <comment ref="J105" authorId="0" shapeId="0" xr:uid="{00000000-0006-0000-0600-000033000000}">
      <text>
        <r>
          <rPr>
            <sz val="11"/>
            <rFont val="Calibri"/>
          </rPr>
          <t>Ensure that unused policies are reviewed regularly</t>
        </r>
      </text>
    </comment>
    <comment ref="K105" authorId="0" shapeId="0" xr:uid="{00000000-0006-0000-0600-000034000000}">
      <text>
        <r>
          <rPr>
            <sz val="11"/>
            <rFont val="Calibri"/>
          </rPr>
          <t>Ensure Policies are Uniquely Named</t>
        </r>
      </text>
    </comment>
    <comment ref="L105" authorId="0" shapeId="0" xr:uid="{00000000-0006-0000-0600-000035000000}">
      <text>
        <r>
          <rPr>
            <sz val="11"/>
            <rFont val="Calibri"/>
          </rPr>
          <t>Ensure there are no Unused Policies</t>
        </r>
      </text>
    </comment>
    <comment ref="M105" authorId="0" shapeId="0" xr:uid="{00000000-0006-0000-0600-000036000000}">
      <text>
        <r>
          <rPr>
            <sz val="11"/>
            <rFont val="Calibri"/>
          </rPr>
          <t>Apply Antivirus Security Profile to Policies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8" authorId="0" shapeId="0" xr:uid="{00000000-0006-0000-0700-000001000000}">
      <text>
        <r>
          <rPr>
            <sz val="11"/>
            <rFont val="Calibri"/>
          </rPr>
          <t>Ensure there are no Unused Policies</t>
        </r>
      </text>
    </comment>
    <comment ref="H42" authorId="0" shapeId="0" xr:uid="{00000000-0006-0000-0700-000002000000}">
      <text>
        <r>
          <rPr>
            <sz val="11"/>
            <rFont val="Calibri"/>
          </rPr>
          <t>Ensure hostname is set</t>
        </r>
      </text>
    </comment>
    <comment ref="H44" authorId="0" shapeId="0" xr:uid="{00000000-0006-0000-0700-000003000000}">
      <text>
        <r>
          <rPr>
            <sz val="11"/>
            <rFont val="Calibri"/>
          </rPr>
          <t>Ensure Security Fabric is Configured</t>
        </r>
      </text>
    </comment>
    <comment ref="H89" authorId="0" shapeId="0" xr:uid="{00000000-0006-0000-0700-000004000000}">
      <text>
        <r>
          <rPr>
            <sz val="11"/>
            <rFont val="Calibri"/>
          </rPr>
          <t>Disable all management related services on WAN port</t>
        </r>
      </text>
    </comment>
    <comment ref="I89" authorId="0" shapeId="0" xr:uid="{00000000-0006-0000-0700-00000B000000}">
      <text>
        <r>
          <rPr>
            <sz val="11"/>
            <rFont val="Calibri"/>
          </rPr>
          <t>Ensure timezone is properly configured</t>
        </r>
      </text>
    </comment>
    <comment ref="J89" authorId="0" shapeId="0" xr:uid="{00000000-0006-0000-0700-000005000000}">
      <text>
        <r>
          <rPr>
            <sz val="11"/>
            <rFont val="Calibri"/>
          </rPr>
          <t>Ensure correct system time is configured through NTP</t>
        </r>
      </text>
    </comment>
    <comment ref="K89" authorId="0" shapeId="0" xr:uid="{00000000-0006-0000-0700-000006000000}">
      <text>
        <r>
          <rPr>
            <sz val="11"/>
            <rFont val="Calibri"/>
          </rPr>
          <t>Ensure hostname is set</t>
        </r>
      </text>
    </comment>
    <comment ref="L89" authorId="0" shapeId="0" xr:uid="{00000000-0006-0000-0700-000007000000}">
      <text>
        <r>
          <rPr>
            <sz val="11"/>
            <rFont val="Calibri"/>
          </rPr>
          <t>Ensure the latest firmware is installed</t>
        </r>
      </text>
    </comment>
    <comment ref="M89" authorId="0" shapeId="0" xr:uid="{00000000-0006-0000-0700-000008000000}">
      <text>
        <r>
          <rPr>
            <sz val="11"/>
            <rFont val="Calibri"/>
          </rPr>
          <t>Disable static keys for TLS</t>
        </r>
      </text>
    </comment>
    <comment ref="N89" authorId="0" shapeId="0" xr:uid="{00000000-0006-0000-0700-000009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O89" authorId="0" shapeId="0" xr:uid="{00000000-0006-0000-0700-00000A000000}">
      <text>
        <r>
          <rPr>
            <sz val="11"/>
            <rFont val="Calibri"/>
          </rPr>
          <t>Apply a Trusted Signed Certificate for VPN Portal</t>
        </r>
      </text>
    </comment>
    <comment ref="H91" authorId="0" shapeId="0" xr:uid="{00000000-0006-0000-0700-00000C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I91" authorId="0" shapeId="0" xr:uid="{00000000-0006-0000-0700-00000D000000}">
      <text>
        <r>
          <rPr>
            <sz val="11"/>
            <rFont val="Calibri"/>
          </rPr>
          <t>Ensure idle timeout time is configured</t>
        </r>
      </text>
    </comment>
    <comment ref="H92" authorId="0" shapeId="0" xr:uid="{00000000-0006-0000-0700-00000E000000}">
      <text>
        <r>
          <rPr>
            <sz val="11"/>
            <rFont val="Calibri"/>
          </rPr>
          <t>Ensure only SNMPv3 is enabled</t>
        </r>
      </text>
    </comment>
    <comment ref="H93" authorId="0" shapeId="0" xr:uid="{00000000-0006-0000-0700-00000F000000}">
      <text>
        <r>
          <rPr>
            <sz val="11"/>
            <rFont val="Calibri"/>
          </rPr>
          <t>Ensure intra-zone traffic is not always allowed</t>
        </r>
      </text>
    </comment>
    <comment ref="I93" authorId="0" shapeId="0" xr:uid="{00000000-0006-0000-0700-000010000000}">
      <text>
        <r>
          <rPr>
            <sz val="11"/>
            <rFont val="Calibri"/>
          </rPr>
          <t>Ensure all the login accounts having specific trusted hosts enabled</t>
        </r>
      </text>
    </comment>
    <comment ref="J93" authorId="0" shapeId="0" xr:uid="{00000000-0006-0000-0700-000011000000}">
      <text>
        <r>
          <rPr>
            <sz val="11"/>
            <rFont val="Calibri"/>
          </rPr>
          <t>Ensure admin accounts with different privileges having their correct profiles assigned</t>
        </r>
      </text>
    </comment>
    <comment ref="K93" authorId="0" shapeId="0" xr:uid="{00000000-0006-0000-0700-000012000000}">
      <text>
        <r>
          <rPr>
            <sz val="11"/>
            <rFont val="Calibri"/>
          </rPr>
          <t>Apply Local-in Policies</t>
        </r>
      </text>
    </comment>
    <comment ref="H110" authorId="0" shapeId="0" xr:uid="{00000000-0006-0000-0700-000013000000}">
      <text>
        <r>
          <rPr>
            <sz val="11"/>
            <rFont val="Calibri"/>
          </rPr>
          <t>Enable Global Strong Encryption</t>
        </r>
      </text>
    </comment>
    <comment ref="I110" authorId="0" shapeId="0" xr:uid="{00000000-0006-0000-0700-000014000000}">
      <text>
        <r>
          <rPr>
            <sz val="11"/>
            <rFont val="Calibri"/>
          </rPr>
          <t>Enable Limited TLS Versions for SSL VPN</t>
        </r>
      </text>
    </comment>
    <comment ref="H111" authorId="0" shapeId="0" xr:uid="{00000000-0006-0000-0700-000015000000}">
      <text>
        <r>
          <rPr>
            <sz val="11"/>
            <rFont val="Calibri"/>
          </rPr>
          <t>Disable static keys for TLS</t>
        </r>
      </text>
    </comment>
    <comment ref="I111" authorId="0" shapeId="0" xr:uid="{00000000-0006-0000-0700-000016000000}">
      <text>
        <r>
          <rPr>
            <sz val="11"/>
            <rFont val="Calibri"/>
          </rPr>
          <t>Enable Global Strong Encryption</t>
        </r>
      </text>
    </comment>
    <comment ref="J111" authorId="0" shapeId="0" xr:uid="{00000000-0006-0000-0700-000017000000}">
      <text>
        <r>
          <rPr>
            <sz val="11"/>
            <rFont val="Calibri"/>
          </rPr>
          <t>Ensure only encrypted access channels are enabled</t>
        </r>
      </text>
    </comment>
    <comment ref="K111" authorId="0" shapeId="0" xr:uid="{00000000-0006-0000-0700-000018000000}">
      <text>
        <r>
          <rPr>
            <sz val="11"/>
            <rFont val="Calibri"/>
          </rPr>
          <t>Block high risk categories on Application Control</t>
        </r>
      </text>
    </comment>
    <comment ref="L111" authorId="0" shapeId="0" xr:uid="{00000000-0006-0000-0700-000019000000}">
      <text>
        <r>
          <rPr>
            <sz val="11"/>
            <rFont val="Calibri"/>
          </rPr>
          <t>Block applications running on non-default ports</t>
        </r>
      </text>
    </comment>
    <comment ref="M111" authorId="0" shapeId="0" xr:uid="{00000000-0006-0000-0700-00001A000000}">
      <text>
        <r>
          <rPr>
            <sz val="11"/>
            <rFont val="Calibri"/>
          </rPr>
          <t>Apply a Trusted Signed Certificate for VPN Portal</t>
        </r>
      </text>
    </comment>
    <comment ref="N111" authorId="0" shapeId="0" xr:uid="{00000000-0006-0000-0700-00001B000000}">
      <text>
        <r>
          <rPr>
            <sz val="11"/>
            <rFont val="Calibri"/>
          </rPr>
          <t>Enable Limited TLS Versions for SSL VPN</t>
        </r>
      </text>
    </comment>
    <comment ref="H134" authorId="0" shapeId="0" xr:uid="{00000000-0006-0000-0700-00001C000000}">
      <text>
        <r>
          <rPr>
            <sz val="11"/>
            <rFont val="Calibri"/>
          </rPr>
          <t>Ensure intra-zone traffic is not always allowed</t>
        </r>
      </text>
    </comment>
    <comment ref="I134" authorId="0" shapeId="0" xr:uid="{00000000-0006-0000-0700-00001D000000}">
      <text>
        <r>
          <rPr>
            <sz val="11"/>
            <rFont val="Calibri"/>
          </rPr>
          <t>Ensure all the login accounts having specific trusted hosts enabled</t>
        </r>
      </text>
    </comment>
    <comment ref="J134" authorId="0" shapeId="0" xr:uid="{00000000-0006-0000-0700-00001E000000}">
      <text>
        <r>
          <rPr>
            <sz val="11"/>
            <rFont val="Calibri"/>
          </rPr>
          <t>Apply Local-in Policies</t>
        </r>
      </text>
    </comment>
    <comment ref="K134" authorId="0" shapeId="0" xr:uid="{00000000-0006-0000-0700-00001F000000}">
      <text>
        <r>
          <rPr>
            <sz val="11"/>
            <rFont val="Calibri"/>
          </rPr>
          <t>Ensure HA Reserved Management Interface is Configured</t>
        </r>
      </text>
    </comment>
    <comment ref="L134" authorId="0" shapeId="0" xr:uid="{00000000-0006-0000-0700-000020000000}">
      <text>
        <r>
          <rPr>
            <sz val="11"/>
            <rFont val="Calibri"/>
          </rPr>
          <t>Enable Botnet C&amp;C Domain Blocking DNS Filter</t>
        </r>
      </text>
    </comment>
    <comment ref="M134" authorId="0" shapeId="0" xr:uid="{00000000-0006-0000-0700-000021000000}">
      <text>
        <r>
          <rPr>
            <sz val="11"/>
            <rFont val="Calibri"/>
          </rPr>
          <t>Block high risk categories on Application Control</t>
        </r>
      </text>
    </comment>
    <comment ref="N134" authorId="0" shapeId="0" xr:uid="{00000000-0006-0000-0700-000022000000}">
      <text>
        <r>
          <rPr>
            <sz val="11"/>
            <rFont val="Calibri"/>
          </rPr>
          <t>Block applications running on non-default ports</t>
        </r>
      </text>
    </comment>
    <comment ref="H136" authorId="0" shapeId="0" xr:uid="{00000000-0006-0000-0700-000023000000}">
      <text>
        <r>
          <rPr>
            <sz val="11"/>
            <rFont val="Calibri"/>
          </rPr>
          <t>Ensure High Availability Configuration</t>
        </r>
      </text>
    </comment>
    <comment ref="I136" authorId="0" shapeId="0" xr:uid="{00000000-0006-0000-0700-000024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J136" authorId="0" shapeId="0" xr:uid="{00000000-0006-0000-0700-000025000000}">
      <text>
        <r>
          <rPr>
            <sz val="11"/>
            <rFont val="Calibri"/>
          </rPr>
          <t>Ensure HA Reserved Management Interface is Configured</t>
        </r>
      </text>
    </comment>
    <comment ref="H137" authorId="0" shapeId="0" xr:uid="{00000000-0006-0000-0700-000026000000}">
      <text>
        <r>
          <rPr>
            <sz val="11"/>
            <rFont val="Calibri"/>
          </rPr>
          <t>Ensure High Availability Configuration</t>
        </r>
      </text>
    </comment>
    <comment ref="H142" authorId="0" shapeId="0" xr:uid="{00000000-0006-0000-0700-000027000000}">
      <text>
        <r>
          <rPr>
            <sz val="11"/>
            <rFont val="Calibri"/>
          </rPr>
          <t>Ensure DNS server is configured</t>
        </r>
      </text>
    </comment>
    <comment ref="I142" authorId="0" shapeId="0" xr:uid="{00000000-0006-0000-0700-00002A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J142" authorId="0" shapeId="0" xr:uid="{00000000-0006-0000-0700-00002B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K142" authorId="0" shapeId="0" xr:uid="{00000000-0006-0000-0700-00002C000000}">
      <text>
        <r>
          <rPr>
            <sz val="11"/>
            <rFont val="Calibri"/>
          </rPr>
          <t>Ensure timezone is properly configured</t>
        </r>
      </text>
    </comment>
    <comment ref="L142" authorId="0" shapeId="0" xr:uid="{00000000-0006-0000-0700-00002D000000}">
      <text>
        <r>
          <rPr>
            <sz val="11"/>
            <rFont val="Calibri"/>
          </rPr>
          <t>Ensure correct system time is configured through NTP</t>
        </r>
      </text>
    </comment>
    <comment ref="M142" authorId="0" shapeId="0" xr:uid="{00000000-0006-0000-0700-00002E000000}">
      <text>
        <r>
          <rPr>
            <sz val="11"/>
            <rFont val="Calibri"/>
          </rPr>
          <t>Disable USB Firmware and configuration installation</t>
        </r>
      </text>
    </comment>
    <comment ref="N142" authorId="0" shapeId="0" xr:uid="{00000000-0006-0000-0700-00002F000000}">
      <text>
        <r>
          <rPr>
            <sz val="11"/>
            <rFont val="Calibri"/>
          </rPr>
          <t>Ensure SNMP agent is disabled</t>
        </r>
      </text>
    </comment>
    <comment ref="O142" authorId="0" shapeId="0" xr:uid="{00000000-0006-0000-0700-000030000000}">
      <text>
        <r>
          <rPr>
            <sz val="11"/>
            <rFont val="Calibri"/>
          </rPr>
          <t>Ensure that unused policies are reviewed regularly</t>
        </r>
      </text>
    </comment>
    <comment ref="P142" authorId="0" shapeId="0" xr:uid="{00000000-0006-0000-0700-000028000000}">
      <text>
        <r>
          <rPr>
            <sz val="11"/>
            <rFont val="Calibri"/>
          </rPr>
          <t>Ensure Policies are Uniquely Named</t>
        </r>
      </text>
    </comment>
    <comment ref="Q142" authorId="0" shapeId="0" xr:uid="{00000000-0006-0000-0700-000029000000}">
      <text>
        <r>
          <rPr>
            <sz val="11"/>
            <rFont val="Calibri"/>
          </rPr>
          <t>Ensure there are no Unused Policies</t>
        </r>
      </text>
    </comment>
    <comment ref="H143" authorId="0" shapeId="0" xr:uid="{00000000-0006-0000-0700-000031000000}">
      <text>
        <r>
          <rPr>
            <sz val="11"/>
            <rFont val="Calibri"/>
          </rPr>
          <t>Ensure Antivirus Definition Push Updates are Configured</t>
        </r>
      </text>
    </comment>
    <comment ref="H145" authorId="0" shapeId="0" xr:uid="{00000000-0006-0000-0700-000032000000}">
      <text>
        <r>
          <rPr>
            <sz val="11"/>
            <rFont val="Calibri"/>
          </rPr>
          <t>Ensure logging is enabled on all firewall policies</t>
        </r>
      </text>
    </comment>
    <comment ref="I145" authorId="0" shapeId="0" xr:uid="{00000000-0006-0000-0700-000033000000}">
      <text>
        <r>
          <rPr>
            <sz val="11"/>
            <rFont val="Calibri"/>
          </rPr>
          <t>Ensure DNS Filter logs all DNS queries and responses</t>
        </r>
      </text>
    </comment>
    <comment ref="J145" authorId="0" shapeId="0" xr:uid="{00000000-0006-0000-0700-000034000000}">
      <text>
        <r>
          <rPr>
            <sz val="11"/>
            <rFont val="Calibri"/>
          </rPr>
          <t>Ensure all Application Control related traffic are logged</t>
        </r>
      </text>
    </comment>
    <comment ref="K145" authorId="0" shapeId="0" xr:uid="{00000000-0006-0000-0700-000035000000}">
      <text>
        <r>
          <rPr>
            <sz val="11"/>
            <rFont val="Calibri"/>
          </rPr>
          <t>Centralized Logging and Reporting</t>
        </r>
      </text>
    </comment>
    <comment ref="H158" authorId="0" shapeId="0" xr:uid="{00000000-0006-0000-0700-000036000000}">
      <text>
        <r>
          <rPr>
            <sz val="11"/>
            <rFont val="Calibri"/>
          </rPr>
          <t>Ensure Security Fabric is Configured</t>
        </r>
      </text>
    </comment>
    <comment ref="H165" authorId="0" shapeId="0" xr:uid="{00000000-0006-0000-0700-000037000000}">
      <text>
        <r>
          <rPr>
            <sz val="11"/>
            <rFont val="Calibri"/>
          </rPr>
          <t>Ensure DNS server is configured</t>
        </r>
      </text>
    </comment>
    <comment ref="I165" authorId="0" shapeId="0" xr:uid="{00000000-0006-0000-0700-000038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J165" authorId="0" shapeId="0" xr:uid="{00000000-0006-0000-0700-000039000000}">
      <text>
        <r>
          <rPr>
            <sz val="11"/>
            <rFont val="Calibri"/>
          </rPr>
          <t>Ensure logging is enabled on all firewall policies</t>
        </r>
      </text>
    </comment>
    <comment ref="K165" authorId="0" shapeId="0" xr:uid="{00000000-0006-0000-0700-00003A000000}">
      <text>
        <r>
          <rPr>
            <sz val="11"/>
            <rFont val="Calibri"/>
          </rPr>
          <t>Ensure DNS Filter logs all DNS queries and responses</t>
        </r>
      </text>
    </comment>
    <comment ref="L165" authorId="0" shapeId="0" xr:uid="{00000000-0006-0000-0700-00003B000000}">
      <text>
        <r>
          <rPr>
            <sz val="11"/>
            <rFont val="Calibri"/>
          </rPr>
          <t>Ensure all Application Control related traffic are logged</t>
        </r>
      </text>
    </comment>
    <comment ref="M165" authorId="0" shapeId="0" xr:uid="{00000000-0006-0000-0700-00003C000000}">
      <text>
        <r>
          <rPr>
            <sz val="11"/>
            <rFont val="Calibri"/>
          </rPr>
          <t>Enable Compromised Host Quarantine</t>
        </r>
      </text>
    </comment>
    <comment ref="H167" authorId="0" shapeId="0" xr:uid="{00000000-0006-0000-0700-00003D000000}">
      <text>
        <r>
          <rPr>
            <sz val="11"/>
            <rFont val="Calibri"/>
          </rPr>
          <t>Ensure administrator password retries and lockout time are configured</t>
        </r>
      </text>
    </comment>
    <comment ref="I167" authorId="0" shapeId="0" xr:uid="{00000000-0006-0000-0700-00003E000000}">
      <text>
        <r>
          <rPr>
            <sz val="11"/>
            <rFont val="Calibri"/>
          </rPr>
          <t>Configuring the maximum login attempts and lockout period</t>
        </r>
      </text>
    </comment>
    <comment ref="H168" authorId="0" shapeId="0" xr:uid="{00000000-0006-0000-0700-00003F000000}">
      <text>
        <r>
          <rPr>
            <sz val="11"/>
            <rFont val="Calibri"/>
          </rPr>
          <t>Ensure Antivirus Definition Push Updates are Configured</t>
        </r>
      </text>
    </comment>
    <comment ref="I168" authorId="0" shapeId="0" xr:uid="{00000000-0006-0000-0700-000040000000}">
      <text>
        <r>
          <rPr>
            <sz val="11"/>
            <rFont val="Calibri"/>
          </rPr>
          <t>Apply Antivirus Security Profile to Policies</t>
        </r>
      </text>
    </comment>
    <comment ref="J168" authorId="0" shapeId="0" xr:uid="{00000000-0006-0000-0700-000041000000}">
      <text>
        <r>
          <rPr>
            <sz val="11"/>
            <rFont val="Calibri"/>
          </rPr>
          <t>Enable Outbreak Prevention Database</t>
        </r>
      </text>
    </comment>
    <comment ref="K168" authorId="0" shapeId="0" xr:uid="{00000000-0006-0000-0700-000042000000}">
      <text>
        <r>
          <rPr>
            <sz val="11"/>
            <rFont val="Calibri"/>
          </rPr>
          <t>Enable AI /heuristic based  malware detection</t>
        </r>
      </text>
    </comment>
    <comment ref="L168" authorId="0" shapeId="0" xr:uid="{00000000-0006-0000-0700-000043000000}">
      <text>
        <r>
          <rPr>
            <sz val="11"/>
            <rFont val="Calibri"/>
          </rPr>
          <t>Enable grayware detection on antivirus</t>
        </r>
      </text>
    </comment>
    <comment ref="M168" authorId="0" shapeId="0" xr:uid="{00000000-0006-0000-0700-000044000000}">
      <text>
        <r>
          <rPr>
            <sz val="11"/>
            <rFont val="Calibri"/>
          </rPr>
          <t>Enable Botnet C&amp;C Domain Blocking DNS Filter</t>
        </r>
      </text>
    </comment>
    <comment ref="H206" authorId="0" shapeId="0" xr:uid="{00000000-0006-0000-0700-000045000000}">
      <text>
        <r>
          <rPr>
            <sz val="11"/>
            <rFont val="Calibri"/>
          </rPr>
          <t>Enable Compromised Host Quarantine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 authorId="0" shapeId="0" xr:uid="{00000000-0006-0000-0800-000001000000}">
      <text>
        <r>
          <rPr>
            <sz val="11"/>
            <rFont val="Calibri"/>
          </rPr>
          <t>Apply a Trusted Signed Certificate for VPN Portal</t>
        </r>
      </text>
    </comment>
    <comment ref="G9" authorId="0" shapeId="0" xr:uid="{00000000-0006-0000-0800-000002000000}">
      <text>
        <r>
          <rPr>
            <sz val="11"/>
            <rFont val="Calibri"/>
          </rPr>
          <t>Ensure timezone is properly configured</t>
        </r>
      </text>
    </comment>
    <comment ref="G38" authorId="0" shapeId="0" xr:uid="{00000000-0006-0000-0800-000003000000}">
      <text>
        <r>
          <rPr>
            <sz val="11"/>
            <rFont val="Calibri"/>
          </rPr>
          <t>Ensure logging is enabled on all firewall policies</t>
        </r>
      </text>
    </comment>
    <comment ref="G43" authorId="0" shapeId="0" xr:uid="{00000000-0006-0000-0800-000004000000}">
      <text>
        <r>
          <rPr>
            <sz val="11"/>
            <rFont val="Calibri"/>
          </rPr>
          <t>Enable Compromised Host Quarantine</t>
        </r>
      </text>
    </comment>
    <comment ref="G44" authorId="0" shapeId="0" xr:uid="{00000000-0006-0000-0800-000005000000}">
      <text>
        <r>
          <rPr>
            <sz val="11"/>
            <rFont val="Calibri"/>
          </rPr>
          <t>Ensure DNS server is configured</t>
        </r>
      </text>
    </comment>
    <comment ref="H44" authorId="0" shapeId="0" xr:uid="{00000000-0006-0000-0800-000006000000}">
      <text>
        <r>
          <rPr>
            <sz val="11"/>
            <rFont val="Calibri"/>
          </rPr>
          <t>Ensure correct system time is configured through NTP</t>
        </r>
      </text>
    </comment>
    <comment ref="G45" authorId="0" shapeId="0" xr:uid="{00000000-0006-0000-0800-000007000000}">
      <text>
        <r>
          <rPr>
            <sz val="11"/>
            <rFont val="Calibri"/>
          </rPr>
          <t>Ensure that unused policies are reviewed regularly</t>
        </r>
      </text>
    </comment>
    <comment ref="H45" authorId="0" shapeId="0" xr:uid="{00000000-0006-0000-0800-000009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I45" authorId="0" shapeId="0" xr:uid="{00000000-0006-0000-0800-000008000000}">
      <text>
        <r>
          <rPr>
            <sz val="11"/>
            <rFont val="Calibri"/>
          </rPr>
          <t>Ensure there are no Unused Policies</t>
        </r>
      </text>
    </comment>
    <comment ref="G46" authorId="0" shapeId="0" xr:uid="{00000000-0006-0000-0800-00000A000000}">
      <text>
        <r>
          <rPr>
            <sz val="11"/>
            <rFont val="Calibri"/>
          </rPr>
          <t>Ensure intra-zone traffic is not always allowed</t>
        </r>
      </text>
    </comment>
    <comment ref="H46" authorId="0" shapeId="0" xr:uid="{00000000-0006-0000-0800-00000D000000}">
      <text>
        <r>
          <rPr>
            <sz val="11"/>
            <rFont val="Calibri"/>
          </rPr>
          <t>Apply Local-in Policies</t>
        </r>
      </text>
    </comment>
    <comment ref="I46" authorId="0" shapeId="0" xr:uid="{00000000-0006-0000-0800-00000E000000}">
      <text>
        <r>
          <rPr>
            <sz val="11"/>
            <rFont val="Calibri"/>
          </rPr>
          <t>Ensure firewall policy denying all traffic to/from Tor or malicious server IP addresses using ISDB</t>
        </r>
      </text>
    </comment>
    <comment ref="J46" authorId="0" shapeId="0" xr:uid="{00000000-0006-0000-0800-00000B000000}">
      <text>
        <r>
          <rPr>
            <sz val="11"/>
            <rFont val="Calibri"/>
          </rPr>
          <t>Detect Botnet Connections</t>
        </r>
      </text>
    </comment>
    <comment ref="K46" authorId="0" shapeId="0" xr:uid="{00000000-0006-0000-0800-00000C000000}">
      <text>
        <r>
          <rPr>
            <sz val="11"/>
            <rFont val="Calibri"/>
          </rPr>
          <t>Block applications running on non-default ports</t>
        </r>
      </text>
    </comment>
    <comment ref="G47" authorId="0" shapeId="0" xr:uid="{00000000-0006-0000-0800-00000F000000}">
      <text>
        <r>
          <rPr>
            <sz val="11"/>
            <rFont val="Calibri"/>
          </rPr>
          <t>Ensure intra-zone traffic is not always allowed</t>
        </r>
      </text>
    </comment>
    <comment ref="H47" authorId="0" shapeId="0" xr:uid="{00000000-0006-0000-0800-000010000000}">
      <text>
        <r>
          <rPr>
            <sz val="11"/>
            <rFont val="Calibri"/>
          </rPr>
          <t>Ensure correct system time is configured through NTP</t>
        </r>
      </text>
    </comment>
    <comment ref="I47" authorId="0" shapeId="0" xr:uid="{00000000-0006-0000-0800-000011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G48" authorId="0" shapeId="0" xr:uid="{00000000-0006-0000-0800-000012000000}">
      <text>
        <r>
          <rPr>
            <sz val="11"/>
            <rFont val="Calibri"/>
          </rPr>
          <t>Ensure only encrypted access channels are enabled</t>
        </r>
      </text>
    </comment>
    <comment ref="G50" authorId="0" shapeId="0" xr:uid="{00000000-0006-0000-0800-000013000000}">
      <text>
        <r>
          <rPr>
            <sz val="11"/>
            <rFont val="Calibri"/>
          </rPr>
          <t>Disable all management related services on WAN port</t>
        </r>
      </text>
    </comment>
    <comment ref="H50" authorId="0" shapeId="0" xr:uid="{00000000-0006-0000-0800-000014000000}">
      <text>
        <r>
          <rPr>
            <sz val="11"/>
            <rFont val="Calibri"/>
          </rPr>
          <t>Ensure only encrypted access channels are enabled</t>
        </r>
      </text>
    </comment>
    <comment ref="G52" authorId="0" shapeId="0" xr:uid="{00000000-0006-0000-0800-000015000000}">
      <text>
        <r>
          <rPr>
            <sz val="11"/>
            <rFont val="Calibri"/>
          </rPr>
          <t>Ensure SNMP agent is disabled</t>
        </r>
      </text>
    </comment>
    <comment ref="H52" authorId="0" shapeId="0" xr:uid="{00000000-0006-0000-0800-000016000000}">
      <text>
        <r>
          <rPr>
            <sz val="11"/>
            <rFont val="Calibri"/>
          </rPr>
          <t>Ensure only SNMPv3 is enabled</t>
        </r>
      </text>
    </comment>
    <comment ref="G54" authorId="0" shapeId="0" xr:uid="{00000000-0006-0000-0800-000017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G57" authorId="0" shapeId="0" xr:uid="{00000000-0006-0000-0800-000018000000}">
      <text>
        <r>
          <rPr>
            <sz val="11"/>
            <rFont val="Calibri"/>
          </rPr>
          <t>Enable Compromised Host Quarantine</t>
        </r>
      </text>
    </comment>
    <comment ref="G58" authorId="0" shapeId="0" xr:uid="{00000000-0006-0000-0800-000019000000}">
      <text>
        <r>
          <rPr>
            <sz val="11"/>
            <rFont val="Calibri"/>
          </rPr>
          <t>Configuring the maximum login attempts and lockout period</t>
        </r>
      </text>
    </comment>
    <comment ref="G59" authorId="0" shapeId="0" xr:uid="{00000000-0006-0000-0800-00001A000000}">
      <text>
        <r>
          <rPr>
            <sz val="11"/>
            <rFont val="Calibri"/>
          </rPr>
          <t>Disable USB Firmware and configuration installation</t>
        </r>
      </text>
    </comment>
    <comment ref="G71" authorId="0" shapeId="0" xr:uid="{00000000-0006-0000-0800-00001B000000}">
      <text>
        <r>
          <rPr>
            <sz val="11"/>
            <rFont val="Calibri"/>
          </rPr>
          <t>Ensure the latest firmware is installed</t>
        </r>
      </text>
    </comment>
    <comment ref="H71" authorId="0" shapeId="0" xr:uid="{00000000-0006-0000-0800-00001C000000}">
      <text>
        <r>
          <rPr>
            <sz val="11"/>
            <rFont val="Calibri"/>
          </rPr>
          <t>Ensure Antivirus Definition Push Updates are Configured</t>
        </r>
      </text>
    </comment>
    <comment ref="G72" authorId="0" shapeId="0" xr:uid="{00000000-0006-0000-0800-00001D000000}">
      <text>
        <r>
          <rPr>
            <sz val="11"/>
            <rFont val="Calibri"/>
          </rPr>
          <t>Enable Botnet C&amp;C Domain Blocking DNS Filter</t>
        </r>
      </text>
    </comment>
    <comment ref="G74" authorId="0" shapeId="0" xr:uid="{00000000-0006-0000-0800-00001E000000}">
      <text>
        <r>
          <rPr>
            <sz val="11"/>
            <rFont val="Calibri"/>
          </rPr>
          <t>Ensure the latest firmware is installed</t>
        </r>
      </text>
    </comment>
    <comment ref="H74" authorId="0" shapeId="0" xr:uid="{00000000-0006-0000-0800-00001F000000}">
      <text>
        <r>
          <rPr>
            <sz val="11"/>
            <rFont val="Calibri"/>
          </rPr>
          <t>Block high risk categories on Application Control</t>
        </r>
      </text>
    </comment>
    <comment ref="G75" authorId="0" shapeId="0" xr:uid="{00000000-0006-0000-0800-000020000000}">
      <text>
        <r>
          <rPr>
            <sz val="11"/>
            <rFont val="Calibri"/>
          </rPr>
          <t>Disable USB Firmware and configuration installation</t>
        </r>
      </text>
    </comment>
    <comment ref="G78" authorId="0" shapeId="0" xr:uid="{00000000-0006-0000-0800-000021000000}">
      <text>
        <r>
          <rPr>
            <sz val="11"/>
            <rFont val="Calibri"/>
          </rPr>
          <t>Ensure High Availability Configuration</t>
        </r>
      </text>
    </comment>
    <comment ref="H78" authorId="0" shapeId="0" xr:uid="{00000000-0006-0000-0800-000022000000}">
      <text>
        <r>
          <rPr>
            <sz val="11"/>
            <rFont val="Calibri"/>
          </rPr>
          <t>Ensure HA Reserved Management Interface is Configured</t>
        </r>
      </text>
    </comment>
    <comment ref="G83" authorId="0" shapeId="0" xr:uid="{00000000-0006-0000-0800-000023000000}">
      <text>
        <r>
          <rPr>
            <sz val="11"/>
            <rFont val="Calibri"/>
          </rPr>
          <t>Ensure all the login accounts having specific trusted hosts enabled</t>
        </r>
      </text>
    </comment>
    <comment ref="H83" authorId="0" shapeId="0" xr:uid="{00000000-0006-0000-0800-000024000000}">
      <text>
        <r>
          <rPr>
            <sz val="11"/>
            <rFont val="Calibri"/>
          </rPr>
          <t>Ensure admin accounts with different privileges having their correct profiles assigned</t>
        </r>
      </text>
    </comment>
    <comment ref="G85" authorId="0" shapeId="0" xr:uid="{00000000-0006-0000-0800-000025000000}">
      <text>
        <r>
          <rPr>
            <sz val="11"/>
            <rFont val="Calibri"/>
          </rPr>
          <t>Ensure all the login accounts having specific trusted hosts enabled</t>
        </r>
      </text>
    </comment>
    <comment ref="G86" authorId="0" shapeId="0" xr:uid="{00000000-0006-0000-0800-000026000000}">
      <text>
        <r>
          <rPr>
            <sz val="11"/>
            <rFont val="Calibri"/>
          </rPr>
          <t>Ensure admin accounts with different privileges having their correct profiles assigned</t>
        </r>
      </text>
    </comment>
    <comment ref="G94" authorId="0" shapeId="0" xr:uid="{00000000-0006-0000-0800-000027000000}">
      <text>
        <r>
          <rPr>
            <sz val="11"/>
            <rFont val="Calibri"/>
          </rPr>
          <t>Enable Compromised Host Quarantine</t>
        </r>
      </text>
    </comment>
    <comment ref="G101" authorId="0" shapeId="0" xr:uid="{00000000-0006-0000-0800-000028000000}">
      <text>
        <r>
          <rPr>
            <sz val="11"/>
            <rFont val="Calibri"/>
          </rPr>
          <t>Enable Outbreak Prevention Database</t>
        </r>
      </text>
    </comment>
    <comment ref="G102" authorId="0" shapeId="0" xr:uid="{00000000-0006-0000-0800-000029000000}">
      <text>
        <r>
          <rPr>
            <sz val="11"/>
            <rFont val="Calibri"/>
          </rPr>
          <t>Enable Outbreak Prevention Database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1" authorId="0" shapeId="0" xr:uid="{00000000-0006-0000-0A00-000001000000}">
      <text>
        <r>
          <rPr>
            <sz val="11"/>
            <rFont val="Calibri"/>
          </rPr>
          <t>Block applications running on non-default ports</t>
        </r>
      </text>
    </comment>
    <comment ref="L13" authorId="0" shapeId="0" xr:uid="{00000000-0006-0000-0A00-000002000000}">
      <text>
        <r>
          <rPr>
            <sz val="11"/>
            <rFont val="Calibri"/>
          </rPr>
          <t>Ensure that unused policies are reviewed regularly</t>
        </r>
      </text>
    </comment>
    <comment ref="M13" authorId="0" shapeId="0" xr:uid="{00000000-0006-0000-0A00-000003000000}">
      <text>
        <r>
          <rPr>
            <sz val="11"/>
            <rFont val="Calibri"/>
          </rPr>
          <t>Ensure there are no Unused Policies</t>
        </r>
      </text>
    </comment>
    <comment ref="L16" authorId="0" shapeId="0" xr:uid="{00000000-0006-0000-0A00-000004000000}">
      <text>
        <r>
          <rPr>
            <sz val="11"/>
            <rFont val="Calibri"/>
          </rPr>
          <t>Ensure intra-zone traffic is not always allowed</t>
        </r>
      </text>
    </comment>
    <comment ref="L17" authorId="0" shapeId="0" xr:uid="{00000000-0006-0000-0A00-000005000000}">
      <text>
        <r>
          <rPr>
            <sz val="11"/>
            <rFont val="Calibri"/>
          </rPr>
          <t>Ensure intra-zone traffic is not always allowed</t>
        </r>
      </text>
    </comment>
    <comment ref="L20" authorId="0" shapeId="0" xr:uid="{00000000-0006-0000-0A00-000006000000}">
      <text>
        <r>
          <rPr>
            <sz val="11"/>
            <rFont val="Calibri"/>
          </rPr>
          <t>Ensure all the login accounts having specific trusted hosts enabled</t>
        </r>
      </text>
    </comment>
    <comment ref="L33" authorId="0" shapeId="0" xr:uid="{00000000-0006-0000-0A00-000007000000}">
      <text>
        <r>
          <rPr>
            <sz val="11"/>
            <rFont val="Calibri"/>
          </rPr>
          <t>Ensure hostname is set</t>
        </r>
      </text>
    </comment>
    <comment ref="M33" authorId="0" shapeId="0" xr:uid="{00000000-0006-0000-0A00-000008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L34" authorId="0" shapeId="0" xr:uid="{00000000-0006-0000-0A00-000009000000}">
      <text>
        <r>
          <rPr>
            <sz val="11"/>
            <rFont val="Calibri"/>
          </rPr>
          <t>Ensure DNS server is configured</t>
        </r>
      </text>
    </comment>
    <comment ref="L35" authorId="0" shapeId="0" xr:uid="{00000000-0006-0000-0A00-00000A000000}">
      <text>
        <r>
          <rPr>
            <sz val="11"/>
            <rFont val="Calibri"/>
          </rPr>
          <t>Disable USB Firmware and configuration installation</t>
        </r>
      </text>
    </comment>
    <comment ref="M35" authorId="0" shapeId="0" xr:uid="{00000000-0006-0000-0A00-00000B000000}">
      <text>
        <r>
          <rPr>
            <sz val="11"/>
            <rFont val="Calibri"/>
          </rPr>
          <t>Ensure SNMP agent is disabled</t>
        </r>
      </text>
    </comment>
    <comment ref="L37" authorId="0" shapeId="0" xr:uid="{00000000-0006-0000-0A00-00000C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M37" authorId="0" shapeId="0" xr:uid="{00000000-0006-0000-0A00-00000D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L84" authorId="0" shapeId="0" xr:uid="{00000000-0006-0000-0A00-00000E000000}">
      <text>
        <r>
          <rPr>
            <sz val="11"/>
            <rFont val="Calibri"/>
          </rPr>
          <t>Ensure hostname is set</t>
        </r>
      </text>
    </comment>
    <comment ref="M84" authorId="0" shapeId="0" xr:uid="{00000000-0006-0000-0A00-00000F000000}">
      <text>
        <r>
          <rPr>
            <sz val="11"/>
            <rFont val="Calibri"/>
          </rPr>
          <t>Block high risk categories on Application Control</t>
        </r>
      </text>
    </comment>
    <comment ref="L87" authorId="0" shapeId="0" xr:uid="{00000000-0006-0000-0A00-000010000000}">
      <text>
        <r>
          <rPr>
            <sz val="11"/>
            <rFont val="Calibri"/>
          </rPr>
          <t>Ensure hostname is set</t>
        </r>
      </text>
    </comment>
    <comment ref="M87" authorId="0" shapeId="0" xr:uid="{00000000-0006-0000-0A00-000011000000}">
      <text>
        <r>
          <rPr>
            <sz val="11"/>
            <rFont val="Calibri"/>
          </rPr>
          <t>Block high risk categories on Application Control</t>
        </r>
      </text>
    </comment>
    <comment ref="L93" authorId="0" shapeId="0" xr:uid="{00000000-0006-0000-0A00-000012000000}">
      <text>
        <r>
          <rPr>
            <sz val="11"/>
            <rFont val="Calibri"/>
          </rPr>
          <t>Apply Antivirus Security Profile to Policies</t>
        </r>
      </text>
    </comment>
    <comment ref="M93" authorId="0" shapeId="0" xr:uid="{00000000-0006-0000-0A00-000013000000}">
      <text>
        <r>
          <rPr>
            <sz val="11"/>
            <rFont val="Calibri"/>
          </rPr>
          <t>Enable grayware detection on antivirus</t>
        </r>
      </text>
    </comment>
    <comment ref="L98" authorId="0" shapeId="0" xr:uid="{00000000-0006-0000-0A00-000014000000}">
      <text>
        <r>
          <rPr>
            <sz val="11"/>
            <rFont val="Calibri"/>
          </rPr>
          <t>Ensure Antivirus Definition Push Updates are Configured</t>
        </r>
      </text>
    </comment>
    <comment ref="M98" authorId="0" shapeId="0" xr:uid="{00000000-0006-0000-0A00-000015000000}">
      <text>
        <r>
          <rPr>
            <sz val="11"/>
            <rFont val="Calibri"/>
          </rPr>
          <t>Enable Outbreak Prevention Database</t>
        </r>
      </text>
    </comment>
    <comment ref="L99" authorId="0" shapeId="0" xr:uid="{00000000-0006-0000-0A00-000016000000}">
      <text>
        <r>
          <rPr>
            <sz val="11"/>
            <rFont val="Calibri"/>
          </rPr>
          <t>Enable Outbreak Prevention Database</t>
        </r>
      </text>
    </comment>
    <comment ref="M99" authorId="0" shapeId="0" xr:uid="{00000000-0006-0000-0A00-000018000000}">
      <text>
        <r>
          <rPr>
            <sz val="11"/>
            <rFont val="Calibri"/>
          </rPr>
          <t>Enable AI /heuristic based  malware detection</t>
        </r>
      </text>
    </comment>
    <comment ref="N99" authorId="0" shapeId="0" xr:uid="{00000000-0006-0000-0A00-000017000000}">
      <text>
        <r>
          <rPr>
            <sz val="11"/>
            <rFont val="Calibri"/>
          </rPr>
          <t>Enable grayware detection on antivirus</t>
        </r>
      </text>
    </comment>
    <comment ref="L119" authorId="0" shapeId="0" xr:uid="{00000000-0006-0000-0A00-000019000000}">
      <text>
        <r>
          <rPr>
            <sz val="11"/>
            <rFont val="Calibri"/>
          </rPr>
          <t>Ensure the latest firmware is installed</t>
        </r>
      </text>
    </comment>
    <comment ref="L137" authorId="0" shapeId="0" xr:uid="{00000000-0006-0000-0A00-00001A000000}">
      <text>
        <r>
          <rPr>
            <sz val="11"/>
            <rFont val="Calibri"/>
          </rPr>
          <t>Ensure all the login accounts having specific trusted hosts enabled</t>
        </r>
      </text>
    </comment>
    <comment ref="M137" authorId="0" shapeId="0" xr:uid="{00000000-0006-0000-0A00-00001B000000}">
      <text>
        <r>
          <rPr>
            <sz val="11"/>
            <rFont val="Calibri"/>
          </rPr>
          <t>Ensure admin accounts with different privileges having their correct profiles assigned</t>
        </r>
      </text>
    </comment>
    <comment ref="L140" authorId="0" shapeId="0" xr:uid="{00000000-0006-0000-0A00-00001C000000}">
      <text>
        <r>
          <rPr>
            <sz val="11"/>
            <rFont val="Calibri"/>
          </rPr>
          <t>Ensure admin accounts with different privileges having their correct profiles assigned</t>
        </r>
      </text>
    </comment>
    <comment ref="M140" authorId="0" shapeId="0" xr:uid="{00000000-0006-0000-0A00-00001D000000}">
      <text>
        <r>
          <rPr>
            <sz val="11"/>
            <rFont val="Calibri"/>
          </rPr>
          <t>Block high risk categories on Application Control</t>
        </r>
      </text>
    </comment>
    <comment ref="L159" authorId="0" shapeId="0" xr:uid="{00000000-0006-0000-0A00-00001E000000}">
      <text>
        <r>
          <rPr>
            <sz val="11"/>
            <rFont val="Calibri"/>
          </rPr>
          <t>Ensure idle timeout time is configured</t>
        </r>
      </text>
    </comment>
    <comment ref="L164" authorId="0" shapeId="0" xr:uid="{00000000-0006-0000-0A00-00001F000000}">
      <text>
        <r>
          <rPr>
            <sz val="11"/>
            <rFont val="Calibri"/>
          </rPr>
          <t>Ensure administrator password retries and lockout time are configured</t>
        </r>
      </text>
    </comment>
    <comment ref="M164" authorId="0" shapeId="0" xr:uid="{00000000-0006-0000-0A00-000020000000}">
      <text>
        <r>
          <rPr>
            <sz val="11"/>
            <rFont val="Calibri"/>
          </rPr>
          <t>Configuring the maximum login attempts and lockout period</t>
        </r>
      </text>
    </comment>
    <comment ref="L218" authorId="0" shapeId="0" xr:uid="{00000000-0006-0000-0A00-000021000000}">
      <text>
        <r>
          <rPr>
            <sz val="11"/>
            <rFont val="Calibri"/>
          </rPr>
          <t>Apply Local-in Policies</t>
        </r>
      </text>
    </comment>
    <comment ref="L221" authorId="0" shapeId="0" xr:uid="{00000000-0006-0000-0A00-000022000000}">
      <text>
        <r>
          <rPr>
            <sz val="11"/>
            <rFont val="Calibri"/>
          </rPr>
          <t>Ensure logging is enabled on all firewall policies</t>
        </r>
      </text>
    </comment>
    <comment ref="M221" authorId="0" shapeId="0" xr:uid="{00000000-0006-0000-0A00-000024000000}">
      <text>
        <r>
          <rPr>
            <sz val="11"/>
            <rFont val="Calibri"/>
          </rPr>
          <t>Ensure DNS Filter logs all DNS queries and responses</t>
        </r>
      </text>
    </comment>
    <comment ref="N221" authorId="0" shapeId="0" xr:uid="{00000000-0006-0000-0A00-000025000000}">
      <text>
        <r>
          <rPr>
            <sz val="11"/>
            <rFont val="Calibri"/>
          </rPr>
          <t>Ensure all Application Control related traffic are logged</t>
        </r>
      </text>
    </comment>
    <comment ref="O221" authorId="0" shapeId="0" xr:uid="{00000000-0006-0000-0A00-000023000000}">
      <text>
        <r>
          <rPr>
            <sz val="11"/>
            <rFont val="Calibri"/>
          </rPr>
          <t>Enable Event Logging</t>
        </r>
      </text>
    </comment>
    <comment ref="L274" authorId="0" shapeId="0" xr:uid="{00000000-0006-0000-0A00-000026000000}">
      <text>
        <r>
          <rPr>
            <sz val="11"/>
            <rFont val="Calibri"/>
          </rPr>
          <t>Ensure firewall policy denying all traffic to/from Tor or malicious server IP addresses using ISDB</t>
        </r>
      </text>
    </comment>
    <comment ref="M274" authorId="0" shapeId="0" xr:uid="{00000000-0006-0000-0A00-000027000000}">
      <text>
        <r>
          <rPr>
            <sz val="11"/>
            <rFont val="Calibri"/>
          </rPr>
          <t>Detect Botnet Connections</t>
        </r>
      </text>
    </comment>
    <comment ref="N274" authorId="0" shapeId="0" xr:uid="{00000000-0006-0000-0A00-000028000000}">
      <text>
        <r>
          <rPr>
            <sz val="11"/>
            <rFont val="Calibri"/>
          </rPr>
          <t>Enable Botnet C&amp;C Domain Blocking DNS Filter</t>
        </r>
      </text>
    </comment>
    <comment ref="L281" authorId="0" shapeId="0" xr:uid="{00000000-0006-0000-0A00-000029000000}">
      <text>
        <r>
          <rPr>
            <sz val="11"/>
            <rFont val="Calibri"/>
          </rPr>
          <t>Ensure that unused policies are reviewed regularly</t>
        </r>
      </text>
    </comment>
    <comment ref="L319" authorId="0" shapeId="0" xr:uid="{00000000-0006-0000-0A00-00002A000000}">
      <text>
        <r>
          <rPr>
            <sz val="11"/>
            <rFont val="Calibri"/>
          </rPr>
          <t>Enable Compromised Host Quarantine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51" authorId="0" shapeId="0" xr:uid="{00000000-0006-0000-0B00-000001000000}">
      <text>
        <r>
          <rPr>
            <sz val="11"/>
            <rFont val="Calibri"/>
          </rPr>
          <t>Ensure hostname is set</t>
        </r>
      </text>
    </comment>
    <comment ref="H202" authorId="0" shapeId="0" xr:uid="{00000000-0006-0000-0B00-000002000000}">
      <text>
        <r>
          <rPr>
            <sz val="11"/>
            <rFont val="Calibri"/>
          </rPr>
          <t>Detect Botnet Connections</t>
        </r>
      </text>
    </comment>
    <comment ref="I202" authorId="0" shapeId="0" xr:uid="{00000000-0006-0000-0B00-000005000000}">
      <text>
        <r>
          <rPr>
            <sz val="11"/>
            <rFont val="Calibri"/>
          </rPr>
          <t>Apply Antivirus Security Profile to Policies</t>
        </r>
      </text>
    </comment>
    <comment ref="J202" authorId="0" shapeId="0" xr:uid="{00000000-0006-0000-0B00-000003000000}">
      <text>
        <r>
          <rPr>
            <sz val="11"/>
            <rFont val="Calibri"/>
          </rPr>
          <t>Enable Compromised Host Quarantine</t>
        </r>
      </text>
    </comment>
    <comment ref="K202" authorId="0" shapeId="0" xr:uid="{00000000-0006-0000-0B00-000004000000}">
      <text>
        <r>
          <rPr>
            <sz val="11"/>
            <rFont val="Calibri"/>
          </rPr>
          <t>Ensure Security Fabric is Configured</t>
        </r>
      </text>
    </comment>
    <comment ref="H205" authorId="0" shapeId="0" xr:uid="{00000000-0006-0000-0B00-000006000000}">
      <text>
        <r>
          <rPr>
            <sz val="11"/>
            <rFont val="Calibri"/>
          </rPr>
          <t>Ensure Antivirus Definition Push Updates are Configured</t>
        </r>
      </text>
    </comment>
    <comment ref="I205" authorId="0" shapeId="0" xr:uid="{00000000-0006-0000-0B00-000008000000}">
      <text>
        <r>
          <rPr>
            <sz val="11"/>
            <rFont val="Calibri"/>
          </rPr>
          <t>Apply Antivirus Security Profile to Policies</t>
        </r>
      </text>
    </comment>
    <comment ref="J205" authorId="0" shapeId="0" xr:uid="{00000000-0006-0000-0B00-000009000000}">
      <text>
        <r>
          <rPr>
            <sz val="11"/>
            <rFont val="Calibri"/>
          </rPr>
          <t>Enable Outbreak Prevention Database</t>
        </r>
      </text>
    </comment>
    <comment ref="K205" authorId="0" shapeId="0" xr:uid="{00000000-0006-0000-0B00-00000A000000}">
      <text>
        <r>
          <rPr>
            <sz val="11"/>
            <rFont val="Calibri"/>
          </rPr>
          <t>Enable AI /heuristic based  malware detection</t>
        </r>
      </text>
    </comment>
    <comment ref="L205" authorId="0" shapeId="0" xr:uid="{00000000-0006-0000-0B00-000007000000}">
      <text>
        <r>
          <rPr>
            <sz val="11"/>
            <rFont val="Calibri"/>
          </rPr>
          <t>Enable grayware detection on antivirus</t>
        </r>
      </text>
    </comment>
    <comment ref="H209" authorId="0" shapeId="0" xr:uid="{00000000-0006-0000-0B00-00000B000000}">
      <text>
        <r>
          <rPr>
            <sz val="11"/>
            <rFont val="Calibri"/>
          </rPr>
          <t>Enable AI /heuristic based  malware detection</t>
        </r>
      </text>
    </comment>
    <comment ref="H214" authorId="0" shapeId="0" xr:uid="{00000000-0006-0000-0B00-00000C000000}">
      <text>
        <r>
          <rPr>
            <sz val="11"/>
            <rFont val="Calibri"/>
          </rPr>
          <t>Disable USB Firmware and configuration installation</t>
        </r>
      </text>
    </comment>
    <comment ref="H217" authorId="0" shapeId="0" xr:uid="{00000000-0006-0000-0B00-00000D000000}">
      <text>
        <r>
          <rPr>
            <sz val="11"/>
            <rFont val="Calibri"/>
          </rPr>
          <t>Disable USB Firmware and configuration installation</t>
        </r>
      </text>
    </comment>
    <comment ref="H254" authorId="0" shapeId="0" xr:uid="{00000000-0006-0000-0B00-00000E000000}">
      <text>
        <r>
          <rPr>
            <sz val="11"/>
            <rFont val="Calibri"/>
          </rPr>
          <t>Ensure the latest firmware is installed</t>
        </r>
      </text>
    </comment>
    <comment ref="H310" authorId="0" shapeId="0" xr:uid="{00000000-0006-0000-0B00-00000F000000}">
      <text>
        <r>
          <rPr>
            <sz val="11"/>
            <rFont val="Calibri"/>
          </rPr>
          <t>Ensure admin accounts with different privileges having their correct profiles assigned</t>
        </r>
      </text>
    </comment>
    <comment ref="H312" authorId="0" shapeId="0" xr:uid="{00000000-0006-0000-0B00-000010000000}">
      <text>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text>
    </comment>
    <comment ref="H319" authorId="0" shapeId="0" xr:uid="{00000000-0006-0000-0B00-000011000000}">
      <text>
        <r>
          <rPr>
            <sz val="11"/>
            <rFont val="Calibri"/>
          </rPr>
          <t>Ensure administrator password retries and lockout time are configured</t>
        </r>
      </text>
    </comment>
    <comment ref="I319" authorId="0" shapeId="0" xr:uid="{00000000-0006-0000-0B00-000012000000}">
      <text>
        <r>
          <rPr>
            <sz val="11"/>
            <rFont val="Calibri"/>
          </rPr>
          <t>Configuring the maximum login attempts and lockout period</t>
        </r>
      </text>
    </comment>
    <comment ref="H346" authorId="0" shapeId="0" xr:uid="{00000000-0006-0000-0B00-000013000000}">
      <text>
        <r>
          <rPr>
            <sz val="11"/>
            <rFont val="Calibri"/>
          </rPr>
          <t>Ensure admin accounts with different privileges having their correct profiles assigned</t>
        </r>
      </text>
    </comment>
    <comment ref="H349" authorId="0" shapeId="0" xr:uid="{00000000-0006-0000-0B00-000014000000}">
      <text>
        <r>
          <rPr>
            <sz val="11"/>
            <rFont val="Calibri"/>
          </rPr>
          <t>Enable Global Strong Encryption</t>
        </r>
      </text>
    </comment>
    <comment ref="H355" authorId="0" shapeId="0" xr:uid="{00000000-0006-0000-0B00-000015000000}">
      <text>
        <r>
          <rPr>
            <sz val="11"/>
            <rFont val="Calibri"/>
          </rPr>
          <t>Ensure timezone is properly configured</t>
        </r>
      </text>
    </comment>
    <comment ref="I355" authorId="0" shapeId="0" xr:uid="{00000000-0006-0000-0B00-000016000000}">
      <text>
        <r>
          <rPr>
            <sz val="11"/>
            <rFont val="Calibri"/>
          </rPr>
          <t>Ensure correct system time is configured through NTP</t>
        </r>
      </text>
    </comment>
    <comment ref="H356" authorId="0" shapeId="0" xr:uid="{00000000-0006-0000-0B00-000017000000}">
      <text>
        <r>
          <rPr>
            <sz val="11"/>
            <rFont val="Calibri"/>
          </rPr>
          <t>Enable Event Logging</t>
        </r>
      </text>
    </comment>
    <comment ref="H357" authorId="0" shapeId="0" xr:uid="{00000000-0006-0000-0B00-000018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I357" authorId="0" shapeId="0" xr:uid="{00000000-0006-0000-0B00-000019000000}">
      <text>
        <r>
          <rPr>
            <sz val="11"/>
            <rFont val="Calibri"/>
          </rPr>
          <t>Ensure logging is enabled on all firewall policies</t>
        </r>
      </text>
    </comment>
    <comment ref="J357" authorId="0" shapeId="0" xr:uid="{00000000-0006-0000-0B00-00001A000000}">
      <text>
        <r>
          <rPr>
            <sz val="11"/>
            <rFont val="Calibri"/>
          </rPr>
          <t>Ensure DNS Filter logs all DNS queries and responses</t>
        </r>
      </text>
    </comment>
    <comment ref="K357" authorId="0" shapeId="0" xr:uid="{00000000-0006-0000-0B00-00001B000000}">
      <text>
        <r>
          <rPr>
            <sz val="11"/>
            <rFont val="Calibri"/>
          </rPr>
          <t>Ensure all Application Control related traffic are logged</t>
        </r>
      </text>
    </comment>
    <comment ref="L357" authorId="0" shapeId="0" xr:uid="{00000000-0006-0000-0B00-00001C000000}">
      <text>
        <r>
          <rPr>
            <sz val="11"/>
            <rFont val="Calibri"/>
          </rPr>
          <t>Enable Event Logging</t>
        </r>
      </text>
    </comment>
    <comment ref="H360" authorId="0" shapeId="0" xr:uid="{00000000-0006-0000-0B00-00001D000000}">
      <text>
        <r>
          <rPr>
            <sz val="11"/>
            <rFont val="Calibri"/>
          </rPr>
          <t>Ensure Security Fabric is Configured</t>
        </r>
      </text>
    </comment>
    <comment ref="I360" authorId="0" shapeId="0" xr:uid="{00000000-0006-0000-0B00-00001E000000}">
      <text>
        <r>
          <rPr>
            <sz val="11"/>
            <rFont val="Calibri"/>
          </rPr>
          <t>Encrypt Log Transmission to FortiAnalyzer / FortiManager</t>
        </r>
      </text>
    </comment>
    <comment ref="J360" authorId="0" shapeId="0" xr:uid="{00000000-0006-0000-0B00-00001F000000}">
      <text>
        <r>
          <rPr>
            <sz val="11"/>
            <rFont val="Calibri"/>
          </rPr>
          <t>Centralized Logging and Reporting</t>
        </r>
      </text>
    </comment>
    <comment ref="H361" authorId="0" shapeId="0" xr:uid="{00000000-0006-0000-0B00-000020000000}">
      <text>
        <r>
          <rPr>
            <sz val="11"/>
            <rFont val="Calibri"/>
          </rPr>
          <t>Encrypt Log Transmission to FortiAnalyzer / FortiManager</t>
        </r>
      </text>
    </comment>
    <comment ref="H364" authorId="0" shapeId="0" xr:uid="{00000000-0006-0000-0B00-000021000000}">
      <text>
        <r>
          <rPr>
            <sz val="11"/>
            <rFont val="Calibri"/>
          </rPr>
          <t>Centralized Logging and Reporting</t>
        </r>
      </text>
    </comment>
    <comment ref="H369" authorId="0" shapeId="0" xr:uid="{00000000-0006-0000-0B00-000022000000}">
      <text>
        <r>
          <rPr>
            <sz val="11"/>
            <rFont val="Calibri"/>
          </rPr>
          <t>Centralized Logging and Reporting</t>
        </r>
      </text>
    </comment>
    <comment ref="H373" authorId="0" shapeId="0" xr:uid="{00000000-0006-0000-0B00-000023000000}">
      <text>
        <r>
          <rPr>
            <sz val="11"/>
            <rFont val="Calibri"/>
          </rPr>
          <t>Ensure DNS server is configured</t>
        </r>
      </text>
    </comment>
    <comment ref="I373" authorId="0" shapeId="0" xr:uid="{00000000-0006-0000-0B00-00002B000000}">
      <text>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text>
    </comment>
    <comment ref="J373" authorId="0" shapeId="0" xr:uid="{00000000-0006-0000-0B00-00002C000000}">
      <text>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text>
    </comment>
    <comment ref="K373" authorId="0" shapeId="0" xr:uid="{00000000-0006-0000-0B00-00002D000000}">
      <text>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text>
    </comment>
    <comment ref="L373" authorId="0" shapeId="0" xr:uid="{00000000-0006-0000-0B00-00002E000000}">
      <text>
        <r>
          <rPr>
            <sz val="11"/>
            <rFont val="Calibri"/>
          </rPr>
          <t>Ensure administrator password retries and lockout time are configured</t>
        </r>
      </text>
    </comment>
    <comment ref="M373" authorId="0" shapeId="0" xr:uid="{00000000-0006-0000-0B00-000024000000}">
      <text>
        <r>
          <rPr>
            <sz val="11"/>
            <rFont val="Calibri"/>
          </rPr>
          <t>Ensure SNMP agent is disabled</t>
        </r>
      </text>
    </comment>
    <comment ref="N373" authorId="0" shapeId="0" xr:uid="{00000000-0006-0000-0B00-000025000000}">
      <text>
        <r>
          <rPr>
            <sz val="11"/>
            <rFont val="Calibri"/>
          </rPr>
          <t>Ensure only SNMPv3 is enabled</t>
        </r>
      </text>
    </comment>
    <comment ref="O373" authorId="0" shapeId="0" xr:uid="{00000000-0006-0000-0B00-000026000000}">
      <text>
        <r>
          <rPr>
            <sz val="11"/>
            <rFont val="Calibri"/>
          </rPr>
          <t>Ensure idle timeout time is configured</t>
        </r>
      </text>
    </comment>
    <comment ref="P373" authorId="0" shapeId="0" xr:uid="{00000000-0006-0000-0B00-000027000000}">
      <text>
        <r>
          <rPr>
            <sz val="11"/>
            <rFont val="Calibri"/>
          </rPr>
          <t>Ensure that unused policies are reviewed regularly</t>
        </r>
      </text>
    </comment>
    <comment ref="Q373" authorId="0" shapeId="0" xr:uid="{00000000-0006-0000-0B00-000028000000}">
      <text>
        <r>
          <rPr>
            <sz val="11"/>
            <rFont val="Calibri"/>
          </rPr>
          <t>Ensure Policies are Uniquely Named</t>
        </r>
      </text>
    </comment>
    <comment ref="R373" authorId="0" shapeId="0" xr:uid="{00000000-0006-0000-0B00-000029000000}">
      <text>
        <r>
          <rPr>
            <sz val="11"/>
            <rFont val="Calibri"/>
          </rPr>
          <t>Ensure there are no Unused Policies</t>
        </r>
      </text>
    </comment>
    <comment ref="S373" authorId="0" shapeId="0" xr:uid="{00000000-0006-0000-0B00-00002A000000}">
      <text>
        <r>
          <rPr>
            <sz val="11"/>
            <rFont val="Calibri"/>
          </rPr>
          <t>Configuring the maximum login attempts and lockout period</t>
        </r>
      </text>
    </comment>
    <comment ref="H374" authorId="0" shapeId="0" xr:uid="{00000000-0006-0000-0B00-00002F000000}">
      <text>
        <r>
          <rPr>
            <sz val="11"/>
            <rFont val="Calibri"/>
          </rPr>
          <t>Ensure all the login accounts having specific trusted hosts enabled</t>
        </r>
      </text>
    </comment>
    <comment ref="I374" authorId="0" shapeId="0" xr:uid="{00000000-0006-0000-0B00-000030000000}">
      <text>
        <r>
          <rPr>
            <sz val="11"/>
            <rFont val="Calibri"/>
          </rPr>
          <t>Ensure HA Reserved Management Interface is Configured</t>
        </r>
      </text>
    </comment>
    <comment ref="H375" authorId="0" shapeId="0" xr:uid="{00000000-0006-0000-0B00-000031000000}">
      <text>
        <r>
          <rPr>
            <sz val="11"/>
            <rFont val="Calibri"/>
          </rPr>
          <t>Disable all management related services on WAN port</t>
        </r>
      </text>
    </comment>
    <comment ref="I375" authorId="0" shapeId="0" xr:uid="{00000000-0006-0000-0B00-000032000000}">
      <text>
        <r>
          <rPr>
            <sz val="11"/>
            <rFont val="Calibri"/>
          </rPr>
          <t>Apply Local-in Policies</t>
        </r>
      </text>
    </comment>
    <comment ref="H376" authorId="0" shapeId="0" xr:uid="{00000000-0006-0000-0B00-000033000000}">
      <text>
        <r>
          <rPr>
            <sz val="11"/>
            <rFont val="Calibri"/>
          </rPr>
          <t>Ensure all the login accounts having specific trusted hosts enabled</t>
        </r>
      </text>
    </comment>
    <comment ref="H378" authorId="0" shapeId="0" xr:uid="{00000000-0006-0000-0B00-000034000000}">
      <text>
        <r>
          <rPr>
            <sz val="11"/>
            <rFont val="Calibri"/>
          </rPr>
          <t>Disable static keys for TLS</t>
        </r>
      </text>
    </comment>
    <comment ref="I378" authorId="0" shapeId="0" xr:uid="{00000000-0006-0000-0B00-000035000000}">
      <text>
        <r>
          <rPr>
            <sz val="11"/>
            <rFont val="Calibri"/>
          </rPr>
          <t>Enable Global Strong Encryption</t>
        </r>
      </text>
    </comment>
    <comment ref="J378" authorId="0" shapeId="0" xr:uid="{00000000-0006-0000-0B00-000036000000}">
      <text>
        <r>
          <rPr>
            <sz val="11"/>
            <rFont val="Calibri"/>
          </rPr>
          <t>Ensure only SNMPv3 is enabled</t>
        </r>
      </text>
    </comment>
    <comment ref="K378" authorId="0" shapeId="0" xr:uid="{00000000-0006-0000-0B00-000037000000}">
      <text>
        <r>
          <rPr>
            <sz val="11"/>
            <rFont val="Calibri"/>
          </rPr>
          <t>Ensure only encrypted access channels are enabled</t>
        </r>
      </text>
    </comment>
    <comment ref="L378" authorId="0" shapeId="0" xr:uid="{00000000-0006-0000-0B00-000038000000}">
      <text>
        <r>
          <rPr>
            <sz val="11"/>
            <rFont val="Calibri"/>
          </rPr>
          <t>Apply a Trusted Signed Certificate for VPN Portal</t>
        </r>
      </text>
    </comment>
    <comment ref="M378" authorId="0" shapeId="0" xr:uid="{00000000-0006-0000-0B00-000039000000}">
      <text>
        <r>
          <rPr>
            <sz val="11"/>
            <rFont val="Calibri"/>
          </rPr>
          <t>Enable Limited TLS Versions for SSL VPN</t>
        </r>
      </text>
    </comment>
    <comment ref="H381" authorId="0" shapeId="0" xr:uid="{00000000-0006-0000-0B00-00003A000000}">
      <text>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text>
    </comment>
    <comment ref="H384" authorId="0" shapeId="0" xr:uid="{00000000-0006-0000-0B00-00003B000000}">
      <text>
        <r>
          <rPr>
            <sz val="11"/>
            <rFont val="Calibri"/>
          </rPr>
          <t>Ensure that unused policies are reviewed regularly</t>
        </r>
      </text>
    </comment>
    <comment ref="I384" authorId="0" shapeId="0" xr:uid="{00000000-0006-0000-0B00-00003C000000}">
      <text>
        <r>
          <rPr>
            <sz val="11"/>
            <rFont val="Calibri"/>
          </rPr>
          <t>Ensure there are no Unused Policies</t>
        </r>
      </text>
    </comment>
    <comment ref="H385" authorId="0" shapeId="0" xr:uid="{00000000-0006-0000-0B00-00003D000000}">
      <text>
        <r>
          <rPr>
            <sz val="11"/>
            <rFont val="Calibri"/>
          </rPr>
          <t>Ensure the latest firmware is installed</t>
        </r>
      </text>
    </comment>
    <comment ref="H390" authorId="0" shapeId="0" xr:uid="{00000000-0006-0000-0B00-00003E000000}">
      <text>
        <r>
          <rPr>
            <sz val="11"/>
            <rFont val="Calibri"/>
          </rPr>
          <t>Ensure intra-zone traffic is not always allowed</t>
        </r>
      </text>
    </comment>
    <comment ref="I390" authorId="0" shapeId="0" xr:uid="{00000000-0006-0000-0B00-00003F000000}">
      <text>
        <r>
          <rPr>
            <sz val="11"/>
            <rFont val="Calibri"/>
          </rPr>
          <t>Disable all management related services on WAN port</t>
        </r>
      </text>
    </comment>
    <comment ref="J390" authorId="0" shapeId="0" xr:uid="{00000000-0006-0000-0B00-000040000000}">
      <text>
        <r>
          <rPr>
            <sz val="11"/>
            <rFont val="Calibri"/>
          </rPr>
          <t>Apply Local-in Policies</t>
        </r>
      </text>
    </comment>
    <comment ref="K390" authorId="0" shapeId="0" xr:uid="{00000000-0006-0000-0B00-000041000000}">
      <text>
        <r>
          <rPr>
            <sz val="11"/>
            <rFont val="Calibri"/>
          </rPr>
          <t>Ensure firewall policy denying all traffic to/from Tor or malicious server IP addresses using ISDB</t>
        </r>
      </text>
    </comment>
    <comment ref="H391" authorId="0" shapeId="0" xr:uid="{00000000-0006-0000-0B00-000042000000}">
      <text>
        <r>
          <rPr>
            <sz val="11"/>
            <rFont val="Calibri"/>
          </rPr>
          <t>Ensure intra-zone traffic is not always allowed</t>
        </r>
      </text>
    </comment>
    <comment ref="I391" authorId="0" shapeId="0" xr:uid="{00000000-0006-0000-0B00-000043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J391" authorId="0" shapeId="0" xr:uid="{00000000-0006-0000-0B00-000044000000}">
      <text>
        <r>
          <rPr>
            <sz val="11"/>
            <rFont val="Calibri"/>
          </rPr>
          <t>Block applications running on non-default ports</t>
        </r>
      </text>
    </comment>
    <comment ref="H392" authorId="0" shapeId="0" xr:uid="{00000000-0006-0000-0B00-000045000000}">
      <text>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text>
    </comment>
    <comment ref="H393" authorId="0" shapeId="0" xr:uid="{00000000-0006-0000-0B00-000046000000}">
      <text>
        <r>
          <rPr>
            <sz val="11"/>
            <rFont val="Calibri"/>
          </rPr>
          <t>Block high risk categories on Application Control</t>
        </r>
      </text>
    </comment>
    <comment ref="H396" authorId="0" shapeId="0" xr:uid="{00000000-0006-0000-0B00-000047000000}">
      <text>
        <r>
          <rPr>
            <sz val="11"/>
            <rFont val="Calibri"/>
          </rPr>
          <t>Apply a Trusted Signed Certificate for VPN Portal</t>
        </r>
      </text>
    </comment>
    <comment ref="I396" authorId="0" shapeId="0" xr:uid="{00000000-0006-0000-0B00-000048000000}">
      <text>
        <r>
          <rPr>
            <sz val="11"/>
            <rFont val="Calibri"/>
          </rPr>
          <t>Enable Limited TLS Versions for SSL VPN</t>
        </r>
      </text>
    </comment>
    <comment ref="H399" authorId="0" shapeId="0" xr:uid="{00000000-0006-0000-0B00-000049000000}">
      <text>
        <r>
          <rPr>
            <sz val="11"/>
            <rFont val="Calibri"/>
          </rPr>
          <t>Ensure firewall policy denying all traffic to/from Tor or malicious server IP addresses using ISDB</t>
        </r>
      </text>
    </comment>
    <comment ref="I399" authorId="0" shapeId="0" xr:uid="{00000000-0006-0000-0B00-00004A000000}">
      <text>
        <r>
          <rPr>
            <sz val="11"/>
            <rFont val="Calibri"/>
          </rPr>
          <t>Detect Botnet Connections</t>
        </r>
      </text>
    </comment>
    <comment ref="H400" authorId="0" shapeId="0" xr:uid="{00000000-0006-0000-0B00-00004B000000}">
      <text>
        <r>
          <rPr>
            <sz val="11"/>
            <rFont val="Calibri"/>
          </rPr>
          <t>Enable Botnet C&amp;C Domain Blocking DNS Filter</t>
        </r>
      </text>
    </comment>
    <comment ref="H401" authorId="0" shapeId="0" xr:uid="{00000000-0006-0000-0B00-00004C000000}">
      <text>
        <r>
          <rPr>
            <sz val="11"/>
            <rFont val="Calibri"/>
          </rPr>
          <t>Enable Botnet C&amp;C Domain Blocking DNS Filter</t>
        </r>
      </text>
    </comment>
    <comment ref="H404" authorId="0" shapeId="0" xr:uid="{00000000-0006-0000-0B00-00004D000000}">
      <text>
        <r>
          <rPr>
            <sz val="11"/>
            <rFont val="Calibri"/>
          </rPr>
          <t>Ensure logging is enabled on all firewall policies</t>
        </r>
      </text>
    </comment>
    <comment ref="H405" authorId="0" shapeId="0" xr:uid="{00000000-0006-0000-0B00-00004E000000}">
      <text>
        <r>
          <rPr>
            <sz val="11"/>
            <rFont val="Calibri"/>
          </rPr>
          <t>Ensure all Application Control related traffic are logged</t>
        </r>
      </text>
    </comment>
    <comment ref="H406" authorId="0" shapeId="0" xr:uid="{00000000-0006-0000-0B00-00004F000000}">
      <text>
        <r>
          <rPr>
            <sz val="11"/>
            <rFont val="Calibri"/>
          </rPr>
          <t>Ensure DNS Filter logs all DNS queries and responses</t>
        </r>
      </text>
    </comment>
  </commentList>
</comments>
</file>

<file path=xl/sharedStrings.xml><?xml version="1.0" encoding="utf-8"?>
<sst xmlns="http://schemas.openxmlformats.org/spreadsheetml/2006/main" count="11807" uniqueCount="6025">
  <si>
    <t>Section</t>
  </si>
  <si>
    <t>Id</t>
  </si>
  <si>
    <t>Title</t>
  </si>
  <si>
    <t>Assessment</t>
  </si>
  <si>
    <t>Profile</t>
  </si>
  <si>
    <t>MoSCoW</t>
  </si>
  <si>
    <t>OpsImpact</t>
  </si>
  <si>
    <t>Phase</t>
  </si>
  <si>
    <t>ImplStatus</t>
  </si>
  <si>
    <t>Notes</t>
  </si>
  <si>
    <t>Remediation</t>
  </si>
  <si>
    <t>Description</t>
  </si>
  <si>
    <t>Impact</t>
  </si>
  <si>
    <t>Audit</t>
  </si>
  <si>
    <t>Default</t>
  </si>
  <si>
    <t>Status</t>
  </si>
  <si>
    <t>LogID</t>
  </si>
  <si>
    <t>Network Settings</t>
  </si>
  <si>
    <t>1.1</t>
  </si>
  <si>
    <r>
      <rPr>
        <sz val="11"/>
        <rFont val="Calibri"/>
      </rPr>
      <t>Ensure DNS server is configured</t>
    </r>
  </si>
  <si>
    <t>Automated</t>
  </si>
  <si>
    <t>Level 1</t>
  </si>
  <si>
    <t>Unassigned</t>
  </si>
  <si>
    <t>Unassessed</t>
  </si>
  <si>
    <t>Pending</t>
  </si>
  <si>
    <t/>
  </si>
  <si>
    <r>
      <rPr>
        <sz val="11"/>
        <color rgb="FF000000"/>
        <rFont val="Calibri"/>
      </rPr>
      <t>In this example, we will assign 8.8.8.8 as primary DNS and 8.8.4.4 as secondary DNS.</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FGT1 # config system dns</t>
    </r>
    <r>
      <rPr>
        <sz val="11"/>
        <color rgb="FF006096"/>
        <rFont val="Roboto Condensed"/>
      </rPr>
      <t xml:space="preserve">
</t>
    </r>
    <r>
      <rPr>
        <sz val="11"/>
        <color rgb="FF006096"/>
        <rFont val="Roboto Condensed"/>
      </rPr>
      <t>FGT1 (dns) # set primary 8.8.8.8</t>
    </r>
    <r>
      <rPr>
        <sz val="11"/>
        <color rgb="FF006096"/>
        <rFont val="Roboto Condensed"/>
      </rPr>
      <t xml:space="preserve">
</t>
    </r>
    <r>
      <rPr>
        <sz val="11"/>
        <color rgb="FF006096"/>
        <rFont val="Roboto Condensed"/>
      </rPr>
      <t>FGT1 (dns) # set secondary 8.8.4.4</t>
    </r>
    <r>
      <rPr>
        <sz val="11"/>
        <color rgb="FF006096"/>
        <rFont val="Roboto Condensed"/>
      </rPr>
      <t xml:space="preserve">
</t>
    </r>
    <r>
      <rPr>
        <sz val="11"/>
        <color rgb="FF006096"/>
        <rFont val="Roboto Condensed"/>
      </rPr>
      <t>FGT1 (dns)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go to Networks -&gt; DNS. Click on "Specify" and put in 8.8.8.8 as "Primary DNS Server" and 8.8.4.4 as "Secondary DNS Server"</t>
    </r>
  </si>
  <si>
    <r>
      <rPr>
        <sz val="11"/>
        <color rgb="FF000000"/>
        <rFont val="Calibri"/>
      </rPr>
      <t>Fortinet uses the Domain Name Service (DNS) to translate host names into IP addresses. To enable DNS lookups, you must specify the primary DNS server for your system. You can also specify secondary and tertiary DNS servers. When resolving host names, the system consults the primary name server. If a failure or time-out occurs, the system consults the secondary name server</t>
    </r>
  </si>
  <si>
    <r>
      <rPr>
        <sz val="11"/>
        <color rgb="FF000000"/>
        <rFont val="Calibri"/>
      </rPr>
      <t>In CLI:</t>
    </r>
    <r>
      <rPr>
        <sz val="11"/>
        <color rgb="FF000000"/>
        <rFont val="Calibri"/>
      </rPr>
      <t xml:space="preserve">
</t>
    </r>
    <r>
      <rPr>
        <sz val="11"/>
        <color rgb="FF006096"/>
        <rFont val="Roboto Condensed"/>
      </rPr>
      <t>FGT1 # config system dns</t>
    </r>
    <r>
      <rPr>
        <sz val="11"/>
        <color rgb="FF006096"/>
        <rFont val="Roboto Condensed"/>
      </rPr>
      <t xml:space="preserve">
</t>
    </r>
    <r>
      <rPr>
        <sz val="11"/>
        <color rgb="FF006096"/>
        <rFont val="Roboto Condensed"/>
      </rPr>
      <t>FGT1 (dns) # show</t>
    </r>
    <r>
      <rPr>
        <sz val="11"/>
        <color rgb="FF006096"/>
        <rFont val="Roboto Condensed"/>
      </rPr>
      <t xml:space="preserve">
</t>
    </r>
    <r>
      <rPr>
        <sz val="11"/>
        <color rgb="FF006096"/>
        <rFont val="Roboto Condensed"/>
      </rPr>
      <t>config system dns</t>
    </r>
    <r>
      <rPr>
        <sz val="11"/>
        <color rgb="FF006096"/>
        <rFont val="Roboto Condensed"/>
      </rPr>
      <t xml:space="preserve">
</t>
    </r>
    <r>
      <rPr>
        <sz val="11"/>
        <color rgb="FF006096"/>
        <rFont val="Roboto Condensed"/>
      </rPr>
      <t xml:space="preserve">    set primary &lt;ip_address&gt;</t>
    </r>
    <r>
      <rPr>
        <sz val="11"/>
        <color rgb="FF006096"/>
        <rFont val="Roboto Condensed"/>
      </rPr>
      <t xml:space="preserve">
</t>
    </r>
    <r>
      <rPr>
        <sz val="11"/>
        <color rgb="FF006096"/>
        <rFont val="Roboto Condensed"/>
      </rPr>
      <t xml:space="preserve">    set secondary &lt;ip_address&gt;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go to Networks -&gt; DNS. The Fortigate uses either the default FortiGuard DNS or customized DNS</t>
    </r>
  </si>
  <si>
    <r>
      <rPr>
        <sz val="11"/>
        <color rgb="FF000000"/>
        <rFont val="Calibri"/>
      </rPr>
      <t>Default primary DNS server is 208.91.112.53. Default secondary DNS server is 208.91.112.52</t>
    </r>
  </si>
  <si>
    <t>1.2</t>
  </si>
  <si>
    <r>
      <rPr>
        <sz val="11"/>
        <rFont val="Calibri"/>
      </rPr>
      <t>Ensure intra-zone traffic is not always allowed</t>
    </r>
  </si>
  <si>
    <t>Manual</t>
  </si>
  <si>
    <r>
      <rPr>
        <sz val="11"/>
        <color rgb="FF000000"/>
        <rFont val="Calibri"/>
      </rPr>
      <t>In this example, we'll turn of intra-zone traffic in the zone DMZ.In CLI:</t>
    </r>
    <r>
      <rPr>
        <sz val="11"/>
        <color rgb="FF000000"/>
        <rFont val="Calibri"/>
      </rPr>
      <t xml:space="preserve">
</t>
    </r>
    <r>
      <rPr>
        <sz val="11"/>
        <color rgb="FF006096"/>
        <rFont val="Roboto Condensed"/>
      </rPr>
      <t>FGT1 # config system zone</t>
    </r>
    <r>
      <rPr>
        <sz val="11"/>
        <color rgb="FF006096"/>
        <rFont val="Roboto Condensed"/>
      </rPr>
      <t xml:space="preserve">
</t>
    </r>
    <r>
      <rPr>
        <sz val="11"/>
        <color rgb="FF006096"/>
        <rFont val="Roboto Condensed"/>
      </rPr>
      <t>FGT1 (zone) # edit DMZ</t>
    </r>
    <r>
      <rPr>
        <sz val="11"/>
        <color rgb="FF006096"/>
        <rFont val="Roboto Condensed"/>
      </rPr>
      <t xml:space="preserve">
</t>
    </r>
    <r>
      <rPr>
        <sz val="11"/>
        <color rgb="FF006096"/>
        <rFont val="Roboto Condensed"/>
      </rPr>
      <t>FGT1 (DMZ) # set intrazone deny</t>
    </r>
    <r>
      <rPr>
        <sz val="11"/>
        <color rgb="FF006096"/>
        <rFont val="Roboto Condensed"/>
      </rPr>
      <t xml:space="preserve">
</t>
    </r>
    <r>
      <rPr>
        <sz val="11"/>
        <color rgb="FF006096"/>
        <rFont val="Roboto Condensed"/>
      </rPr>
      <t>FGT1 (DMZ)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click on Network -&gt; Interfaces, select the zone and click on "Edit" and turn on "Block intra-zone traffic"</t>
    </r>
  </si>
  <si>
    <r>
      <rPr>
        <sz val="11"/>
        <color rgb="FF000000"/>
        <rFont val="Calibri"/>
      </rPr>
      <t>This is to make sure that only specific, authorized traffic are allowed between networks in the same zone.</t>
    </r>
  </si>
  <si>
    <r>
      <rPr>
        <sz val="11"/>
        <color rgb="FF000000"/>
        <rFont val="Calibri"/>
      </rPr>
      <t>In this example, we'll verify the zone DMZ.In CLI:</t>
    </r>
    <r>
      <rPr>
        <sz val="11"/>
        <color rgb="FF000000"/>
        <rFont val="Calibri"/>
      </rPr>
      <t xml:space="preserve">
</t>
    </r>
    <r>
      <rPr>
        <sz val="11"/>
        <color rgb="FF006096"/>
        <rFont val="Roboto Condensed"/>
      </rPr>
      <t>FGT1 # config system zone</t>
    </r>
    <r>
      <rPr>
        <sz val="11"/>
        <color rgb="FF006096"/>
        <rFont val="Roboto Condensed"/>
      </rPr>
      <t xml:space="preserve">
</t>
    </r>
    <r>
      <rPr>
        <sz val="11"/>
        <color rgb="FF006096"/>
        <rFont val="Roboto Condensed"/>
      </rPr>
      <t>FGT1 (zone) # edit DMZ</t>
    </r>
    <r>
      <rPr>
        <sz val="11"/>
        <color rgb="FF006096"/>
        <rFont val="Roboto Condensed"/>
      </rPr>
      <t xml:space="preserve">
</t>
    </r>
    <r>
      <rPr>
        <sz val="11"/>
        <color rgb="FF006096"/>
        <rFont val="Roboto Condensed"/>
      </rPr>
      <t>FGT1 (DMZ) # show full</t>
    </r>
    <r>
      <rPr>
        <sz val="11"/>
        <color rgb="FF006096"/>
        <rFont val="Roboto Condensed"/>
      </rPr>
      <t xml:space="preserve">
</t>
    </r>
    <r>
      <rPr>
        <sz val="11"/>
        <color rgb="FF006096"/>
        <rFont val="Roboto Condensed"/>
      </rPr>
      <t>config system zone</t>
    </r>
    <r>
      <rPr>
        <sz val="11"/>
        <color rgb="FF006096"/>
        <rFont val="Roboto Condensed"/>
      </rPr>
      <t xml:space="preserve">
</t>
    </r>
    <r>
      <rPr>
        <sz val="11"/>
        <color rgb="FF006096"/>
        <rFont val="Roboto Condensed"/>
      </rPr>
      <t xml:space="preserve">    edit "DMZ"</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intrazone deny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In the GUI, click on Network -&gt; Interfaces, select the zone and click on "Edit". Make sure that the option "Block intra-zone traffic" is enabled.</t>
    </r>
  </si>
  <si>
    <r>
      <rPr>
        <sz val="11"/>
        <color rgb="FF000000"/>
        <rFont val="Calibri"/>
      </rPr>
      <t>By default, intra-zone traffic is blocked</t>
    </r>
  </si>
  <si>
    <t>1.3</t>
  </si>
  <si>
    <r>
      <rPr>
        <sz val="11"/>
        <rFont val="Calibri"/>
      </rPr>
      <t>Disable all management related services on WAN port</t>
    </r>
  </si>
  <si>
    <r>
      <rPr>
        <sz val="11"/>
        <color rgb="FF000000"/>
        <rFont val="Calibri"/>
      </rPr>
      <t>On GUI:</t>
    </r>
    <r>
      <rPr>
        <sz val="11"/>
        <color rgb="FF000000"/>
        <rFont val="Calibri"/>
      </rPr>
      <t xml:space="preserve">
</t>
    </r>
    <r>
      <rPr>
        <sz val="11"/>
        <color rgb="FF006096"/>
        <rFont val="Roboto Condensed"/>
      </rPr>
      <t>Go to "Network" &gt; "Interfaces".</t>
    </r>
    <r>
      <rPr>
        <sz val="11"/>
        <color rgb="FF006096"/>
        <rFont val="Roboto Condensed"/>
      </rPr>
      <t xml:space="preserve">
</t>
    </r>
    <r>
      <rPr>
        <sz val="11"/>
        <color rgb="FF000000"/>
        <rFont val="Calibri"/>
      </rPr>
      <t xml:space="preserve">
</t>
    </r>
    <r>
      <rPr>
        <sz val="11"/>
        <color rgb="FF000000"/>
        <rFont val="Calibri"/>
      </rPr>
      <t>Review WAN interface and disable HTTPS, HTTP, ping, SSH, SNMP, and Radius services.</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config system interface</t>
    </r>
    <r>
      <rPr>
        <sz val="11"/>
        <color rgb="FF006096"/>
        <rFont val="Roboto Condensed"/>
      </rPr>
      <t xml:space="preserve">
</t>
    </r>
    <r>
      <rPr>
        <sz val="11"/>
        <color rgb="FF006096"/>
        <rFont val="Roboto Condensed"/>
      </rPr>
      <t>FGT1 (interface) # edit "port1"</t>
    </r>
    <r>
      <rPr>
        <sz val="11"/>
        <color rgb="FF006096"/>
        <rFont val="Roboto Condensed"/>
      </rPr>
      <t xml:space="preserve">
</t>
    </r>
    <r>
      <rPr>
        <sz val="11"/>
        <color rgb="FF006096"/>
        <rFont val="Roboto Condensed"/>
      </rPr>
      <t>FGT1 (port1) # unselect allowaccess ping https ssh snmp http radius-acct</t>
    </r>
    <r>
      <rPr>
        <sz val="11"/>
        <color rgb="FF006096"/>
        <rFont val="Roboto Condensed"/>
      </rPr>
      <t xml:space="preserve">
</t>
    </r>
    <r>
      <rPr>
        <sz val="11"/>
        <color rgb="FF000000"/>
        <rFont val="Calibri"/>
      </rPr>
      <t xml:space="preserve">
</t>
    </r>
    <r>
      <rPr>
        <sz val="11"/>
        <color rgb="FF000000"/>
        <rFont val="Calibri"/>
      </rPr>
      <t>Note:</t>
    </r>
    <r>
      <rPr>
        <sz val="11"/>
        <color rgb="FF000000"/>
        <rFont val="Calibri"/>
      </rPr>
      <t xml:space="preserve">
</t>
    </r>
    <r>
      <rPr>
        <sz val="11"/>
        <color rgb="FF000000"/>
        <rFont val="Calibri"/>
      </rPr>
      <t>-  Interface name may differ based on deployment. For this example, port1 is deployed as WAN interface.</t>
    </r>
    <r>
      <rPr>
        <sz val="11"/>
        <color rgb="FF000000"/>
        <rFont val="Calibri"/>
      </rPr>
      <t xml:space="preserve">
</t>
    </r>
    <r>
      <rPr>
        <sz val="11"/>
        <color rgb="FF000000"/>
        <rFont val="Calibri"/>
      </rPr>
      <t>-  "unselect allowaccess" will only show services that you have enabled. If you have not enabled snmp on that interface, then snmp option will not be available.</t>
    </r>
  </si>
  <si>
    <r>
      <rPr>
        <sz val="11"/>
        <color rgb="FF000000"/>
        <rFont val="Calibri"/>
      </rPr>
      <t>Enabling any management related services on WAN interface is high risk. Management related services such as HTTPS, HTTP, ping, SSH, SNMP, and Radius should be disabled on WAN.</t>
    </r>
  </si>
  <si>
    <r>
      <rPr>
        <sz val="11"/>
        <color rgb="FF000000"/>
        <rFont val="Calibri"/>
      </rPr>
      <t>Enabling management related services on WAN port is convenient but it exposes the firewall to unnecessary risks. Vulnerabilities found on vendor devices are commonly related to management services and opening access to these allows attackers to exploit its vulnerabilities.</t>
    </r>
  </si>
  <si>
    <r>
      <rPr>
        <sz val="11"/>
        <color rgb="FF000000"/>
        <rFont val="Calibri"/>
      </rPr>
      <t>On GUI:</t>
    </r>
    <r>
      <rPr>
        <sz val="11"/>
        <color rgb="FF000000"/>
        <rFont val="Calibri"/>
      </rPr>
      <t xml:space="preserve">
</t>
    </r>
    <r>
      <rPr>
        <sz val="11"/>
        <color rgb="FF006096"/>
        <rFont val="Roboto Condensed"/>
      </rPr>
      <t>Go to "Network" &gt; "Interfaces".</t>
    </r>
    <r>
      <rPr>
        <sz val="11"/>
        <color rgb="FF006096"/>
        <rFont val="Roboto Condensed"/>
      </rPr>
      <t xml:space="preserve">
</t>
    </r>
    <r>
      <rPr>
        <sz val="11"/>
        <color rgb="FF006096"/>
        <rFont val="Roboto Condensed"/>
      </rPr>
      <t>Identify WAN interface and validate that HTTPS, HTTP, PING, SSH, SNMP, and Radius Accounting is not enabled in "Administrative Access" section.</t>
    </r>
    <r>
      <rPr>
        <sz val="11"/>
        <color rgb="FF006096"/>
        <rFont val="Roboto Condensed"/>
      </rPr>
      <t xml:space="preserve">
</t>
    </r>
    <r>
      <rPr>
        <sz val="11"/>
        <color rgb="FF000000"/>
        <rFont val="Calibri"/>
      </rPr>
      <t xml:space="preserve">
</t>
    </r>
    <r>
      <rPr>
        <sz val="11"/>
        <color rgb="FF000000"/>
        <rFont val="Calibri"/>
      </rPr>
      <t>On CLI:</t>
    </r>
    <r>
      <rPr>
        <sz val="11"/>
        <color rgb="FF000000"/>
        <rFont val="Calibri"/>
      </rPr>
      <t xml:space="preserve">
</t>
    </r>
    <r>
      <rPr>
        <sz val="11"/>
        <color rgb="FF006096"/>
        <rFont val="Roboto Condensed"/>
      </rPr>
      <t>`FGT1 # show system interface`</t>
    </r>
    <r>
      <rPr>
        <sz val="11"/>
        <color rgb="FF006096"/>
        <rFont val="Roboto Condensed"/>
      </rPr>
      <t xml:space="preserve">
</t>
    </r>
    <r>
      <rPr>
        <sz val="11"/>
        <color rgb="FF000000"/>
        <rFont val="Calibri"/>
      </rPr>
      <t xml:space="preserve">
</t>
    </r>
    <r>
      <rPr>
        <sz val="11"/>
        <color rgb="FF000000"/>
        <rFont val="Calibri"/>
      </rPr>
      <t>Identify WAN interface and validate that "set allowaccess" does not have ping, https, http, ssh, snmp or radius-acct configured.</t>
    </r>
  </si>
  <si>
    <t>General Settings</t>
  </si>
  <si>
    <t>2.1.1</t>
  </si>
  <si>
    <r>
      <rPr>
        <sz val="11"/>
        <rFont val="Calibri"/>
      </rPr>
      <t xml:space="preserve">Ensure </t>
    </r>
    <r>
      <rPr>
        <sz val="11"/>
        <color rgb="FF000000"/>
        <rFont val="Calibri"/>
      </rPr>
      <t>'</t>
    </r>
    <r>
      <rPr>
        <b/>
        <sz val="11"/>
        <color rgb="FF000000"/>
        <rFont val="Calibri"/>
      </rPr>
      <t>Pre-Login Banner</t>
    </r>
    <r>
      <rPr>
        <sz val="11"/>
        <color rgb="FF000000"/>
        <rFont val="Calibri"/>
      </rPr>
      <t>'</t>
    </r>
    <r>
      <rPr>
        <sz val="11"/>
        <color rgb="FF000000"/>
        <rFont val="Calibri"/>
      </rPr>
      <t xml:space="preserve"> is set</t>
    </r>
  </si>
  <si>
    <r>
      <rPr>
        <sz val="11"/>
        <color rgb="FF000000"/>
        <rFont val="Calibri"/>
      </rPr>
      <t>Run the following command in the CLI to enable the pre-login-banner:</t>
    </r>
    <r>
      <rPr>
        <sz val="11"/>
        <color rgb="FF000000"/>
        <rFont val="Calibri"/>
      </rPr>
      <t xml:space="preserve">
</t>
    </r>
    <r>
      <rPr>
        <sz val="11"/>
        <color rgb="FF006096"/>
        <rFont val="Roboto Condensed"/>
      </rPr>
      <t>FG1 # config system global</t>
    </r>
    <r>
      <rPr>
        <sz val="11"/>
        <color rgb="FF006096"/>
        <rFont val="Roboto Condensed"/>
      </rPr>
      <t xml:space="preserve">
</t>
    </r>
    <r>
      <rPr>
        <sz val="11"/>
        <color rgb="FF006096"/>
        <rFont val="Roboto Condensed"/>
      </rPr>
      <t>FG1 (global) # set pre-login-banner enable</t>
    </r>
    <r>
      <rPr>
        <sz val="11"/>
        <color rgb="FF006096"/>
        <rFont val="Roboto Condensed"/>
      </rPr>
      <t xml:space="preserve">
</t>
    </r>
    <r>
      <rPr>
        <sz val="11"/>
        <color rgb="FF006096"/>
        <rFont val="Roboto Condensed"/>
      </rPr>
      <t>FG1 (global)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In the GUI, to edit the content of the pre-login disclaimer message:</t>
    </r>
    <r>
      <rPr>
        <sz val="11"/>
        <color rgb="FF000000"/>
        <rFont val="Calibri"/>
      </rPr>
      <t xml:space="preserve">
</t>
    </r>
    <r>
      <rPr>
        <sz val="11"/>
        <color rgb="FF000000"/>
        <rFont val="Calibri"/>
      </rPr>
      <t>- go to 'System' -&gt; 'Replacement Messages' -&gt; 'Extended View' -&gt; 'Pre-login Disclaimer Message'. The edit screen is on the bottom right  corner of the page. Click on "Save" after the editing is done.</t>
    </r>
  </si>
  <si>
    <r>
      <rPr>
        <sz val="11"/>
        <color rgb="FF000000"/>
        <rFont val="Calibri"/>
      </rPr>
      <t>Configure a pre-login banner, ideally approved by the organization’s legal team. This banner should, at minimum, prohibit unauthorized access, provide notice of logging or monitoring, and avoid using the word “welcome” or similar words of invitation.</t>
    </r>
  </si>
  <si>
    <r>
      <rPr>
        <sz val="11"/>
        <color rgb="FF000000"/>
        <rFont val="Calibri"/>
      </rPr>
      <t>Login banners provide a definitive warning to any possible intruders that may want to access the FortiGate that certain types of activity are illegal, but at the same time, it also advises the authorized and legitimate users of their obligations relating to acceptable use.</t>
    </r>
  </si>
  <si>
    <r>
      <rPr>
        <sz val="11"/>
        <color rgb="FF000000"/>
        <rFont val="Calibri"/>
      </rPr>
      <t>Run the following command in the CLI to verify the pre-login-banner is enabled:</t>
    </r>
    <r>
      <rPr>
        <sz val="11"/>
        <color rgb="FF000000"/>
        <rFont val="Calibri"/>
      </rPr>
      <t xml:space="preserve">
</t>
    </r>
    <r>
      <rPr>
        <sz val="11"/>
        <color rgb="FF006096"/>
        <rFont val="Roboto Condensed"/>
      </rPr>
      <t>FG1 # get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pre-login-banner    : enable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to verify the content of the pre-login disclaimer message:</t>
    </r>
    <r>
      <rPr>
        <sz val="11"/>
        <color rgb="FF000000"/>
        <rFont val="Calibri"/>
      </rPr>
      <t xml:space="preserve">
</t>
    </r>
    <r>
      <rPr>
        <sz val="11"/>
        <color rgb="FF006096"/>
        <rFont val="Roboto Condensed"/>
      </rPr>
      <t>1) go to 'System' -&gt; 'Replacement Messages'</t>
    </r>
    <r>
      <rPr>
        <sz val="11"/>
        <color rgb="FF006096"/>
        <rFont val="Roboto Condensed"/>
      </rPr>
      <t xml:space="preserve">
</t>
    </r>
    <r>
      <rPr>
        <sz val="11"/>
        <color rgb="FF006096"/>
        <rFont val="Roboto Condensed"/>
      </rPr>
      <t>2) from the top right side, select 'Extended View'</t>
    </r>
    <r>
      <rPr>
        <sz val="11"/>
        <color rgb="FF006096"/>
        <rFont val="Roboto Condensed"/>
      </rPr>
      <t xml:space="preserve">
</t>
    </r>
    <r>
      <rPr>
        <sz val="11"/>
        <color rgb="FF006096"/>
        <rFont val="Roboto Condensed"/>
      </rPr>
      <t>3) find 'Pre-login Disclaimer Message'</t>
    </r>
    <r>
      <rPr>
        <sz val="11"/>
        <color rgb="FF006096"/>
        <rFont val="Roboto Condensed"/>
      </rPr>
      <t xml:space="preserve">
</t>
    </r>
  </si>
  <si>
    <r>
      <rPr>
        <sz val="11"/>
        <color rgb="FF000000"/>
        <rFont val="Calibri"/>
      </rPr>
      <t>the 'Pre-Login Banner' is disabled by default</t>
    </r>
    <r>
      <rPr>
        <sz val="11"/>
        <color rgb="FF000000"/>
        <rFont val="Calibri"/>
      </rPr>
      <t xml:space="preserve">
</t>
    </r>
    <r>
      <rPr>
        <sz val="11"/>
        <color rgb="FF006096"/>
        <rFont val="Roboto Condensed"/>
      </rPr>
      <t>FG1 # config system global</t>
    </r>
    <r>
      <rPr>
        <sz val="11"/>
        <color rgb="FF006096"/>
        <rFont val="Roboto Condensed"/>
      </rPr>
      <t xml:space="preserve">
</t>
    </r>
    <r>
      <rPr>
        <sz val="11"/>
        <color rgb="FF006096"/>
        <rFont val="Roboto Condensed"/>
      </rPr>
      <t>FG1 (global) # show</t>
    </r>
    <r>
      <rPr>
        <sz val="11"/>
        <color rgb="FF006096"/>
        <rFont val="Roboto Condensed"/>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pre-login-banner disable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the warning message default value is as follows:</t>
    </r>
    <r>
      <rPr>
        <sz val="11"/>
        <color rgb="FF000000"/>
        <rFont val="Calibri"/>
      </rPr>
      <t xml:space="preserve">
</t>
    </r>
    <r>
      <rPr>
        <sz val="11"/>
        <color rgb="FF006096"/>
        <rFont val="Roboto Condensed"/>
      </rPr>
      <t>PRE WARNING:</t>
    </r>
    <r>
      <rPr>
        <sz val="11"/>
        <color rgb="FF006096"/>
        <rFont val="Roboto Condensed"/>
      </rPr>
      <t xml:space="preserve">
</t>
    </r>
    <r>
      <rPr>
        <sz val="11"/>
        <color rgb="FF006096"/>
        <rFont val="Roboto Condensed"/>
      </rPr>
      <t xml:space="preserve">This is a private computer system. Unauthorized access or use </t>
    </r>
    <r>
      <rPr>
        <sz val="11"/>
        <color rgb="FF006096"/>
        <rFont val="Roboto Condensed"/>
      </rPr>
      <t xml:space="preserve">
</t>
    </r>
    <r>
      <rPr>
        <sz val="11"/>
        <color rgb="FF006096"/>
        <rFont val="Roboto Condensed"/>
      </rPr>
      <t xml:space="preserve">is prohibited and subject to prosecution and/or disciplinary </t>
    </r>
    <r>
      <rPr>
        <sz val="11"/>
        <color rgb="FF006096"/>
        <rFont val="Roboto Condensed"/>
      </rPr>
      <t xml:space="preserve">
</t>
    </r>
    <r>
      <rPr>
        <sz val="11"/>
        <color rgb="FF006096"/>
        <rFont val="Roboto Condensed"/>
      </rPr>
      <t xml:space="preserve">action. All use of this system constitutes consent to </t>
    </r>
    <r>
      <rPr>
        <sz val="11"/>
        <color rgb="FF006096"/>
        <rFont val="Roboto Condensed"/>
      </rPr>
      <t xml:space="preserve">
</t>
    </r>
    <r>
      <rPr>
        <sz val="11"/>
        <color rgb="FF006096"/>
        <rFont val="Roboto Condensed"/>
      </rPr>
      <t xml:space="preserve">monitoring at all times and users are not entitled to any </t>
    </r>
    <r>
      <rPr>
        <sz val="11"/>
        <color rgb="FF006096"/>
        <rFont val="Roboto Condensed"/>
      </rPr>
      <t xml:space="preserve">
</t>
    </r>
    <r>
      <rPr>
        <sz val="11"/>
        <color rgb="FF006096"/>
        <rFont val="Roboto Condensed"/>
      </rPr>
      <t>expectation of privacy. If monitoring reveals possible evidence</t>
    </r>
    <r>
      <rPr>
        <sz val="11"/>
        <color rgb="FF006096"/>
        <rFont val="Roboto Condensed"/>
      </rPr>
      <t xml:space="preserve">
</t>
    </r>
    <r>
      <rPr>
        <sz val="11"/>
        <color rgb="FF006096"/>
        <rFont val="Roboto Condensed"/>
      </rPr>
      <t xml:space="preserve">of violation of criminal statutes, this evidence and any other </t>
    </r>
    <r>
      <rPr>
        <sz val="11"/>
        <color rgb="FF006096"/>
        <rFont val="Roboto Condensed"/>
      </rPr>
      <t xml:space="preserve">
</t>
    </r>
    <r>
      <rPr>
        <sz val="11"/>
        <color rgb="FF006096"/>
        <rFont val="Roboto Condensed"/>
      </rPr>
      <t xml:space="preserve">related information, including identification information about </t>
    </r>
    <r>
      <rPr>
        <sz val="11"/>
        <color rgb="FF006096"/>
        <rFont val="Roboto Condensed"/>
      </rPr>
      <t xml:space="preserve">
</t>
    </r>
    <r>
      <rPr>
        <sz val="11"/>
        <color rgb="FF006096"/>
        <rFont val="Roboto Condensed"/>
      </rPr>
      <t>the user, may be provided to law enforcement officials.</t>
    </r>
    <r>
      <rPr>
        <sz val="11"/>
        <color rgb="FF006096"/>
        <rFont val="Roboto Condensed"/>
      </rPr>
      <t xml:space="preserve">
</t>
    </r>
    <r>
      <rPr>
        <sz val="11"/>
        <color rgb="FF006096"/>
        <rFont val="Roboto Condensed"/>
      </rPr>
      <t>If monitoring reveals violations of security regulations or</t>
    </r>
    <r>
      <rPr>
        <sz val="11"/>
        <color rgb="FF006096"/>
        <rFont val="Roboto Condensed"/>
      </rPr>
      <t xml:space="preserve">
</t>
    </r>
    <r>
      <rPr>
        <sz val="11"/>
        <color rgb="FF006096"/>
        <rFont val="Roboto Condensed"/>
      </rPr>
      <t>unauthorized use, employees who violate security regulations or</t>
    </r>
    <r>
      <rPr>
        <sz val="11"/>
        <color rgb="FF006096"/>
        <rFont val="Roboto Condensed"/>
      </rPr>
      <t xml:space="preserve">
</t>
    </r>
    <r>
      <rPr>
        <sz val="11"/>
        <color rgb="FF006096"/>
        <rFont val="Roboto Condensed"/>
      </rPr>
      <t xml:space="preserve">make unauthorized use of this system are subject to appropriate </t>
    </r>
    <r>
      <rPr>
        <sz val="11"/>
        <color rgb="FF006096"/>
        <rFont val="Roboto Condensed"/>
      </rPr>
      <t xml:space="preserve">
</t>
    </r>
    <r>
      <rPr>
        <sz val="11"/>
        <color rgb="FF006096"/>
        <rFont val="Roboto Condensed"/>
      </rPr>
      <t>disciplinary action.</t>
    </r>
    <r>
      <rPr>
        <sz val="11"/>
        <color rgb="FF006096"/>
        <rFont val="Roboto Condensed"/>
      </rPr>
      <t xml:space="preserve">
</t>
    </r>
  </si>
  <si>
    <t>2.1.2</t>
  </si>
  <si>
    <r>
      <rPr>
        <sz val="11"/>
        <rFont val="Calibri"/>
      </rPr>
      <t xml:space="preserve">Ensure </t>
    </r>
    <r>
      <rPr>
        <sz val="11"/>
        <color rgb="FF000000"/>
        <rFont val="Calibri"/>
      </rPr>
      <t>'</t>
    </r>
    <r>
      <rPr>
        <b/>
        <sz val="11"/>
        <color rgb="FF000000"/>
        <rFont val="Calibri"/>
      </rPr>
      <t>Post-Login-Banner</t>
    </r>
    <r>
      <rPr>
        <sz val="11"/>
        <color rgb="FF000000"/>
        <rFont val="Calibri"/>
      </rPr>
      <t>'</t>
    </r>
    <r>
      <rPr>
        <sz val="11"/>
        <color rgb="FF000000"/>
        <rFont val="Calibri"/>
      </rPr>
      <t xml:space="preserve"> is set</t>
    </r>
  </si>
  <si>
    <r>
      <rPr>
        <sz val="11"/>
        <color rgb="FF000000"/>
        <rFont val="Calibri"/>
      </rPr>
      <t>Run the following command in the CLI to enable the post-login-banner:</t>
    </r>
    <r>
      <rPr>
        <sz val="11"/>
        <color rgb="FF000000"/>
        <rFont val="Calibri"/>
      </rPr>
      <t xml:space="preserve">
</t>
    </r>
    <r>
      <rPr>
        <sz val="11"/>
        <color rgb="FF006096"/>
        <rFont val="Roboto Condensed"/>
      </rPr>
      <t>FG1 # config system global</t>
    </r>
    <r>
      <rPr>
        <sz val="11"/>
        <color rgb="FF006096"/>
        <rFont val="Roboto Condensed"/>
      </rPr>
      <t xml:space="preserve">
</t>
    </r>
    <r>
      <rPr>
        <sz val="11"/>
        <color rgb="FF006096"/>
        <rFont val="Roboto Condensed"/>
      </rPr>
      <t>FG1 (global) # set post-login-banner enable</t>
    </r>
    <r>
      <rPr>
        <sz val="11"/>
        <color rgb="FF006096"/>
        <rFont val="Roboto Condensed"/>
      </rPr>
      <t xml:space="preserve">
</t>
    </r>
    <r>
      <rPr>
        <sz val="11"/>
        <color rgb="FF006096"/>
        <rFont val="Roboto Condensed"/>
      </rPr>
      <t>FG1 (global)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In the GUI, to edit the content of the post-login disclaimer message, go to</t>
    </r>
    <r>
      <rPr>
        <sz val="11"/>
        <color rgb="FF000000"/>
        <rFont val="Calibri"/>
      </rPr>
      <t xml:space="preserve">
</t>
    </r>
    <r>
      <rPr>
        <sz val="11"/>
        <color rgb="FF006096"/>
        <rFont val="Roboto Condensed"/>
      </rPr>
      <t>System -&gt; Replace Messages -&gt; Extended View -&gt; "Post-login Disclaimer Message". The edit screen is on the bottom right  corner of the page. Click on "Save" after the editing is done.</t>
    </r>
    <r>
      <rPr>
        <sz val="11"/>
        <color rgb="FF006096"/>
        <rFont val="Roboto Condensed"/>
      </rPr>
      <t xml:space="preserve">
</t>
    </r>
  </si>
  <si>
    <r>
      <rPr>
        <sz val="11"/>
        <color rgb="FF000000"/>
        <rFont val="Calibri"/>
      </rPr>
      <t>Sets the banner after users successfully login. This is equivalent to Message of the Day (MOTD) in some other systems.</t>
    </r>
  </si>
  <si>
    <r>
      <rPr>
        <sz val="11"/>
        <color rgb="FF000000"/>
        <rFont val="Calibri"/>
      </rPr>
      <t>When post-login banner is enabled, some automated-script might be affected because both CLI and GUI need an acceptance action (press "A" or "Accept") to continue.</t>
    </r>
  </si>
  <si>
    <r>
      <rPr>
        <sz val="11"/>
        <color rgb="FF000000"/>
        <rFont val="Calibri"/>
      </rPr>
      <t>Run the following command in the CLI to verify the post-login-banner is enabled:</t>
    </r>
    <r>
      <rPr>
        <sz val="11"/>
        <color rgb="FF000000"/>
        <rFont val="Calibri"/>
      </rPr>
      <t xml:space="preserve">
</t>
    </r>
    <r>
      <rPr>
        <sz val="11"/>
        <color rgb="FF006096"/>
        <rFont val="Roboto Condensed"/>
      </rPr>
      <t>FG1 # get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post-login-banner    : enable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In the GUI, to verify the content of the post-login disclaimer message:</t>
    </r>
    <r>
      <rPr>
        <sz val="11"/>
        <color rgb="FF000000"/>
        <rFont val="Calibri"/>
      </rPr>
      <t xml:space="preserve">
</t>
    </r>
    <r>
      <rPr>
        <sz val="11"/>
        <color rgb="FF006096"/>
        <rFont val="Roboto Condensed"/>
      </rPr>
      <t>1) go to 'System' -&gt; 'Replacement Messages'</t>
    </r>
    <r>
      <rPr>
        <sz val="11"/>
        <color rgb="FF006096"/>
        <rFont val="Roboto Condensed"/>
      </rPr>
      <t xml:space="preserve">
</t>
    </r>
    <r>
      <rPr>
        <sz val="11"/>
        <color rgb="FF006096"/>
        <rFont val="Roboto Condensed"/>
      </rPr>
      <t>2) from the top right side, select 'Extended View'</t>
    </r>
    <r>
      <rPr>
        <sz val="11"/>
        <color rgb="FF006096"/>
        <rFont val="Roboto Condensed"/>
      </rPr>
      <t xml:space="preserve">
</t>
    </r>
    <r>
      <rPr>
        <sz val="11"/>
        <color rgb="FF006096"/>
        <rFont val="Roboto Condensed"/>
      </rPr>
      <t>3) find 'Post-login Disclaimer Message'</t>
    </r>
    <r>
      <rPr>
        <sz val="11"/>
        <color rgb="FF006096"/>
        <rFont val="Roboto Condensed"/>
      </rPr>
      <t xml:space="preserve">
</t>
    </r>
  </si>
  <si>
    <r>
      <rPr>
        <sz val="11"/>
        <color rgb="FF000000"/>
        <rFont val="Calibri"/>
      </rPr>
      <t>POST WARNING:This is a private computer system. Unauthorized access or useis prohibited and subject to prosecution and/or disciplinaryaction. All use of this system constitutes consent tomonitoring at all times and users are not entitled to anyexpectation of privacy. If monitoring reveals possible evidenceof violation of criminal statutes, this evidence and any otherrelated information, including identification information aboutthe user, may be provided to law enforcement officials.If monitoring reveals violations of security regulations orunauthorized use, employees who violate security regulations ormake unauthorized use of this system are subject to appropriatedisciplinary action.</t>
    </r>
    <r>
      <rPr>
        <sz val="11"/>
        <color rgb="FF000000"/>
        <rFont val="Calibri"/>
      </rPr>
      <t xml:space="preserve">
</t>
    </r>
    <r>
      <rPr>
        <sz val="11"/>
        <color rgb="FF000000"/>
        <rFont val="Calibri"/>
      </rPr>
      <t>%%LAST_SUCCESSFUL_LOGIN%%%%LAST_FAILED_LOGIN%%</t>
    </r>
  </si>
  <si>
    <t>2.1.3</t>
  </si>
  <si>
    <r>
      <rPr>
        <sz val="11"/>
        <rFont val="Calibri"/>
      </rPr>
      <t>Ensure timezone is properly configured</t>
    </r>
  </si>
  <si>
    <r>
      <rPr>
        <sz val="11"/>
        <color rgb="FF000000"/>
        <rFont val="Calibri"/>
      </rPr>
      <t>In this example, we will set Eastern Timezone (GMT-5:00) for the Fortigate. Each timezone will have its corresponding ID. To find the correct ID, when you type in the command "set timezone ", also type the question mark '?' to list all of the available timezones and their IDs. The ID of the Eastern Timezone is 12In the CLI:</t>
    </r>
    <r>
      <rPr>
        <sz val="11"/>
        <color rgb="FF000000"/>
        <rFont val="Calibri"/>
      </rPr>
      <t xml:space="preserve">
</t>
    </r>
    <r>
      <rPr>
        <sz val="11"/>
        <color rgb="FF006096"/>
        <rFont val="Roboto Condensed"/>
      </rPr>
      <t>FGT1 # config system global</t>
    </r>
    <r>
      <rPr>
        <sz val="11"/>
        <color rgb="FF006096"/>
        <rFont val="Roboto Condensed"/>
      </rPr>
      <t xml:space="preserve">
</t>
    </r>
    <r>
      <rPr>
        <sz val="11"/>
        <color rgb="FF006096"/>
        <rFont val="Roboto Condensed"/>
      </rPr>
      <t>FGT1 (global) # set timezone 12</t>
    </r>
    <r>
      <rPr>
        <sz val="11"/>
        <color rgb="FF006096"/>
        <rFont val="Roboto Condensed"/>
      </rPr>
      <t xml:space="preserve">
</t>
    </r>
    <r>
      <rPr>
        <sz val="11"/>
        <color rgb="FF006096"/>
        <rFont val="Roboto Condensed"/>
      </rPr>
      <t>FGT1 (global)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do the following:</t>
    </r>
    <r>
      <rPr>
        <sz val="11"/>
        <color rgb="FF000000"/>
        <rFont val="Calibri"/>
      </rPr>
      <t xml:space="preserve">
</t>
    </r>
    <r>
      <rPr>
        <sz val="11"/>
        <color rgb="FF006096"/>
        <rFont val="Roboto Condensed"/>
      </rPr>
      <t>1) after login to fortigate, go to 'System' -&gt; 'Settings'</t>
    </r>
    <r>
      <rPr>
        <sz val="11"/>
        <color rgb="FF006096"/>
        <rFont val="Roboto Condensed"/>
      </rPr>
      <t xml:space="preserve">
</t>
    </r>
    <r>
      <rPr>
        <sz val="11"/>
        <color rgb="FF006096"/>
        <rFont val="Roboto Condensed"/>
      </rPr>
      <t>2) select '(GMT-5:00) Eastern Time (US &amp; Canada)' under 'System Time'</t>
    </r>
    <r>
      <rPr>
        <sz val="11"/>
        <color rgb="FF006096"/>
        <rFont val="Roboto Condensed"/>
      </rPr>
      <t xml:space="preserve">
</t>
    </r>
  </si>
  <si>
    <r>
      <rPr>
        <sz val="11"/>
        <color rgb="FF000000"/>
        <rFont val="Calibri"/>
      </rPr>
      <t>Sets the local time zone information so that the time displayed by the device is more relevant to those who are viewing it.</t>
    </r>
  </si>
  <si>
    <r>
      <rPr>
        <sz val="11"/>
        <color rgb="FF000000"/>
        <rFont val="Calibri"/>
      </rPr>
      <t>For many features to work, including scheduling, logging, and SSL-dependent features, the FortiOS system time must be accurate.</t>
    </r>
  </si>
  <si>
    <r>
      <rPr>
        <sz val="11"/>
        <color rgb="FF000000"/>
        <rFont val="Calibri"/>
      </rPr>
      <t xml:space="preserve">In the CLI, do the following command and check the result of </t>
    </r>
    <r>
      <rPr>
        <b/>
        <sz val="11"/>
        <color rgb="FF000000"/>
        <rFont val="Calibri"/>
      </rPr>
      <t>timezone</t>
    </r>
    <r>
      <rPr>
        <sz val="11"/>
        <color rgb="FF000000"/>
        <rFont val="Calibri"/>
      </rPr>
      <t xml:space="preserve"> filed in the output</t>
    </r>
    <r>
      <rPr>
        <sz val="11"/>
        <color rgb="FF000000"/>
        <rFont val="Calibri"/>
      </rPr>
      <t xml:space="preserve">
</t>
    </r>
    <r>
      <rPr>
        <sz val="11"/>
        <color rgb="FF006096"/>
        <rFont val="Roboto Condensed"/>
      </rPr>
      <t>FGT1 # get system global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timezone            : (GMT-8:00) Pacific Time (US &amp; Canada)</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Or from GUI, do the following:</t>
    </r>
    <r>
      <rPr>
        <sz val="11"/>
        <color rgb="FF000000"/>
        <rFont val="Calibri"/>
      </rPr>
      <t xml:space="preserve">
</t>
    </r>
    <r>
      <rPr>
        <sz val="11"/>
        <color rgb="FF006096"/>
        <rFont val="Roboto Condensed"/>
      </rPr>
      <t>1) login to FortiGate</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Time Zone and NTP settings are under 'System Time'</t>
    </r>
    <r>
      <rPr>
        <sz val="11"/>
        <color rgb="FF006096"/>
        <rFont val="Roboto Condensed"/>
      </rPr>
      <t xml:space="preserve">
</t>
    </r>
  </si>
  <si>
    <r>
      <rPr>
        <sz val="11"/>
        <color rgb="FF000000"/>
        <rFont val="Calibri"/>
      </rPr>
      <t>Default value is (GMT-8:00) Pacific Time (US &amp; Canada)</t>
    </r>
  </si>
  <si>
    <t>2.1.4</t>
  </si>
  <si>
    <r>
      <rPr>
        <sz val="11"/>
        <rFont val="Calibri"/>
      </rPr>
      <t>Ensure correct system time is configured through NTP</t>
    </r>
  </si>
  <si>
    <r>
      <rPr>
        <sz val="11"/>
        <color rgb="FF000000"/>
        <rFont val="Calibri"/>
      </rPr>
      <t>You can only customize NTP setting using CLI. In this example, we'll assign pool.ntp.org as primary NTP server and 1.1.1.1 as secondary NTP server.</t>
    </r>
    <r>
      <rPr>
        <sz val="11"/>
        <color rgb="FF000000"/>
        <rFont val="Calibri"/>
      </rPr>
      <t xml:space="preserve">
</t>
    </r>
    <r>
      <rPr>
        <sz val="11"/>
        <color rgb="FF006096"/>
        <rFont val="Roboto Condensed"/>
      </rPr>
      <t>FGT1 # config system ntp</t>
    </r>
    <r>
      <rPr>
        <sz val="11"/>
        <color rgb="FF006096"/>
        <rFont val="Roboto Condensed"/>
      </rPr>
      <t xml:space="preserve">
</t>
    </r>
    <r>
      <rPr>
        <sz val="11"/>
        <color rgb="FF006096"/>
        <rFont val="Roboto Condensed"/>
      </rPr>
      <t>FGT1 (ntp) # set type custom</t>
    </r>
    <r>
      <rPr>
        <sz val="11"/>
        <color rgb="FF006096"/>
        <rFont val="Roboto Condensed"/>
      </rPr>
      <t xml:space="preserve">
</t>
    </r>
    <r>
      <rPr>
        <sz val="11"/>
        <color rgb="FF006096"/>
        <rFont val="Roboto Condensed"/>
      </rPr>
      <t>FGT1 (ntp) # config ntpserver</t>
    </r>
    <r>
      <rPr>
        <sz val="11"/>
        <color rgb="FF006096"/>
        <rFont val="Roboto Condensed"/>
      </rPr>
      <t xml:space="preserve">
</t>
    </r>
    <r>
      <rPr>
        <sz val="11"/>
        <color rgb="FF006096"/>
        <rFont val="Roboto Condensed"/>
      </rPr>
      <t>FGT1 (ntpserver) # edit 1</t>
    </r>
    <r>
      <rPr>
        <sz val="11"/>
        <color rgb="FF006096"/>
        <rFont val="Roboto Condensed"/>
      </rPr>
      <t xml:space="preserve">
</t>
    </r>
    <r>
      <rPr>
        <sz val="11"/>
        <color rgb="FF006096"/>
        <rFont val="Roboto Condensed"/>
      </rPr>
      <t>FGT1 (1) # set server pool.ntp.org</t>
    </r>
    <r>
      <rPr>
        <sz val="11"/>
        <color rgb="FF006096"/>
        <rFont val="Roboto Condensed"/>
      </rPr>
      <t xml:space="preserve">
</t>
    </r>
    <r>
      <rPr>
        <sz val="11"/>
        <color rgb="FF006096"/>
        <rFont val="Roboto Condensed"/>
      </rPr>
      <t>FGT1 (1) # next</t>
    </r>
    <r>
      <rPr>
        <sz val="11"/>
        <color rgb="FF006096"/>
        <rFont val="Roboto Condensed"/>
      </rPr>
      <t xml:space="preserve">
</t>
    </r>
    <r>
      <rPr>
        <sz val="11"/>
        <color rgb="FF006096"/>
        <rFont val="Roboto Condensed"/>
      </rPr>
      <t>FGT1 (ntpserver) # edit 2</t>
    </r>
    <r>
      <rPr>
        <sz val="11"/>
        <color rgb="FF006096"/>
        <rFont val="Roboto Condensed"/>
      </rPr>
      <t xml:space="preserve">
</t>
    </r>
    <r>
      <rPr>
        <sz val="11"/>
        <color rgb="FF006096"/>
        <rFont val="Roboto Condensed"/>
      </rPr>
      <t>FGT1 (2) # set server 1.1.1.1</t>
    </r>
    <r>
      <rPr>
        <sz val="11"/>
        <color rgb="FF006096"/>
        <rFont val="Roboto Condensed"/>
      </rPr>
      <t xml:space="preserve">
</t>
    </r>
    <r>
      <rPr>
        <sz val="11"/>
        <color rgb="FF006096"/>
        <rFont val="Roboto Condensed"/>
      </rPr>
      <t>FGT1 (2) # end</t>
    </r>
    <r>
      <rPr>
        <sz val="11"/>
        <color rgb="FF006096"/>
        <rFont val="Roboto Condensed"/>
      </rPr>
      <t xml:space="preserve">
</t>
    </r>
    <r>
      <rPr>
        <sz val="11"/>
        <color rgb="FF006096"/>
        <rFont val="Roboto Condensed"/>
      </rPr>
      <t>FGT1 (ntp) # end</t>
    </r>
    <r>
      <rPr>
        <sz val="11"/>
        <color rgb="FF006096"/>
        <rFont val="Roboto Condensed"/>
      </rPr>
      <t xml:space="preserve">
</t>
    </r>
    <r>
      <rPr>
        <sz val="11"/>
        <color rgb="FF006096"/>
        <rFont val="Roboto Condensed"/>
      </rPr>
      <t>FGT1 #</t>
    </r>
    <r>
      <rPr>
        <sz val="11"/>
        <color rgb="FF006096"/>
        <rFont val="Roboto Condensed"/>
      </rPr>
      <t xml:space="preserve">
</t>
    </r>
  </si>
  <si>
    <r>
      <rPr>
        <sz val="11"/>
        <color rgb="FF000000"/>
        <rFont val="Calibri"/>
      </rPr>
      <t>You can either manually set the FortiOS system time, or configure the device to automatically keep its system time correct by synchronizing with a Network Time Protocol (NTP) server.</t>
    </r>
    <r>
      <rPr>
        <sz val="11"/>
        <color rgb="FF000000"/>
        <rFont val="Calibri"/>
      </rPr>
      <t xml:space="preserve">
</t>
    </r>
    <r>
      <rPr>
        <sz val="11"/>
        <color rgb="FF000000"/>
        <rFont val="Calibri"/>
      </rPr>
      <t>These settings enable the use of primary and secondary NTP servers to provide redundancy in case of a failure involving the primary NTP server.</t>
    </r>
  </si>
  <si>
    <r>
      <rPr>
        <sz val="11"/>
        <color rgb="FF000000"/>
        <rFont val="Calibri"/>
      </rPr>
      <t>In the CLI:</t>
    </r>
    <r>
      <rPr>
        <sz val="11"/>
        <color rgb="FF000000"/>
        <rFont val="Calibri"/>
      </rPr>
      <t xml:space="preserve">
</t>
    </r>
    <r>
      <rPr>
        <sz val="11"/>
        <color rgb="FF006096"/>
        <rFont val="Roboto Condensed"/>
      </rPr>
      <t>FGT1 # diag sys ntp status</t>
    </r>
    <r>
      <rPr>
        <sz val="11"/>
        <color rgb="FF006096"/>
        <rFont val="Roboto Condensed"/>
      </rPr>
      <t xml:space="preserve">
</t>
    </r>
    <r>
      <rPr>
        <sz val="11"/>
        <color rgb="FF006096"/>
        <rFont val="Roboto Condensed"/>
      </rPr>
      <t>synchronized: yes, ntpsync: enabled, server-mode: enabled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server(ntp2.fortiguard.com) 208.91.114.23 -- reachable(0xff) S:3 T:54</t>
    </r>
    <r>
      <rPr>
        <sz val="11"/>
        <color rgb="FF006096"/>
        <rFont val="Roboto Condensed"/>
      </rPr>
      <t xml:space="preserve">
</t>
    </r>
    <r>
      <rPr>
        <sz val="11"/>
        <color rgb="FF006096"/>
        <rFont val="Roboto Condensed"/>
      </rPr>
      <t xml:space="preserve">    server-version=4, stratum=1</t>
    </r>
    <r>
      <rPr>
        <sz val="11"/>
        <color rgb="FF006096"/>
        <rFont val="Roboto Condensed"/>
      </rPr>
      <t xml:space="preserve">
</t>
    </r>
    <r>
      <rPr>
        <sz val="11"/>
        <color rgb="FF006096"/>
        <rFont val="Roboto Condensed"/>
      </rPr>
      <t xml:space="preserve">    reference time is e12361d5.f27e0322 -- UTC Wed Sep 11 12:06:45 2019</t>
    </r>
    <r>
      <rPr>
        <sz val="11"/>
        <color rgb="FF006096"/>
        <rFont val="Roboto Condensed"/>
      </rPr>
      <t xml:space="preserve">
</t>
    </r>
    <r>
      <rPr>
        <sz val="11"/>
        <color rgb="FF006096"/>
        <rFont val="Roboto Condensed"/>
      </rPr>
      <t xml:space="preserve">    clock offset is -0.001569 sec, root delay is 0.000000 sec</t>
    </r>
    <r>
      <rPr>
        <sz val="11"/>
        <color rgb="FF006096"/>
        <rFont val="Roboto Condensed"/>
      </rPr>
      <t xml:space="preserve">
</t>
    </r>
    <r>
      <rPr>
        <sz val="11"/>
        <color rgb="FF006096"/>
        <rFont val="Roboto Condensed"/>
      </rPr>
      <t xml:space="preserve">    root dispersion is 0.010269 sec, peer dispersion is 19 msec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server(ntp1.fortiguard.com) 208.91.115.123 -- reachable(0xff) S:3 T:54 selected</t>
    </r>
    <r>
      <rPr>
        <sz val="11"/>
        <color rgb="FF006096"/>
        <rFont val="Roboto Condensed"/>
      </rPr>
      <t xml:space="preserve">
</t>
    </r>
    <r>
      <rPr>
        <sz val="11"/>
        <color rgb="FF006096"/>
        <rFont val="Roboto Condensed"/>
      </rPr>
      <t xml:space="preserve">    server-version=4, stratum=1</t>
    </r>
    <r>
      <rPr>
        <sz val="11"/>
        <color rgb="FF006096"/>
        <rFont val="Roboto Condensed"/>
      </rPr>
      <t xml:space="preserve">
</t>
    </r>
    <r>
      <rPr>
        <sz val="11"/>
        <color rgb="FF006096"/>
        <rFont val="Roboto Condensed"/>
      </rPr>
      <t xml:space="preserve">    reference time is e12361d4.4f8b22a5 -- UTC Wed Sep 11 12:06:44 2019</t>
    </r>
    <r>
      <rPr>
        <sz val="11"/>
        <color rgb="FF006096"/>
        <rFont val="Roboto Condensed"/>
      </rPr>
      <t xml:space="preserve">
</t>
    </r>
    <r>
      <rPr>
        <sz val="11"/>
        <color rgb="FF006096"/>
        <rFont val="Roboto Condensed"/>
      </rPr>
      <t xml:space="preserve">    clock offset is -0.000652 sec, root delay is 0.000000 sec</t>
    </r>
    <r>
      <rPr>
        <sz val="11"/>
        <color rgb="FF006096"/>
        <rFont val="Roboto Condensed"/>
      </rPr>
      <t xml:space="preserve">
</t>
    </r>
    <r>
      <rPr>
        <sz val="11"/>
        <color rgb="FF006096"/>
        <rFont val="Roboto Condensed"/>
      </rPr>
      <t xml:space="preserve">    root dispersion is 0.010284 sec, peer dispersion is 8 msec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server(ntp2.fortiguard.com) 208.91.113.71 -- reachable(0xff) S:3 T:54</t>
    </r>
    <r>
      <rPr>
        <sz val="11"/>
        <color rgb="FF006096"/>
        <rFont val="Roboto Condensed"/>
      </rPr>
      <t xml:space="preserve">
</t>
    </r>
    <r>
      <rPr>
        <sz val="11"/>
        <color rgb="FF006096"/>
        <rFont val="Roboto Condensed"/>
      </rPr>
      <t xml:space="preserve">    server-version=4, stratum=2</t>
    </r>
    <r>
      <rPr>
        <sz val="11"/>
        <color rgb="FF006096"/>
        <rFont val="Roboto Condensed"/>
      </rPr>
      <t xml:space="preserve">
</t>
    </r>
    <r>
      <rPr>
        <sz val="11"/>
        <color rgb="FF006096"/>
        <rFont val="Roboto Condensed"/>
      </rPr>
      <t xml:space="preserve">    reference time is e12361d6.4caf57ab -- UTC Wed Sep 11 12:06:46 2019</t>
    </r>
    <r>
      <rPr>
        <sz val="11"/>
        <color rgb="FF006096"/>
        <rFont val="Roboto Condensed"/>
      </rPr>
      <t xml:space="preserve">
</t>
    </r>
    <r>
      <rPr>
        <sz val="11"/>
        <color rgb="FF006096"/>
        <rFont val="Roboto Condensed"/>
      </rPr>
      <t xml:space="preserve">    clock offset is -0.004814 sec, root delay is 0.000137 sec</t>
    </r>
    <r>
      <rPr>
        <sz val="11"/>
        <color rgb="FF006096"/>
        <rFont val="Roboto Condensed"/>
      </rPr>
      <t xml:space="preserve">
</t>
    </r>
    <r>
      <rPr>
        <sz val="11"/>
        <color rgb="FF006096"/>
        <rFont val="Roboto Condensed"/>
      </rPr>
      <t xml:space="preserve">    root dispersion is 0.011154 sec, peer dispersion is 3 msec</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ipv4 server(ntp1.fortiguard.com) 208.91.113.70 -- reachable(0xff) S:3 T:54</t>
    </r>
    <r>
      <rPr>
        <sz val="11"/>
        <color rgb="FF006096"/>
        <rFont val="Roboto Condensed"/>
      </rPr>
      <t xml:space="preserve">
</t>
    </r>
    <r>
      <rPr>
        <sz val="11"/>
        <color rgb="FF006096"/>
        <rFont val="Roboto Condensed"/>
      </rPr>
      <t xml:space="preserve">    server-version=4, stratum=2</t>
    </r>
    <r>
      <rPr>
        <sz val="11"/>
        <color rgb="FF006096"/>
        <rFont val="Roboto Condensed"/>
      </rPr>
      <t xml:space="preserve">
</t>
    </r>
    <r>
      <rPr>
        <sz val="11"/>
        <color rgb="FF006096"/>
        <rFont val="Roboto Condensed"/>
      </rPr>
      <t xml:space="preserve">    reference time is e123617b.c98e2059 -- UTC Wed Sep 11 12:05:15 2019</t>
    </r>
    <r>
      <rPr>
        <sz val="11"/>
        <color rgb="FF006096"/>
        <rFont val="Roboto Condensed"/>
      </rPr>
      <t xml:space="preserve">
</t>
    </r>
    <r>
      <rPr>
        <sz val="11"/>
        <color rgb="FF006096"/>
        <rFont val="Roboto Condensed"/>
      </rPr>
      <t xml:space="preserve">    clock offset is -0.005106 sec, root delay is 0.000122 sec</t>
    </r>
    <r>
      <rPr>
        <sz val="11"/>
        <color rgb="FF006096"/>
        <rFont val="Roboto Condensed"/>
      </rPr>
      <t xml:space="preserve">
</t>
    </r>
    <r>
      <rPr>
        <sz val="11"/>
        <color rgb="FF006096"/>
        <rFont val="Roboto Condensed"/>
      </rPr>
      <t xml:space="preserve">    root dispersion is 0.013382 sec, peer dispersion is 6 msec</t>
    </r>
    <r>
      <rPr>
        <sz val="11"/>
        <color rgb="FF006096"/>
        <rFont val="Roboto Condensed"/>
      </rPr>
      <t xml:space="preserve">
</t>
    </r>
  </si>
  <si>
    <r>
      <rPr>
        <sz val="11"/>
        <color rgb="FF000000"/>
        <rFont val="Calibri"/>
      </rPr>
      <t>By default, Fortinet uses the NTPs server of the FortiGuard</t>
    </r>
  </si>
  <si>
    <t>2.1.5</t>
  </si>
  <si>
    <r>
      <rPr>
        <sz val="11"/>
        <rFont val="Calibri"/>
      </rPr>
      <t>Ensure hostname is set</t>
    </r>
  </si>
  <si>
    <r>
      <rPr>
        <sz val="11"/>
        <color rgb="FF000000"/>
        <rFont val="Calibri"/>
      </rPr>
      <t>In CLI, set the hostname to 'New_FGT1' as follows:</t>
    </r>
    <r>
      <rPr>
        <sz val="11"/>
        <color rgb="FF000000"/>
        <rFont val="Calibri"/>
      </rPr>
      <t xml:space="preserve">
</t>
    </r>
    <r>
      <rPr>
        <sz val="11"/>
        <color rgb="FF006096"/>
        <rFont val="Roboto Condensed"/>
      </rPr>
      <t>FGT1 # config system global</t>
    </r>
    <r>
      <rPr>
        <sz val="11"/>
        <color rgb="FF006096"/>
        <rFont val="Roboto Condensed"/>
      </rPr>
      <t xml:space="preserve">
</t>
    </r>
    <r>
      <rPr>
        <sz val="11"/>
        <color rgb="FF006096"/>
        <rFont val="Roboto Condensed"/>
      </rPr>
      <t>FGT1 (global) # set hostname "New_FGT1"</t>
    </r>
    <r>
      <rPr>
        <sz val="11"/>
        <color rgb="FF006096"/>
        <rFont val="Roboto Condensed"/>
      </rPr>
      <t xml:space="preserve">
</t>
    </r>
    <r>
      <rPr>
        <sz val="11"/>
        <color rgb="FF006096"/>
        <rFont val="Roboto Condensed"/>
      </rPr>
      <t>FGT1 (global) # end</t>
    </r>
    <r>
      <rPr>
        <sz val="11"/>
        <color rgb="FF006096"/>
        <rFont val="Roboto Condensed"/>
      </rPr>
      <t xml:space="preserve">
</t>
    </r>
    <r>
      <rPr>
        <sz val="11"/>
        <color rgb="FF006096"/>
        <rFont val="Roboto Condensed"/>
      </rPr>
      <t>New_FGT1 #</t>
    </r>
    <r>
      <rPr>
        <sz val="11"/>
        <color rgb="FF006096"/>
        <rFont val="Roboto Condensed"/>
      </rPr>
      <t xml:space="preserve">
</t>
    </r>
    <r>
      <rPr>
        <sz val="11"/>
        <color rgb="FF000000"/>
        <rFont val="Calibri"/>
      </rPr>
      <t xml:space="preserve">
</t>
    </r>
    <r>
      <rPr>
        <sz val="11"/>
        <color rgb="FF000000"/>
        <rFont val="Calibri"/>
      </rPr>
      <t>or In GUI, go to 'System' -&gt; 'Settings', update the field 'Hostname' with the new hostname, and click "Apply"</t>
    </r>
  </si>
  <si>
    <r>
      <rPr>
        <sz val="11"/>
        <color rgb="FF000000"/>
        <rFont val="Calibri"/>
      </rPr>
      <t>Changes the device default hostname.</t>
    </r>
  </si>
  <si>
    <r>
      <rPr>
        <sz val="11"/>
        <color rgb="FF000000"/>
        <rFont val="Calibri"/>
      </rPr>
      <t>In CLI</t>
    </r>
    <r>
      <rPr>
        <sz val="11"/>
        <color rgb="FF000000"/>
        <rFont val="Calibri"/>
      </rPr>
      <t xml:space="preserve">
</t>
    </r>
    <r>
      <rPr>
        <sz val="11"/>
        <color rgb="FF006096"/>
        <rFont val="Roboto Condensed"/>
      </rPr>
      <t>get system global</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hostname            : FG1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In GUI, go to 'System' -&gt; 'Settings', check the field 'Hostname'</t>
    </r>
  </si>
  <si>
    <r>
      <rPr>
        <sz val="11"/>
        <color rgb="FF000000"/>
        <rFont val="Calibri"/>
      </rPr>
      <t>The default value of the hostname is the model number of the unit. Example: 'FortiGate 2000E'</t>
    </r>
  </si>
  <si>
    <t>2.1.6</t>
  </si>
  <si>
    <r>
      <rPr>
        <sz val="11"/>
        <rFont val="Calibri"/>
      </rPr>
      <t>Ensure the latest firmware is installed</t>
    </r>
  </si>
  <si>
    <t>Level 2</t>
  </si>
  <si>
    <r>
      <rPr>
        <sz val="11"/>
        <color rgb="FF000000"/>
        <rFont val="Calibri"/>
      </rPr>
      <t>First, determine the upgrade path recommended by Fortinet. If you have not upgraded the system for a long time, it is not recommended to upgrade straight to the latest version as the configuration could be lost. Fortinet provides a tool to recommend an upgrade path for all of its products.</t>
    </r>
    <r>
      <rPr>
        <sz val="11"/>
        <color rgb="FF000000"/>
        <rFont val="Calibri"/>
      </rPr>
      <t xml:space="preserve">
</t>
    </r>
    <r>
      <rPr>
        <sz val="11"/>
        <color rgb="FF000000"/>
        <rFont val="Calibri"/>
      </rPr>
      <t>Go to https://docs.fortinet.com/upgrade-tool. Choose your product from the "Current Product" drop-down menu, the "current FortiOS version", and the latest firmware version available for that model from "Upgrade to FortiOS Version". Click "Go". Write down the path and then click on "Download" to download all the necessary versions.</t>
    </r>
    <r>
      <rPr>
        <sz val="11"/>
        <color rgb="FF000000"/>
        <rFont val="Calibri"/>
      </rPr>
      <t xml:space="preserve">
</t>
    </r>
    <r>
      <rPr>
        <sz val="11"/>
        <color rgb="FF000000"/>
        <rFont val="Calibri"/>
      </rPr>
      <t>The second step is to download the required FortiOS firmware/s. Go to https://support.fortinet.com and login. Go to Support -&gt; Firmware Download. Once there, select the product and click on "Upgrade Path". Choose the specific model of the hardware, the current firmware version and the latest firmware version available for that model. Click "Go". Write down the path and then click on "Download" to download all the necessary versions.</t>
    </r>
    <r>
      <rPr>
        <sz val="11"/>
        <color rgb="FF000000"/>
        <rFont val="Calibri"/>
      </rPr>
      <t xml:space="preserve">
</t>
    </r>
    <r>
      <rPr>
        <sz val="11"/>
        <color rgb="FF000000"/>
        <rFont val="Calibri"/>
      </rPr>
      <t>The last step is to install the new firmwares in the order provided by the "Upgrade tool". It is recommended to use GUI to perform this task as it would be much easier.</t>
    </r>
    <r>
      <rPr>
        <sz val="11"/>
        <color rgb="FF000000"/>
        <rFont val="Calibri"/>
      </rPr>
      <t xml:space="preserve">
</t>
    </r>
    <r>
      <rPr>
        <sz val="11"/>
        <color rgb="FF000000"/>
        <rFont val="Calibri"/>
      </rPr>
      <t>In the GUI, click on</t>
    </r>
    <r>
      <rPr>
        <sz val="11"/>
        <color rgb="FF000000"/>
        <rFont val="Calibri"/>
      </rPr>
      <t xml:space="preserve">
</t>
    </r>
    <r>
      <rPr>
        <sz val="11"/>
        <color rgb="FF006096"/>
        <rFont val="Roboto Condensed"/>
      </rPr>
      <t>System -&gt; Firmware, then click on "Browse" to select the next firmware file. Then click on "Upgrade". You might have to perform this step multiple times if you follow the upgrade path.</t>
    </r>
    <r>
      <rPr>
        <sz val="11"/>
        <color rgb="FF006096"/>
        <rFont val="Roboto Condensed"/>
      </rPr>
      <t xml:space="preserve">
</t>
    </r>
  </si>
  <si>
    <r>
      <rPr>
        <sz val="11"/>
        <color rgb="FF000000"/>
        <rFont val="Calibri"/>
      </rPr>
      <t>Check against Fortinet website to make sure that the latest stable firmware is installed.</t>
    </r>
  </si>
  <si>
    <r>
      <rPr>
        <sz val="11"/>
        <color rgb="FF000000"/>
        <rFont val="Calibri"/>
      </rPr>
      <t>First, check for the latest firmware version available by going to https://docs.fortinet.com/upgrade-tool, select your product from the Current Product drop-down menu then select the upgrade to FortiOS Version which will gives you the latest version available.</t>
    </r>
    <r>
      <rPr>
        <sz val="11"/>
        <color rgb="FF000000"/>
        <rFont val="Calibri"/>
      </rPr>
      <t xml:space="preserve">
</t>
    </r>
    <r>
      <rPr>
        <sz val="11"/>
        <color rgb="FF000000"/>
        <rFont val="Calibri"/>
      </rPr>
      <t>Second, verify the current firmware on your system.In the CLI:</t>
    </r>
    <r>
      <rPr>
        <sz val="11"/>
        <color rgb="FF000000"/>
        <rFont val="Calibri"/>
      </rPr>
      <t xml:space="preserve">
</t>
    </r>
    <r>
      <rPr>
        <sz val="11"/>
        <color rgb="FF006096"/>
        <rFont val="Roboto Condensed"/>
      </rPr>
      <t>FGT1 # get system status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Version: Fortigate-100D v6.2.7,build1190,201216 (GA)</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go to Dashboard -&gt; Status -&gt; System information and check for Firmware.</t>
    </r>
    <r>
      <rPr>
        <sz val="11"/>
        <color rgb="FF006096"/>
        <rFont val="Roboto Condensed"/>
      </rPr>
      <t xml:space="preserve">
</t>
    </r>
    <r>
      <rPr>
        <sz val="11"/>
        <color rgb="FF000000"/>
        <rFont val="Calibri"/>
      </rPr>
      <t xml:space="preserve">
</t>
    </r>
    <r>
      <rPr>
        <sz val="11"/>
        <color rgb="FF000000"/>
        <rFont val="Calibri"/>
      </rPr>
      <t>At the same time, go to https://www.fortiguard.com/psirt?product=FortiOS and check for vulnerabilities that your existing version might have.</t>
    </r>
  </si>
  <si>
    <r>
      <rPr>
        <sz val="11"/>
        <color rgb="FF000000"/>
        <rFont val="Calibri"/>
      </rPr>
      <t>There is no default firmware. The hardware comes with the latest firmware at the time it was manufactured.</t>
    </r>
  </si>
  <si>
    <t>2.1.7</t>
  </si>
  <si>
    <r>
      <rPr>
        <sz val="11"/>
        <rFont val="Calibri"/>
      </rPr>
      <t>Disable USB Firmware and configuration installation</t>
    </r>
  </si>
  <si>
    <r>
      <rPr>
        <sz val="11"/>
        <color rgb="FF000000"/>
        <rFont val="Calibri"/>
      </rPr>
      <t>CLI:</t>
    </r>
    <r>
      <rPr>
        <sz val="11"/>
        <color rgb="FF000000"/>
        <rFont val="Calibri"/>
      </rPr>
      <t xml:space="preserve">
</t>
    </r>
    <r>
      <rPr>
        <sz val="11"/>
        <color rgb="FF006096"/>
        <rFont val="Roboto Condensed"/>
      </rPr>
      <t>config system auto-install</t>
    </r>
    <r>
      <rPr>
        <sz val="11"/>
        <color rgb="FF006096"/>
        <rFont val="Roboto Condensed"/>
      </rPr>
      <t xml:space="preserve">
</t>
    </r>
    <r>
      <rPr>
        <sz val="11"/>
        <color rgb="FF006096"/>
        <rFont val="Roboto Condensed"/>
      </rPr>
      <t xml:space="preserve">    set auto-install-config disable</t>
    </r>
    <r>
      <rPr>
        <sz val="11"/>
        <color rgb="FF006096"/>
        <rFont val="Roboto Condensed"/>
      </rPr>
      <t xml:space="preserve">
</t>
    </r>
    <r>
      <rPr>
        <sz val="11"/>
        <color rgb="FF006096"/>
        <rFont val="Roboto Condensed"/>
      </rPr>
      <t xml:space="preserve">    set auto-install-image disable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</si>
  <si>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Disable USB port auto install feature for config and firmware</t>
    </r>
  </si>
  <si>
    <r>
      <rPr>
        <sz val="11"/>
        <color rgb="FF000000"/>
        <rFont val="Calibri"/>
      </rPr>
      <t>CLI:</t>
    </r>
    <r>
      <rPr>
        <sz val="11"/>
        <color rgb="FF000000"/>
        <rFont val="Calibri"/>
      </rPr>
      <t xml:space="preserve">
</t>
    </r>
    <r>
      <rPr>
        <sz val="11"/>
        <color rgb="FF006096"/>
        <rFont val="Roboto Condensed"/>
      </rPr>
      <t>config system auto-install</t>
    </r>
    <r>
      <rPr>
        <sz val="11"/>
        <color rgb="FF006096"/>
        <rFont val="Roboto Condensed"/>
      </rPr>
      <t xml:space="preserve">
</t>
    </r>
    <r>
      <rPr>
        <sz val="11"/>
        <color rgb="FF006096"/>
        <rFont val="Roboto Condensed"/>
      </rPr>
      <t>get (verify that set auto-install-config and set auto-install-image are disabled)</t>
    </r>
    <r>
      <rPr>
        <sz val="11"/>
        <color rgb="FF006096"/>
        <rFont val="Roboto Condensed"/>
      </rPr>
      <t xml:space="preserve">
</t>
    </r>
  </si>
  <si>
    <r>
      <rPr>
        <sz val="11"/>
        <color rgb="FF000000"/>
        <rFont val="Calibri"/>
      </rPr>
      <t>config system auto-installset auto-install-config enableset auto-install-image enableend</t>
    </r>
  </si>
  <si>
    <t>2.1.8</t>
  </si>
  <si>
    <r>
      <rPr>
        <sz val="11"/>
        <rFont val="Calibri"/>
      </rPr>
      <t>Disable static keys for TLS</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</si>
  <si>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set ssl-static-key-ciphers disable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</si>
  <si>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Disable support for static keys on TLS sessions terminating on the FortiGate</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</si>
  <si>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get (Validate that ssl-static-key-ciphers disable is set)</t>
    </r>
    <r>
      <rPr>
        <sz val="11"/>
        <color rgb="FF006096"/>
        <rFont val="Roboto Condensed"/>
      </rPr>
      <t xml:space="preserve">
</t>
    </r>
  </si>
  <si>
    <r>
      <rPr>
        <sz val="11"/>
        <color rgb="FF000000"/>
        <rFont val="Calibri"/>
      </rPr>
      <t>set ssl-static-key-ciphers enable</t>
    </r>
  </si>
  <si>
    <t>2.1.9</t>
  </si>
  <si>
    <r>
      <rPr>
        <sz val="11"/>
        <rFont val="Calibri"/>
      </rPr>
      <t>Enable Global Strong Encryption</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</si>
  <si>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set strong-crypto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</si>
  <si>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Enable FortiOS to only use strong encryption and allow only strong ciphers for communication</t>
    </r>
  </si>
  <si>
    <r>
      <rPr>
        <sz val="11"/>
        <color rgb="FF000000"/>
        <rFont val="Calibri"/>
      </rPr>
      <t>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get (validate strong-crypto is enabled)</t>
    </r>
    <r>
      <rPr>
        <sz val="11"/>
        <color rgb="FF006096"/>
        <rFont val="Roboto Condensed"/>
      </rPr>
      <t xml:space="preserve">
</t>
    </r>
  </si>
  <si>
    <r>
      <rPr>
        <sz val="11"/>
        <color rgb="FF000000"/>
        <rFont val="Calibri"/>
      </rPr>
      <t>strong-crypto       : enable</t>
    </r>
  </si>
  <si>
    <t>Password Policy</t>
  </si>
  <si>
    <t>2.2.1</t>
  </si>
  <si>
    <r>
      <rPr>
        <sz val="11"/>
        <rFont val="Calibri"/>
      </rPr>
      <t xml:space="preserve">Ensure </t>
    </r>
    <r>
      <rPr>
        <sz val="11"/>
        <color rgb="FF000000"/>
        <rFont val="Calibri"/>
      </rPr>
      <t>'</t>
    </r>
    <r>
      <rPr>
        <b/>
        <sz val="11"/>
        <color rgb="FF000000"/>
        <rFont val="Calibri"/>
      </rPr>
      <t>Password Policy</t>
    </r>
    <r>
      <rPr>
        <sz val="11"/>
        <color rgb="FF000000"/>
        <rFont val="Calibri"/>
      </rPr>
      <t>'</t>
    </r>
    <r>
      <rPr>
        <sz val="11"/>
        <color rgb="FF000000"/>
        <rFont val="Calibri"/>
      </rPr>
      <t xml:space="preserve"> is enabled</t>
    </r>
  </si>
  <si>
    <r>
      <rPr>
        <sz val="11"/>
        <color rgb="FF000000"/>
        <rFont val="Calibri"/>
      </rPr>
      <t>can be modified from CLI or GUI</t>
    </r>
    <r>
      <rPr>
        <sz val="11"/>
        <color rgb="FF000000"/>
        <rFont val="Calibri"/>
      </rPr>
      <t xml:space="preserve">
</t>
    </r>
    <r>
      <rPr>
        <sz val="11"/>
        <color rgb="FF000000"/>
        <rFont val="Calibri"/>
      </rPr>
      <t>From CLI, do the following:</t>
    </r>
    <r>
      <rPr>
        <sz val="11"/>
        <color rgb="FF000000"/>
        <rFont val="Calibri"/>
      </rPr>
      <t xml:space="preserve">
</t>
    </r>
    <r>
      <rPr>
        <sz val="11"/>
        <color rgb="FF006096"/>
        <rFont val="Roboto Condensed"/>
      </rPr>
      <t>config system password-policy</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set apply-to admin-password ipsec-preshared-key</t>
    </r>
    <r>
      <rPr>
        <sz val="11"/>
        <color rgb="FF006096"/>
        <rFont val="Roboto Condensed"/>
      </rPr>
      <t xml:space="preserve">
</t>
    </r>
    <r>
      <rPr>
        <sz val="11"/>
        <color rgb="FF006096"/>
        <rFont val="Roboto Condensed"/>
      </rPr>
      <t xml:space="preserve">	set minimum-length 8</t>
    </r>
    <r>
      <rPr>
        <sz val="11"/>
        <color rgb="FF006096"/>
        <rFont val="Roboto Condensed"/>
      </rPr>
      <t xml:space="preserve">
</t>
    </r>
    <r>
      <rPr>
        <sz val="11"/>
        <color rgb="FF006096"/>
        <rFont val="Roboto Condensed"/>
      </rPr>
      <t xml:space="preserve">	set min-lower-case-letter 1</t>
    </r>
    <r>
      <rPr>
        <sz val="11"/>
        <color rgb="FF006096"/>
        <rFont val="Roboto Condensed"/>
      </rPr>
      <t xml:space="preserve">
</t>
    </r>
    <r>
      <rPr>
        <sz val="11"/>
        <color rgb="FF006096"/>
        <rFont val="Roboto Condensed"/>
      </rPr>
      <t xml:space="preserve">	set min-upper-case-letter 1</t>
    </r>
    <r>
      <rPr>
        <sz val="11"/>
        <color rgb="FF006096"/>
        <rFont val="Roboto Condensed"/>
      </rPr>
      <t xml:space="preserve">
</t>
    </r>
    <r>
      <rPr>
        <sz val="11"/>
        <color rgb="FF006096"/>
        <rFont val="Roboto Condensed"/>
      </rPr>
      <t xml:space="preserve">	set min-non-alphanumeric 1</t>
    </r>
    <r>
      <rPr>
        <sz val="11"/>
        <color rgb="FF006096"/>
        <rFont val="Roboto Condensed"/>
      </rPr>
      <t xml:space="preserve">
</t>
    </r>
    <r>
      <rPr>
        <sz val="11"/>
        <color rgb="FF006096"/>
        <rFont val="Roboto Condensed"/>
      </rPr>
      <t xml:space="preserve">	set min-number 1</t>
    </r>
    <r>
      <rPr>
        <sz val="11"/>
        <color rgb="FF006096"/>
        <rFont val="Roboto Condensed"/>
      </rPr>
      <t xml:space="preserve">
</t>
    </r>
    <r>
      <rPr>
        <sz val="11"/>
        <color rgb="FF006096"/>
        <rFont val="Roboto Condensed"/>
      </rPr>
      <t xml:space="preserve">	set expire-status enable</t>
    </r>
    <r>
      <rPr>
        <sz val="11"/>
        <color rgb="FF006096"/>
        <rFont val="Roboto Condensed"/>
      </rPr>
      <t xml:space="preserve">
</t>
    </r>
    <r>
      <rPr>
        <sz val="11"/>
        <color rgb="FF006096"/>
        <rFont val="Roboto Condensed"/>
      </rPr>
      <t xml:space="preserve">	set expire-day 90</t>
    </r>
    <r>
      <rPr>
        <sz val="11"/>
        <color rgb="FF006096"/>
        <rFont val="Roboto Condensed"/>
      </rPr>
      <t xml:space="preserve">
</t>
    </r>
    <r>
      <rPr>
        <sz val="11"/>
        <color rgb="FF006096"/>
        <rFont val="Roboto Condensed"/>
      </rPr>
      <t xml:space="preserve">	set reuse-password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or From GUI, do the following</t>
    </r>
    <r>
      <rPr>
        <sz val="11"/>
        <color rgb="FF000000"/>
        <rFont val="Calibri"/>
      </rPr>
      <t xml:space="preserve">
</t>
    </r>
    <r>
      <rPr>
        <sz val="11"/>
        <color rgb="FF006096"/>
        <rFont val="Roboto Condensed"/>
      </rPr>
      <t>1) log in to FortiGate as Super Admin</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find the 'password Policy' Section</t>
    </r>
    <r>
      <rPr>
        <sz val="11"/>
        <color rgb="FF006096"/>
        <rFont val="Roboto Condensed"/>
      </rPr>
      <t xml:space="preserve">
</t>
    </r>
    <r>
      <rPr>
        <sz val="11"/>
        <color rgb="FF006096"/>
        <rFont val="Roboto Condensed"/>
      </rPr>
      <t>4) Default 'Password scope' is 'Off', change it to 'Both'</t>
    </r>
    <r>
      <rPr>
        <sz val="11"/>
        <color rgb="FF006096"/>
        <rFont val="Roboto Condensed"/>
      </rPr>
      <t xml:space="preserve">
</t>
    </r>
    <r>
      <rPr>
        <sz val="11"/>
        <color rgb="FF006096"/>
        <rFont val="Roboto Condensed"/>
      </rPr>
      <t>5) set 'Minimum length' to '8'</t>
    </r>
    <r>
      <rPr>
        <sz val="11"/>
        <color rgb="FF006096"/>
        <rFont val="Roboto Condensed"/>
      </rPr>
      <t xml:space="preserve">
</t>
    </r>
    <r>
      <rPr>
        <sz val="11"/>
        <color rgb="FF006096"/>
        <rFont val="Roboto Condensed"/>
      </rPr>
      <t>6) Enable 'Character requirements'</t>
    </r>
    <r>
      <rPr>
        <sz val="11"/>
        <color rgb="FF006096"/>
        <rFont val="Roboto Condensed"/>
      </rPr>
      <t xml:space="preserve">
</t>
    </r>
    <r>
      <rPr>
        <sz val="11"/>
        <color rgb="FF006096"/>
        <rFont val="Roboto Condensed"/>
      </rPr>
      <t>7) set minimum '1' in the filed of 'Upper Case', 'Lower Case', 'Numbers (0-9)' and 'Special'</t>
    </r>
    <r>
      <rPr>
        <sz val="11"/>
        <color rgb="FF006096"/>
        <rFont val="Roboto Condensed"/>
      </rPr>
      <t xml:space="preserve">
</t>
    </r>
    <r>
      <rPr>
        <sz val="11"/>
        <color rgb="FF006096"/>
        <rFont val="Roboto Condensed"/>
      </rPr>
      <t>8) Disable 'Allow password reuse'</t>
    </r>
    <r>
      <rPr>
        <sz val="11"/>
        <color rgb="FF006096"/>
        <rFont val="Roboto Condensed"/>
      </rPr>
      <t xml:space="preserve">
</t>
    </r>
    <r>
      <rPr>
        <sz val="11"/>
        <color rgb="FF006096"/>
        <rFont val="Roboto Condensed"/>
      </rPr>
      <t>9) Enable 'Password expiration' and set it to 90</t>
    </r>
    <r>
      <rPr>
        <sz val="11"/>
        <color rgb="FF006096"/>
        <rFont val="Roboto Condensed"/>
      </rPr>
      <t xml:space="preserve">
</t>
    </r>
  </si>
  <si>
    <r>
      <rPr>
        <sz val="11"/>
        <color rgb="FF000000"/>
        <rFont val="Calibri"/>
      </rPr>
      <t>It is important to use secure and complex passwords for preventing unauthorized access to the FortiGate device.</t>
    </r>
  </si>
  <si>
    <r>
      <rPr>
        <sz val="11"/>
        <color rgb="FF000000"/>
        <rFont val="Calibri"/>
      </rPr>
      <t>Weak passwords can be easily discovered by hackers which leads to unauthorized access to FortiGate and depends on the access privilege of the compromised account the attacker may modify the settings.</t>
    </r>
  </si>
  <si>
    <r>
      <rPr>
        <sz val="11"/>
        <color rgb="FF000000"/>
        <rFont val="Calibri"/>
      </rPr>
      <t>currently implemented password policy can be shown from GUI or CLI</t>
    </r>
    <r>
      <rPr>
        <sz val="11"/>
        <color rgb="FF000000"/>
        <rFont val="Calibri"/>
      </rPr>
      <t xml:space="preserve">
</t>
    </r>
    <r>
      <rPr>
        <sz val="11"/>
        <color rgb="FF000000"/>
        <rFont val="Calibri"/>
      </rPr>
      <t>From CLI, type</t>
    </r>
    <r>
      <rPr>
        <sz val="11"/>
        <color rgb="FF000000"/>
        <rFont val="Calibri"/>
      </rPr>
      <t xml:space="preserve">
</t>
    </r>
    <r>
      <rPr>
        <sz val="11"/>
        <color rgb="FF006096"/>
        <rFont val="Roboto Condensed"/>
      </rPr>
      <t xml:space="preserve">get system password-policy </t>
    </r>
    <r>
      <rPr>
        <sz val="11"/>
        <color rgb="FF006096"/>
        <rFont val="Roboto Condensed"/>
      </rPr>
      <t xml:space="preserve">
</t>
    </r>
    <r>
      <rPr>
        <sz val="11"/>
        <color rgb="FF000000"/>
        <rFont val="Calibri"/>
      </rPr>
      <t xml:space="preserve">
</t>
    </r>
    <r>
      <rPr>
        <sz val="11"/>
        <color rgb="FF000000"/>
        <rFont val="Calibri"/>
      </rPr>
      <t>From GUI,Or from GUI as follows:</t>
    </r>
    <r>
      <rPr>
        <sz val="11"/>
        <color rgb="FF000000"/>
        <rFont val="Calibri"/>
      </rPr>
      <t xml:space="preserve">
</t>
    </r>
    <r>
      <rPr>
        <sz val="11"/>
        <color rgb="FF006096"/>
        <rFont val="Roboto Condensed"/>
      </rPr>
      <t xml:space="preserve">1) log in to FortiGate with a user with at least read-only privileges </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find and check the status of the 'password Policy' Section</t>
    </r>
    <r>
      <rPr>
        <sz val="11"/>
        <color rgb="FF006096"/>
        <rFont val="Roboto Condensed"/>
      </rPr>
      <t xml:space="preserve">
</t>
    </r>
  </si>
  <si>
    <r>
      <rPr>
        <sz val="11"/>
        <color rgb="FF000000"/>
        <rFont val="Calibri"/>
      </rPr>
      <t>By Default, Password Policy is disabled,can be checked from CLI as follows:</t>
    </r>
    <r>
      <rPr>
        <sz val="11"/>
        <color rgb="FF000000"/>
        <rFont val="Calibri"/>
      </rPr>
      <t xml:space="preserve">
</t>
    </r>
    <r>
      <rPr>
        <sz val="11"/>
        <color rgb="FF006096"/>
        <rFont val="Roboto Condensed"/>
      </rPr>
      <t>config system password-policy</t>
    </r>
    <r>
      <rPr>
        <sz val="11"/>
        <color rgb="FF006096"/>
        <rFont val="Roboto Condensed"/>
      </rPr>
      <t xml:space="preserve">
</t>
    </r>
    <r>
      <rPr>
        <sz val="11"/>
        <color rgb="FF006096"/>
        <rFont val="Roboto Condensed"/>
      </rPr>
      <t xml:space="preserve">    set status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Or from GUI as follows:</t>
    </r>
    <r>
      <rPr>
        <sz val="11"/>
        <color rgb="FF000000"/>
        <rFont val="Calibri"/>
      </rPr>
      <t xml:space="preserve">
</t>
    </r>
    <r>
      <rPr>
        <sz val="11"/>
        <color rgb="FF006096"/>
        <rFont val="Roboto Condensed"/>
      </rPr>
      <t>1) log in to FortiGate as Super Admin</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find the 'password Policy' Section</t>
    </r>
    <r>
      <rPr>
        <sz val="11"/>
        <color rgb="FF006096"/>
        <rFont val="Roboto Condensed"/>
      </rPr>
      <t xml:space="preserve">
</t>
    </r>
    <r>
      <rPr>
        <sz val="11"/>
        <color rgb="FF006096"/>
        <rFont val="Roboto Condensed"/>
      </rPr>
      <t>4) Default 'Password scope' is 'Off'</t>
    </r>
    <r>
      <rPr>
        <sz val="11"/>
        <color rgb="FF006096"/>
        <rFont val="Roboto Condensed"/>
      </rPr>
      <t xml:space="preserve">
</t>
    </r>
  </si>
  <si>
    <t>2.2.2</t>
  </si>
  <si>
    <r>
      <rPr>
        <sz val="11"/>
        <rFont val="Calibri"/>
      </rPr>
      <t>Ensure administrator password retries and lockout time are configured</t>
    </r>
  </si>
  <si>
    <r>
      <rPr>
        <sz val="11"/>
        <color rgb="FF000000"/>
        <rFont val="Calibri"/>
      </rPr>
      <t>To configure the lockout options, from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admin-lockout-threshold 3</t>
    </r>
    <r>
      <rPr>
        <sz val="11"/>
        <color rgb="FF006096"/>
        <rFont val="Roboto Condensed"/>
      </rPr>
      <t xml:space="preserve">
</t>
    </r>
    <r>
      <rPr>
        <sz val="11"/>
        <color rgb="FF006096"/>
        <rFont val="Roboto Condensed"/>
      </rPr>
      <t xml:space="preserve">	set admin-lockout-duration 60</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</si>
  <si>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Failed login attempts can indicate malicious attempts to gain access to your network. To prevent this security risk, FortiGate is preconfigured to limit the number of failed administrator login attempts. After the maximum number of failed login attempts is reached, access to the account is blocked for the configured lockout period.</t>
    </r>
  </si>
  <si>
    <r>
      <rPr>
        <sz val="11"/>
        <color rgb="FF000000"/>
        <rFont val="Calibri"/>
      </rPr>
      <t>Attackers will keep attempting to access the device through brute force attacks without any interruption which may lead to a successful login.</t>
    </r>
  </si>
  <si>
    <r>
      <rPr>
        <sz val="11"/>
        <color rgb="FF000000"/>
        <rFont val="Calibri"/>
      </rPr>
      <t>To check the lockout options, from CLI:</t>
    </r>
    <r>
      <rPr>
        <sz val="11"/>
        <color rgb="FF000000"/>
        <rFont val="Calibri"/>
      </rPr>
      <t xml:space="preserve">
</t>
    </r>
    <r>
      <rPr>
        <sz val="11"/>
        <color rgb="FF006096"/>
        <rFont val="Roboto Condensed"/>
      </rPr>
      <t>get system global</t>
    </r>
    <r>
      <rPr>
        <sz val="11"/>
        <color rgb="FF006096"/>
        <rFont val="Roboto Condensed"/>
      </rPr>
      <t xml:space="preserve">
</t>
    </r>
    <r>
      <rPr>
        <sz val="11"/>
        <color rgb="FF000000"/>
        <rFont val="Calibri"/>
      </rPr>
      <t xml:space="preserve">
</t>
    </r>
    <r>
      <rPr>
        <sz val="11"/>
        <color rgb="FF000000"/>
        <rFont val="Calibri"/>
      </rPr>
      <t>from the output, check the value of the below fields</t>
    </r>
    <r>
      <rPr>
        <b/>
        <sz val="11"/>
        <color rgb="FF000000"/>
        <rFont val="Calibri"/>
      </rPr>
      <t>admin-lockout-threshold</t>
    </r>
    <r>
      <rPr>
        <sz val="11"/>
        <color rgb="FF000000"/>
        <rFont val="Calibri"/>
      </rPr>
      <t xml:space="preserve"> and </t>
    </r>
    <r>
      <rPr>
        <b/>
        <sz val="11"/>
        <color rgb="FF000000"/>
        <rFont val="Calibri"/>
      </rPr>
      <t>admin-lockout-duration</t>
    </r>
  </si>
  <si>
    <r>
      <rPr>
        <sz val="11"/>
        <color rgb="FF000000"/>
        <rFont val="Calibri"/>
      </rPr>
      <t>By default, the number of password retry attempts is set to three, allowing the administrator a maximum of three attempts at logging in to their account before they are locked out for a set amount of time (by default, 60 seconds).</t>
    </r>
    <r>
      <rPr>
        <sz val="11"/>
        <color rgb="FF000000"/>
        <rFont val="Calibri"/>
      </rPr>
      <t xml:space="preserve">
</t>
    </r>
    <r>
      <rPr>
        <sz val="11"/>
        <color rgb="FF000000"/>
        <rFont val="Calibri"/>
      </rPr>
      <t>To configure the lockout options, from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admin-lockout-threshold 3</t>
    </r>
    <r>
      <rPr>
        <sz val="11"/>
        <color rgb="FF006096"/>
        <rFont val="Roboto Condensed"/>
      </rPr>
      <t xml:space="preserve">
</t>
    </r>
    <r>
      <rPr>
        <sz val="11"/>
        <color rgb="FF006096"/>
        <rFont val="Roboto Condensed"/>
      </rPr>
      <t xml:space="preserve">	set admin-lockout-duration 60</t>
    </r>
    <r>
      <rPr>
        <sz val="11"/>
        <color rgb="FF006096"/>
        <rFont val="Roboto Condensed"/>
      </rPr>
      <t xml:space="preserve">
</t>
    </r>
    <r>
      <rPr>
        <sz val="11"/>
        <color rgb="FF006096"/>
        <rFont val="Roboto Condensed"/>
      </rPr>
      <t>end</t>
    </r>
    <r>
      <rPr>
        <sz val="11"/>
        <color rgb="FF006096"/>
        <rFont val="Roboto Condensed"/>
      </rPr>
      <t xml:space="preserve">
</t>
    </r>
  </si>
  <si>
    <t>SNMP</t>
  </si>
  <si>
    <t>2.3.1</t>
  </si>
  <si>
    <r>
      <rPr>
        <sz val="11"/>
        <rFont val="Calibri"/>
      </rPr>
      <t>Ensure SNMP agent is disabled</t>
    </r>
  </si>
  <si>
    <r>
      <rPr>
        <sz val="11"/>
        <color rgb="FF000000"/>
        <rFont val="Calibri"/>
      </rPr>
      <t>On the CLI, run the following command to disable the agent</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set status disable</t>
    </r>
    <r>
      <rPr>
        <sz val="11"/>
        <color rgb="FF006096"/>
        <rFont val="Roboto Condensed"/>
      </rPr>
      <t xml:space="preserve">
</t>
    </r>
    <r>
      <rPr>
        <sz val="11"/>
        <color rgb="FF006096"/>
        <rFont val="Roboto Condensed"/>
      </rPr>
      <t>FGT1 (sysinfo) # end</t>
    </r>
    <r>
      <rPr>
        <sz val="11"/>
        <color rgb="FF006096"/>
        <rFont val="Roboto Condensed"/>
      </rPr>
      <t xml:space="preserve">
</t>
    </r>
    <r>
      <rPr>
        <sz val="11"/>
        <color rgb="FF000000"/>
        <rFont val="Calibri"/>
      </rPr>
      <t xml:space="preserve">
</t>
    </r>
    <r>
      <rPr>
        <sz val="11"/>
        <color rgb="FF000000"/>
        <rFont val="Calibri"/>
      </rPr>
      <t>On the GUI, select System -&gt; SNMP, disable SNMP agent</t>
    </r>
  </si>
  <si>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</si>
  <si>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SNMP servers will not be able to query the Fortigate devices that have SNMP agents disabled.</t>
    </r>
  </si>
  <si>
    <r>
      <rPr>
        <sz val="11"/>
        <color rgb="FF000000"/>
        <rFont val="Calibri"/>
      </rPr>
      <t>on CLI, run the following commands to check whether SNMP agent is disabled.</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show full</t>
    </r>
    <r>
      <rPr>
        <sz val="11"/>
        <color rgb="FF006096"/>
        <rFont val="Roboto Condensed"/>
      </rPr>
      <t xml:space="preserve">
</t>
    </r>
    <r>
      <rPr>
        <sz val="11"/>
        <color rgb="FF006096"/>
        <rFont val="Roboto Condensed"/>
      </rPr>
      <t>config system snmp sysinfo</t>
    </r>
    <r>
      <rPr>
        <sz val="11"/>
        <color rgb="FF006096"/>
        <rFont val="Roboto Condensed"/>
      </rPr>
      <t xml:space="preserve">
</t>
    </r>
    <r>
      <rPr>
        <sz val="11"/>
        <color rgb="FF006096"/>
        <rFont val="Roboto Condensed"/>
      </rPr>
      <t xml:space="preserve">    set status disable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On the GUI, select System -&gt; SNMP, make sure that SNMP Agent is disabled.</t>
    </r>
  </si>
  <si>
    <r>
      <rPr>
        <sz val="11"/>
        <color rgb="FF000000"/>
        <rFont val="Calibri"/>
      </rPr>
      <t>SNMP agent is disabled by default.</t>
    </r>
  </si>
  <si>
    <t>2.3.2</t>
  </si>
  <si>
    <r>
      <rPr>
        <sz val="11"/>
        <rFont val="Calibri"/>
      </rPr>
      <t>Ensure only SNMPv3 is enabled</t>
    </r>
  </si>
  <si>
    <r>
      <rPr>
        <b/>
        <sz val="11"/>
        <color rgb="FF000000"/>
        <rFont val="Calibri"/>
      </rPr>
      <t>To enable SNMP agent</t>
    </r>
    <r>
      <rPr>
        <sz val="11"/>
        <color rgb="FF000000"/>
        <rFont val="Calibri"/>
      </rPr>
      <t>in CLI</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set status enable</t>
    </r>
    <r>
      <rPr>
        <sz val="11"/>
        <color rgb="FF006096"/>
        <rFont val="Roboto Condensed"/>
      </rPr>
      <t xml:space="preserve">
</t>
    </r>
    <r>
      <rPr>
        <sz val="11"/>
        <color rgb="FF006096"/>
        <rFont val="Roboto Condensed"/>
      </rPr>
      <t>FGT1 (sysinfo) # end</t>
    </r>
    <r>
      <rPr>
        <sz val="11"/>
        <color rgb="FF006096"/>
        <rFont val="Roboto Condensed"/>
      </rPr>
      <t xml:space="preserve">
</t>
    </r>
    <r>
      <rPr>
        <sz val="11"/>
        <color rgb="FF000000"/>
        <rFont val="Calibri"/>
      </rPr>
      <t xml:space="preserve">
</t>
    </r>
    <r>
      <rPr>
        <sz val="11"/>
        <color rgb="FF000000"/>
        <rFont val="Calibri"/>
      </rPr>
      <t>In GUI, go to System -&gt; SNMP and enable SNMP Agent.</t>
    </r>
    <r>
      <rPr>
        <sz val="11"/>
        <color rgb="FF000000"/>
        <rFont val="Calibri"/>
      </rPr>
      <t xml:space="preserve">
</t>
    </r>
    <r>
      <rPr>
        <b/>
        <sz val="11"/>
        <color rgb="FF000000"/>
        <rFont val="Calibri"/>
      </rPr>
      <t>To delete SNMPv1/2c communities</t>
    </r>
    <r>
      <rPr>
        <sz val="11"/>
        <color rgb="FF000000"/>
        <rFont val="Calibri"/>
      </rPr>
      <t>In this example, we'll delete community "public"in CLI</t>
    </r>
    <r>
      <rPr>
        <sz val="11"/>
        <color rgb="FF000000"/>
        <rFont val="Calibri"/>
      </rPr>
      <t xml:space="preserve">
</t>
    </r>
    <r>
      <rPr>
        <sz val="11"/>
        <color rgb="FF006096"/>
        <rFont val="Roboto Condensed"/>
      </rPr>
      <t>FGT1 # config system snmp community</t>
    </r>
    <r>
      <rPr>
        <sz val="11"/>
        <color rgb="FF006096"/>
        <rFont val="Roboto Condensed"/>
      </rPr>
      <t xml:space="preserve">
</t>
    </r>
    <r>
      <rPr>
        <sz val="11"/>
        <color rgb="FF006096"/>
        <rFont val="Roboto Condensed"/>
      </rPr>
      <t>FGT1 (community) # delete public</t>
    </r>
    <r>
      <rPr>
        <sz val="11"/>
        <color rgb="FF006096"/>
        <rFont val="Roboto Condensed"/>
      </rPr>
      <t xml:space="preserve">
</t>
    </r>
    <r>
      <rPr>
        <sz val="11"/>
        <color rgb="FF006096"/>
        <rFont val="Roboto Condensed"/>
      </rPr>
      <t>FGT1 (community) # end</t>
    </r>
    <r>
      <rPr>
        <sz val="11"/>
        <color rgb="FF006096"/>
        <rFont val="Roboto Condensed"/>
      </rPr>
      <t xml:space="preserve">
</t>
    </r>
    <r>
      <rPr>
        <sz val="11"/>
        <color rgb="FF006096"/>
        <rFont val="Roboto Condensed"/>
      </rPr>
      <t>FGT #</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SNMP, select the community and click on the Delete button.</t>
    </r>
    <r>
      <rPr>
        <sz val="11"/>
        <color rgb="FF006096"/>
        <rFont val="Roboto Condensed"/>
      </rPr>
      <t xml:space="preserve">
</t>
    </r>
    <r>
      <rPr>
        <sz val="11"/>
        <color rgb="FF000000"/>
        <rFont val="Calibri"/>
      </rPr>
      <t xml:space="preserve">
</t>
    </r>
    <r>
      <rPr>
        <b/>
        <sz val="11"/>
        <color rgb="FF000000"/>
        <rFont val="Calibri"/>
      </rPr>
      <t>To add SNMPv3 User</t>
    </r>
    <r>
      <rPr>
        <sz val="11"/>
        <color rgb="FF000000"/>
        <rFont val="Calibri"/>
      </rPr>
      <t>in CLI</t>
    </r>
    <r>
      <rPr>
        <sz val="11"/>
        <color rgb="FF000000"/>
        <rFont val="Calibri"/>
      </rPr>
      <t xml:space="preserve">
</t>
    </r>
    <r>
      <rPr>
        <sz val="11"/>
        <color rgb="FF006096"/>
        <rFont val="Roboto Condensed"/>
      </rPr>
      <t>FGT1 # config system snmp user</t>
    </r>
    <r>
      <rPr>
        <sz val="11"/>
        <color rgb="FF006096"/>
        <rFont val="Roboto Condensed"/>
      </rPr>
      <t xml:space="preserve">
</t>
    </r>
    <r>
      <rPr>
        <sz val="11"/>
        <color rgb="FF006096"/>
        <rFont val="Roboto Condensed"/>
      </rPr>
      <t>FGT1 (user) # edit "snmp_test"</t>
    </r>
    <r>
      <rPr>
        <sz val="11"/>
        <color rgb="FF006096"/>
        <rFont val="Roboto Condensed"/>
      </rPr>
      <t xml:space="preserve">
</t>
    </r>
    <r>
      <rPr>
        <sz val="11"/>
        <color rgb="FF006096"/>
        <rFont val="Roboto Condensed"/>
      </rPr>
      <t>FGT1 (snmp_test) # set security-level auth-priv</t>
    </r>
    <r>
      <rPr>
        <sz val="11"/>
        <color rgb="FF006096"/>
        <rFont val="Roboto Condensed"/>
      </rPr>
      <t xml:space="preserve">
</t>
    </r>
    <r>
      <rPr>
        <sz val="11"/>
        <color rgb="FF006096"/>
        <rFont val="Roboto Condensed"/>
      </rPr>
      <t>FGT1 (snmp_test) # set auth-proto sha256</t>
    </r>
    <r>
      <rPr>
        <sz val="11"/>
        <color rgb="FF006096"/>
        <rFont val="Roboto Condensed"/>
      </rPr>
      <t xml:space="preserve">
</t>
    </r>
    <r>
      <rPr>
        <sz val="11"/>
        <color rgb="FF006096"/>
        <rFont val="Roboto Condensed"/>
      </rPr>
      <t>FGT1 (snmp_test) # set auth-pwd xxxx</t>
    </r>
    <r>
      <rPr>
        <sz val="11"/>
        <color rgb="FF006096"/>
        <rFont val="Roboto Condensed"/>
      </rPr>
      <t xml:space="preserve">
</t>
    </r>
    <r>
      <rPr>
        <sz val="11"/>
        <color rgb="FF006096"/>
        <rFont val="Roboto Condensed"/>
      </rPr>
      <t>FGT1 (snmp_test) # set priv-proto aes256</t>
    </r>
    <r>
      <rPr>
        <sz val="11"/>
        <color rgb="FF006096"/>
        <rFont val="Roboto Condensed"/>
      </rPr>
      <t xml:space="preserve">
</t>
    </r>
    <r>
      <rPr>
        <sz val="11"/>
        <color rgb="FF006096"/>
        <rFont val="Roboto Condensed"/>
      </rPr>
      <t>FGT1 (snmp_test) # set priv_pwd xxxx</t>
    </r>
    <r>
      <rPr>
        <sz val="11"/>
        <color rgb="FF006096"/>
        <rFont val="Roboto Condensed"/>
      </rPr>
      <t xml:space="preserve">
</t>
    </r>
    <r>
      <rPr>
        <sz val="11"/>
        <color rgb="FF006096"/>
        <rFont val="Roboto Condensed"/>
      </rPr>
      <t>FGT1 (snmp_test)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SNMP, under SNMPv3, click on "Create New" button. Select "Authentication" and choose SHA256 as Authentication algorithm. Click "Change" to type in the password. Also select option "Private", choose AES256 as Encryption Algorithm. Click on Change to change the password. Click "OK" to add the new user. Click apply to apply the new setting into the current config.</t>
    </r>
    <r>
      <rPr>
        <sz val="11"/>
        <color rgb="FF006096"/>
        <rFont val="Roboto Condensed"/>
      </rPr>
      <t xml:space="preserve">
</t>
    </r>
  </si>
  <si>
    <r>
      <rPr>
        <sz val="11"/>
        <color rgb="FF000000"/>
        <rFont val="Calibri"/>
      </rPr>
      <t>Ensuring that only SNMPv3 service is enabled and SNMPv1, SNMPv2c are disabled.</t>
    </r>
  </si>
  <si>
    <r>
      <rPr>
        <sz val="11"/>
        <color rgb="FF000000"/>
        <rFont val="Calibri"/>
      </rPr>
      <t>Some older SNMP server that only run SNMPv1 or SNMPv2C will not be able to query to this firewall.</t>
    </r>
  </si>
  <si>
    <r>
      <rPr>
        <sz val="11"/>
        <color rgb="FF000000"/>
        <rFont val="Calibri"/>
      </rPr>
      <t>From CLI, check to make sure that there is not any community for SNMPv1 or SNMPv2c and only SNMPv3 users are there. Also make sure that SNMP Agent is enabled.</t>
    </r>
    <r>
      <rPr>
        <sz val="11"/>
        <color rgb="FF000000"/>
        <rFont val="Calibri"/>
      </rPr>
      <t xml:space="preserve">
</t>
    </r>
    <r>
      <rPr>
        <sz val="11"/>
        <color rgb="FF006096"/>
        <rFont val="Roboto Condensed"/>
      </rPr>
      <t>FGT1 # config system snmp sysinfo</t>
    </r>
    <r>
      <rPr>
        <sz val="11"/>
        <color rgb="FF006096"/>
        <rFont val="Roboto Condensed"/>
      </rPr>
      <t xml:space="preserve">
</t>
    </r>
    <r>
      <rPr>
        <sz val="11"/>
        <color rgb="FF006096"/>
        <rFont val="Roboto Condensed"/>
      </rPr>
      <t>FGT1 (sysinfo) # show</t>
    </r>
    <r>
      <rPr>
        <sz val="11"/>
        <color rgb="FF006096"/>
        <rFont val="Roboto Condensed"/>
      </rPr>
      <t xml:space="preserve">
</t>
    </r>
    <r>
      <rPr>
        <sz val="11"/>
        <color rgb="FF006096"/>
        <rFont val="Roboto Condensed"/>
      </rPr>
      <t>config system snmp sysinfo</t>
    </r>
    <r>
      <rPr>
        <sz val="11"/>
        <color rgb="FF006096"/>
        <rFont val="Roboto Condensed"/>
      </rPr>
      <t xml:space="preserve">
</t>
    </r>
    <r>
      <rPr>
        <sz val="11"/>
        <color rgb="FF006096"/>
        <rFont val="Roboto Condensed"/>
      </rPr>
      <t xml:space="preserve">	set status enable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(sysinfo) # end</t>
    </r>
    <r>
      <rPr>
        <sz val="11"/>
        <color rgb="FF006096"/>
        <rFont val="Roboto Condensed"/>
      </rPr>
      <t xml:space="preserve">
</t>
    </r>
    <r>
      <rPr>
        <sz val="11"/>
        <color rgb="FF006096"/>
        <rFont val="Roboto Condensed"/>
      </rPr>
      <t>FGT1 # config system snmp community</t>
    </r>
    <r>
      <rPr>
        <sz val="11"/>
        <color rgb="FF006096"/>
        <rFont val="Roboto Condensed"/>
      </rPr>
      <t xml:space="preserve">
</t>
    </r>
    <r>
      <rPr>
        <sz val="11"/>
        <color rgb="FF006096"/>
        <rFont val="Roboto Condensed"/>
      </rPr>
      <t>FGT1 (community) # show</t>
    </r>
    <r>
      <rPr>
        <sz val="11"/>
        <color rgb="FF006096"/>
        <rFont val="Roboto Condensed"/>
      </rPr>
      <t xml:space="preserve">
</t>
    </r>
    <r>
      <rPr>
        <sz val="11"/>
        <color rgb="FF006096"/>
        <rFont val="Roboto Condensed"/>
      </rPr>
      <t>config system snmp community</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(community) # end</t>
    </r>
    <r>
      <rPr>
        <sz val="11"/>
        <color rgb="FF006096"/>
        <rFont val="Roboto Condensed"/>
      </rPr>
      <t xml:space="preserve">
</t>
    </r>
    <r>
      <rPr>
        <sz val="11"/>
        <color rgb="FF006096"/>
        <rFont val="Roboto Condensed"/>
      </rPr>
      <t>FGT1 # config system snmp user</t>
    </r>
    <r>
      <rPr>
        <sz val="11"/>
        <color rgb="FF006096"/>
        <rFont val="Roboto Condensed"/>
      </rPr>
      <t xml:space="preserve">
</t>
    </r>
    <r>
      <rPr>
        <sz val="11"/>
        <color rgb="FF006096"/>
        <rFont val="Roboto Condensed"/>
      </rPr>
      <t>FGT1 (user) # show</t>
    </r>
    <r>
      <rPr>
        <sz val="11"/>
        <color rgb="FF006096"/>
        <rFont val="Roboto Condensed"/>
      </rPr>
      <t xml:space="preserve">
</t>
    </r>
    <r>
      <rPr>
        <sz val="11"/>
        <color rgb="FF006096"/>
        <rFont val="Roboto Condensed"/>
      </rPr>
      <t>config system snmp user</t>
    </r>
    <r>
      <rPr>
        <sz val="11"/>
        <color rgb="FF006096"/>
        <rFont val="Roboto Condensed"/>
      </rPr>
      <t xml:space="preserve">
</t>
    </r>
    <r>
      <rPr>
        <sz val="11"/>
        <color rgb="FF006096"/>
        <rFont val="Roboto Condensed"/>
      </rPr>
      <t xml:space="preserve">    edit "snmp_test"</t>
    </r>
    <r>
      <rPr>
        <sz val="11"/>
        <color rgb="FF006096"/>
        <rFont val="Roboto Condensed"/>
      </rPr>
      <t xml:space="preserve">
</t>
    </r>
    <r>
      <rPr>
        <sz val="11"/>
        <color rgb="FF006096"/>
        <rFont val="Roboto Condensed"/>
      </rPr>
      <t xml:space="preserve">        set security-level auth-priv</t>
    </r>
    <r>
      <rPr>
        <sz val="11"/>
        <color rgb="FF006096"/>
        <rFont val="Roboto Condensed"/>
      </rPr>
      <t xml:space="preserve">
</t>
    </r>
    <r>
      <rPr>
        <sz val="11"/>
        <color rgb="FF006096"/>
        <rFont val="Roboto Condensed"/>
      </rPr>
      <t xml:space="preserve">        set auth-proto sha256</t>
    </r>
    <r>
      <rPr>
        <sz val="11"/>
        <color rgb="FF006096"/>
        <rFont val="Roboto Condensed"/>
      </rPr>
      <t xml:space="preserve">
</t>
    </r>
    <r>
      <rPr>
        <sz val="11"/>
        <color rgb="FF006096"/>
        <rFont val="Roboto Condensed"/>
      </rPr>
      <t xml:space="preserve">        set auth-pwd ENC xxxxxx</t>
    </r>
    <r>
      <rPr>
        <sz val="11"/>
        <color rgb="FF006096"/>
        <rFont val="Roboto Condensed"/>
      </rPr>
      <t xml:space="preserve">
</t>
    </r>
    <r>
      <rPr>
        <sz val="11"/>
        <color rgb="FF006096"/>
        <rFont val="Roboto Condensed"/>
      </rPr>
      <t xml:space="preserve">        set priv-proto aes256</t>
    </r>
    <r>
      <rPr>
        <sz val="11"/>
        <color rgb="FF006096"/>
        <rFont val="Roboto Condensed"/>
      </rPr>
      <t xml:space="preserve">
</t>
    </r>
    <r>
      <rPr>
        <sz val="11"/>
        <color rgb="FF006096"/>
        <rFont val="Roboto Condensed"/>
      </rPr>
      <t xml:space="preserve">        set priv-pwd ENC xxxxxx</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SNMP. Make sure that SNMP agent is enabled.  Make sure that there is not any SNMPv1/2c community. Make sure that there is at least 1 SNMPv3 user in the list.</t>
    </r>
    <r>
      <rPr>
        <sz val="11"/>
        <color rgb="FF006096"/>
        <rFont val="Roboto Condensed"/>
      </rPr>
      <t xml:space="preserve">
</t>
    </r>
  </si>
  <si>
    <r>
      <rPr>
        <sz val="11"/>
        <color rgb="FF000000"/>
        <rFont val="Calibri"/>
      </rPr>
      <t>By default, SNMP agent is disabled.</t>
    </r>
  </si>
  <si>
    <t>Administrators and Admin Profiles</t>
  </si>
  <si>
    <t>2.4.1</t>
  </si>
  <si>
    <r>
      <rPr>
        <sz val="11"/>
        <rFont val="Calibri"/>
      </rPr>
      <t xml:space="preserve">Ensure default </t>
    </r>
    <r>
      <rPr>
        <sz val="11"/>
        <color rgb="FF000000"/>
        <rFont val="Calibri"/>
      </rPr>
      <t>'</t>
    </r>
    <r>
      <rPr>
        <b/>
        <sz val="11"/>
        <color rgb="FF000000"/>
        <rFont val="Calibri"/>
      </rPr>
      <t>admin</t>
    </r>
    <r>
      <rPr>
        <sz val="11"/>
        <color rgb="FF000000"/>
        <rFont val="Calibri"/>
      </rPr>
      <t>'</t>
    </r>
    <r>
      <rPr>
        <sz val="11"/>
        <color rgb="FF000000"/>
        <rFont val="Calibri"/>
      </rPr>
      <t xml:space="preserve"> password is changed</t>
    </r>
  </si>
  <si>
    <r>
      <rPr>
        <sz val="11"/>
        <color rgb="FF000000"/>
        <rFont val="Calibri"/>
      </rPr>
      <t>In the CLI, to change the password of account "admin"</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"admin"</t>
    </r>
    <r>
      <rPr>
        <sz val="11"/>
        <color rgb="FF006096"/>
        <rFont val="Roboto Condensed"/>
      </rPr>
      <t xml:space="preserve">
</t>
    </r>
    <r>
      <rPr>
        <sz val="11"/>
        <color rgb="FF006096"/>
        <rFont val="Roboto Condensed"/>
      </rPr>
      <t>FG1 (admin) # set password &lt;your passwords&gt;</t>
    </r>
    <r>
      <rPr>
        <sz val="11"/>
        <color rgb="FF006096"/>
        <rFont val="Roboto Condensed"/>
      </rPr>
      <t xml:space="preserve">
</t>
    </r>
    <r>
      <rPr>
        <sz val="11"/>
        <color rgb="FF006096"/>
        <rFont val="Roboto Condensed"/>
      </rPr>
      <t>FG1 (admin)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To change the default password in the GUI:</t>
    </r>
    <r>
      <rPr>
        <sz val="11"/>
        <color rgb="FF000000"/>
        <rFont val="Calibri"/>
      </rPr>
      <t xml:space="preserve">
</t>
    </r>
    <r>
      <rPr>
        <sz val="11"/>
        <color rgb="FF006096"/>
        <rFont val="Roboto Condensed"/>
      </rPr>
      <t>1) Login to FortiGate with admin account</t>
    </r>
    <r>
      <rPr>
        <sz val="11"/>
        <color rgb="FF006096"/>
        <rFont val="Roboto Condensed"/>
      </rPr>
      <t xml:space="preserve">
</t>
    </r>
    <r>
      <rPr>
        <sz val="11"/>
        <color rgb="FF006096"/>
        <rFont val="Roboto Condensed"/>
      </rPr>
      <t>2) Go to System &gt; Administrators.</t>
    </r>
    <r>
      <rPr>
        <sz val="11"/>
        <color rgb="FF006096"/>
        <rFont val="Roboto Condensed"/>
      </rPr>
      <t xml:space="preserve">
</t>
    </r>
    <r>
      <rPr>
        <sz val="11"/>
        <color rgb="FF006096"/>
        <rFont val="Roboto Condensed"/>
      </rPr>
      <t>3) Edit the admin account.</t>
    </r>
    <r>
      <rPr>
        <sz val="11"/>
        <color rgb="FF006096"/>
        <rFont val="Roboto Condensed"/>
      </rPr>
      <t xml:space="preserve">
</t>
    </r>
    <r>
      <rPr>
        <sz val="11"/>
        <color rgb="FF006096"/>
        <rFont val="Roboto Condensed"/>
      </rPr>
      <t>4) Click Change Password.</t>
    </r>
    <r>
      <rPr>
        <sz val="11"/>
        <color rgb="FF006096"/>
        <rFont val="Roboto Condensed"/>
      </rPr>
      <t xml:space="preserve">
</t>
    </r>
    <r>
      <rPr>
        <sz val="11"/>
        <color rgb="FF006096"/>
        <rFont val="Roboto Condensed"/>
      </rPr>
      <t>5) If applicable, enter the current password in the Old Password field.</t>
    </r>
    <r>
      <rPr>
        <sz val="11"/>
        <color rgb="FF006096"/>
        <rFont val="Roboto Condensed"/>
      </rPr>
      <t xml:space="preserve">
</t>
    </r>
    <r>
      <rPr>
        <sz val="11"/>
        <color rgb="FF006096"/>
        <rFont val="Roboto Condensed"/>
      </rPr>
      <t>6) Enter a password in the New Password field, then enter it again in the Confirm Password field.</t>
    </r>
    <r>
      <rPr>
        <sz val="11"/>
        <color rgb="FF006096"/>
        <rFont val="Roboto Condensed"/>
      </rPr>
      <t xml:space="preserve">
</t>
    </r>
    <r>
      <rPr>
        <sz val="11"/>
        <color rgb="FF006096"/>
        <rFont val="Roboto Condensed"/>
      </rPr>
      <t>7) Click OK.</t>
    </r>
    <r>
      <rPr>
        <sz val="11"/>
        <color rgb="FF006096"/>
        <rFont val="Roboto Condensed"/>
      </rPr>
      <t xml:space="preserve">
</t>
    </r>
  </si>
  <si>
    <r>
      <rPr>
        <sz val="11"/>
        <color rgb="FF000000"/>
        <rFont val="Calibri"/>
      </rPr>
      <t>Before deploying any new FortiGate, it is important to change the password of the default admin account.</t>
    </r>
    <r>
      <rPr>
        <sz val="11"/>
        <color rgb="FF000000"/>
        <rFont val="Calibri"/>
      </rPr>
      <t xml:space="preserve">
</t>
    </r>
    <r>
      <rPr>
        <sz val="11"/>
        <color rgb="FF000000"/>
        <rFont val="Calibri"/>
      </rPr>
      <t>It is also recommended that you change even the user name of the default admin account; however, since you cannot change the user name of an account that is currently in use, a second administrator account must be created in order to do this.</t>
    </r>
  </si>
  <si>
    <r>
      <rPr>
        <sz val="11"/>
        <color rgb="FF000000"/>
        <rFont val="Calibri"/>
      </rPr>
      <t>if not changed, then any scripts that use default credentials will be able to access the system.</t>
    </r>
  </si>
  <si>
    <r>
      <rPr>
        <sz val="11"/>
        <color rgb="FF000000"/>
        <rFont val="Calibri"/>
      </rPr>
      <t>Using both CLI and GUI, in the username field put in "admin", leave the password field blank and proceed. If it's checked out, it means that the default password is still in place and needs to be changed.</t>
    </r>
  </si>
  <si>
    <r>
      <rPr>
        <sz val="11"/>
        <color rgb="FF000000"/>
        <rFont val="Calibri"/>
      </rPr>
      <t>By default, your FortiGate has an administrator account set up with the username admin and no password. In order to prevent unauthorized access to FortiGate, it is highly recommended that you add a password to this account.</t>
    </r>
    <r>
      <rPr>
        <sz val="11"/>
        <color rgb="FF000000"/>
        <rFont val="Calibri"/>
      </rPr>
      <t xml:space="preserve">
</t>
    </r>
    <r>
      <rPr>
        <sz val="11"/>
        <color rgb="FF000000"/>
        <rFont val="Calibri"/>
      </rPr>
      <t>Username: admin</t>
    </r>
    <r>
      <rPr>
        <b/>
        <sz val="11"/>
        <color rgb="FF000000"/>
        <rFont val="Calibri"/>
      </rPr>
      <t>The default admin account does not have any password. Just leave it blank</t>
    </r>
  </si>
  <si>
    <t>2.4.2</t>
  </si>
  <si>
    <r>
      <rPr>
        <sz val="11"/>
        <rFont val="Calibri"/>
      </rPr>
      <t>Ensure all the login accounts having specific trusted hosts enabled</t>
    </r>
  </si>
  <si>
    <r>
      <rPr>
        <sz val="11"/>
        <color rgb="FF000000"/>
        <rFont val="Calibri"/>
      </rPr>
      <t>To remove a trusted host item from the list in CLI</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"test_admin"</t>
    </r>
    <r>
      <rPr>
        <sz val="11"/>
        <color rgb="FF006096"/>
        <rFont val="Roboto Condensed"/>
      </rPr>
      <t xml:space="preserve">
</t>
    </r>
    <r>
      <rPr>
        <sz val="11"/>
        <color rgb="FF006096"/>
        <rFont val="Roboto Condensed"/>
      </rPr>
      <t>FG1 (test_admin) # unset trusthost1</t>
    </r>
    <r>
      <rPr>
        <sz val="11"/>
        <color rgb="FF006096"/>
        <rFont val="Roboto Condensed"/>
      </rPr>
      <t xml:space="preserve">
</t>
    </r>
    <r>
      <rPr>
        <sz val="11"/>
        <color rgb="FF006096"/>
        <rFont val="Roboto Condensed"/>
      </rPr>
      <t>FG1 (test_admin)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To add a trusted host into the list in CLI</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"test_admin"</t>
    </r>
    <r>
      <rPr>
        <sz val="11"/>
        <color rgb="FF006096"/>
        <rFont val="Roboto Condensed"/>
      </rPr>
      <t xml:space="preserve">
</t>
    </r>
    <r>
      <rPr>
        <sz val="11"/>
        <color rgb="FF006096"/>
        <rFont val="Roboto Condensed"/>
      </rPr>
      <t>FG1 (test_admin) # set trusthost6 1.1.1.1 255.255.255.255</t>
    </r>
    <r>
      <rPr>
        <sz val="11"/>
        <color rgb="FF006096"/>
        <rFont val="Roboto Condensed"/>
      </rPr>
      <t xml:space="preserve">
</t>
    </r>
    <r>
      <rPr>
        <sz val="11"/>
        <color rgb="FF006096"/>
        <rFont val="Roboto Condensed"/>
      </rPr>
      <t>FG1 (test_admin)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Before adding an item, please make sure that it does not already exist. For example, if trusthost3 is already in the list, using it again will over-ride the existing host/network.</t>
    </r>
    <r>
      <rPr>
        <sz val="11"/>
        <color rgb="FF000000"/>
        <rFont val="Calibri"/>
      </rPr>
      <t xml:space="preserve">
</t>
    </r>
    <r>
      <rPr>
        <sz val="11"/>
        <color rgb="FF000000"/>
        <rFont val="Calibri"/>
      </rPr>
      <t>In the web GUI, go to</t>
    </r>
    <r>
      <rPr>
        <sz val="11"/>
        <color rgb="FF000000"/>
        <rFont val="Calibri"/>
      </rPr>
      <t xml:space="preserve">
</t>
    </r>
    <r>
      <rPr>
        <sz val="11"/>
        <color rgb="FF006096"/>
        <rFont val="Roboto Condensed"/>
      </rPr>
      <t>System -&gt; Administrators, select the account and click on edit. In the account setting page, make sure that "Restrict login to trusted hosts" are enabled and all the allowed hosts / subnets are in the list of trusted Host. Please take note that certain versions of FortiOS will only show the first 3 trusted hosts in the list. If you want to see more, you have to click on the "+" sign as if you're adding a new item into the list. Keep clicking until you see an empty field of trusted host. That's when you know that you have reached the bottom of the list. To add another trusted host, fill in the empty field of the new "Trusted Host". To remove a trusted host, simply erase everything in the field of that corresponding host.</t>
    </r>
    <r>
      <rPr>
        <sz val="11"/>
        <color rgb="FF006096"/>
        <rFont val="Roboto Condensed"/>
      </rPr>
      <t xml:space="preserve">
</t>
    </r>
  </si>
  <si>
    <r>
      <rPr>
        <sz val="11"/>
        <color rgb="FF000000"/>
        <rFont val="Calibri"/>
      </rPr>
      <t>Configure an administrative account to be accessible only to someone who is using a trusted host. You can set a specific IP address for the trusted host or use a subnet.</t>
    </r>
  </si>
  <si>
    <r>
      <rPr>
        <sz val="11"/>
        <color rgb="FF000000"/>
        <rFont val="Calibri"/>
      </rPr>
      <t>All access, from legitimate or illegitimate users, outside of allowed segment will be stopped. Thus, administrators working remotely will have to make sure that they have access to jump hosts that sit in the allowed segment.</t>
    </r>
  </si>
  <si>
    <r>
      <rPr>
        <sz val="11"/>
        <color rgb="FF000000"/>
        <rFont val="Calibri"/>
      </rPr>
      <t>This example is to check if trusted hosts option is enabled for account "test_admin" and which trusted hosts are in the list</t>
    </r>
    <r>
      <rPr>
        <sz val="11"/>
        <color rgb="FF000000"/>
        <rFont val="Calibri"/>
      </rPr>
      <t xml:space="preserve">
</t>
    </r>
    <r>
      <rPr>
        <sz val="11"/>
        <color rgb="FF006096"/>
        <rFont val="Roboto Condensed"/>
      </rPr>
      <t>FG1 # config system admin</t>
    </r>
    <r>
      <rPr>
        <sz val="11"/>
        <color rgb="FF006096"/>
        <rFont val="Roboto Condensed"/>
      </rPr>
      <t xml:space="preserve">
</t>
    </r>
    <r>
      <rPr>
        <sz val="11"/>
        <color rgb="FF006096"/>
        <rFont val="Roboto Condensed"/>
      </rPr>
      <t>FG1 (admin) # edit "test_admin"</t>
    </r>
    <r>
      <rPr>
        <sz val="11"/>
        <color rgb="FF006096"/>
        <rFont val="Roboto Condensed"/>
      </rPr>
      <t xml:space="preserve">
</t>
    </r>
    <r>
      <rPr>
        <sz val="11"/>
        <color rgb="FF006096"/>
        <rFont val="Roboto Condensed"/>
      </rPr>
      <t>FG1 (test_admin) # show</t>
    </r>
    <r>
      <rPr>
        <sz val="11"/>
        <color rgb="FF006096"/>
        <rFont val="Roboto Condensed"/>
      </rPr>
      <t xml:space="preserve">
</t>
    </r>
    <r>
      <rPr>
        <sz val="11"/>
        <color rgb="FF006096"/>
        <rFont val="Roboto Condensed"/>
      </rPr>
      <t>config system admin</t>
    </r>
    <r>
      <rPr>
        <sz val="11"/>
        <color rgb="FF006096"/>
        <rFont val="Roboto Condensed"/>
      </rPr>
      <t xml:space="preserve">
</t>
    </r>
    <r>
      <rPr>
        <sz val="11"/>
        <color rgb="FF006096"/>
        <rFont val="Roboto Condensed"/>
      </rPr>
      <t xml:space="preserve">	edit "test_admin"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trusthost1 10.0.0.0 255.255.255.0</t>
    </r>
    <r>
      <rPr>
        <sz val="11"/>
        <color rgb="FF006096"/>
        <rFont val="Roboto Condensed"/>
      </rPr>
      <t xml:space="preserve">
</t>
    </r>
    <r>
      <rPr>
        <sz val="11"/>
        <color rgb="FF006096"/>
        <rFont val="Roboto Condensed"/>
      </rPr>
      <t xml:space="preserve">		set trusthost2 192.168.10.0 255.255.255.0</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end	</t>
    </r>
    <r>
      <rPr>
        <sz val="11"/>
        <color rgb="FF006096"/>
        <rFont val="Roboto Condensed"/>
      </rPr>
      <t xml:space="preserve">
</t>
    </r>
    <r>
      <rPr>
        <sz val="11"/>
        <color rgb="FF000000"/>
        <rFont val="Calibri"/>
      </rPr>
      <t xml:space="preserve">
</t>
    </r>
    <r>
      <rPr>
        <sz val="11"/>
        <color rgb="FF000000"/>
        <rFont val="Calibri"/>
      </rPr>
      <t>In the web GUI, go to</t>
    </r>
    <r>
      <rPr>
        <sz val="11"/>
        <color rgb="FF000000"/>
        <rFont val="Calibri"/>
      </rPr>
      <t xml:space="preserve">
</t>
    </r>
    <r>
      <rPr>
        <sz val="11"/>
        <color rgb="FF006096"/>
        <rFont val="Roboto Condensed"/>
      </rPr>
      <t>System -&gt; Administrators, select the account and click on edit. In the account setting page, make sure that "Restrict login to trusted hosts" are enabled and all the allowed hosts / subnets are in the list of trusted Host. Please take note that certain versions of FortiOS will only show the first 3 trusted hosts in the list. If you want to see more, you have to click on the "+" sign as if you're adding a new item into the list. Keep clicking until you see an empty field of trusted host. That's when you know that you have reached the bottom of the list.</t>
    </r>
    <r>
      <rPr>
        <sz val="11"/>
        <color rgb="FF006096"/>
        <rFont val="Roboto Condensed"/>
      </rPr>
      <t xml:space="preserve">
</t>
    </r>
  </si>
  <si>
    <r>
      <rPr>
        <sz val="11"/>
        <color rgb="FF000000"/>
        <rFont val="Calibri"/>
      </rPr>
      <t>By default, each account is accessible from everywhere , the host value is 0.0.0.0/0</t>
    </r>
  </si>
  <si>
    <t>2.4.3</t>
  </si>
  <si>
    <r>
      <rPr>
        <sz val="11"/>
        <rFont val="Calibri"/>
      </rPr>
      <t>Ensure admin accounts with different privileges having their correct profiles assigned</t>
    </r>
  </si>
  <si>
    <r>
      <rPr>
        <sz val="11"/>
        <color rgb="FF000000"/>
        <rFont val="Calibri"/>
      </rPr>
      <t>In this example, I would like to provide the profile "tier_1" the ability to view and modify address objects. This sub-privilege is under fwgrp privilege.</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FGT1 # config system accprofile</t>
    </r>
    <r>
      <rPr>
        <sz val="11"/>
        <color rgb="FF006096"/>
        <rFont val="Roboto Condensed"/>
      </rPr>
      <t xml:space="preserve">
</t>
    </r>
    <r>
      <rPr>
        <sz val="11"/>
        <color rgb="FF006096"/>
        <rFont val="Roboto Condensed"/>
      </rPr>
      <t>FGT1 (accprofile) # edit "tier_1"</t>
    </r>
    <r>
      <rPr>
        <sz val="11"/>
        <color rgb="FF006096"/>
        <rFont val="Roboto Condensed"/>
      </rPr>
      <t xml:space="preserve">
</t>
    </r>
    <r>
      <rPr>
        <sz val="11"/>
        <color rgb="FF006096"/>
        <rFont val="Roboto Condensed"/>
      </rPr>
      <t>FGT1 (tier_1) # set fwgrp custom</t>
    </r>
    <r>
      <rPr>
        <sz val="11"/>
        <color rgb="FF006096"/>
        <rFont val="Roboto Condensed"/>
      </rPr>
      <t xml:space="preserve">
</t>
    </r>
    <r>
      <rPr>
        <sz val="11"/>
        <color rgb="FF006096"/>
        <rFont val="Roboto Condensed"/>
      </rPr>
      <t>FGT1 (tier_1) # config fwgrp-permission</t>
    </r>
    <r>
      <rPr>
        <sz val="11"/>
        <color rgb="FF006096"/>
        <rFont val="Roboto Condensed"/>
      </rPr>
      <t xml:space="preserve">
</t>
    </r>
    <r>
      <rPr>
        <sz val="11"/>
        <color rgb="FF006096"/>
        <rFont val="Roboto Condensed"/>
      </rPr>
      <t>FGT1 (fwgrp-permission) # set address read-write</t>
    </r>
    <r>
      <rPr>
        <sz val="11"/>
        <color rgb="FF006096"/>
        <rFont val="Roboto Condensed"/>
      </rPr>
      <t xml:space="preserve">
</t>
    </r>
    <r>
      <rPr>
        <sz val="11"/>
        <color rgb="FF006096"/>
        <rFont val="Roboto Condensed"/>
      </rPr>
      <t>FGT1 (fwgrp-permission) # end</t>
    </r>
    <r>
      <rPr>
        <sz val="11"/>
        <color rgb="FF006096"/>
        <rFont val="Roboto Condensed"/>
      </rPr>
      <t xml:space="preserve">
</t>
    </r>
    <r>
      <rPr>
        <sz val="11"/>
        <color rgb="FF006096"/>
        <rFont val="Roboto Condensed"/>
      </rPr>
      <t>FGT1 (tier_1)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For the GUI, go to</t>
    </r>
    <r>
      <rPr>
        <sz val="11"/>
        <color rgb="FF000000"/>
        <rFont val="Calibri"/>
      </rPr>
      <t xml:space="preserve">
</t>
    </r>
    <r>
      <rPr>
        <sz val="11"/>
        <color rgb="FF006096"/>
        <rFont val="Roboto Condensed"/>
      </rPr>
      <t>System -&gt; Admin Profiles, select "tier_1" and click "Edit". On "Firewall", click on "Custom" and then click on "Read/Write" option for "Address".</t>
    </r>
    <r>
      <rPr>
        <sz val="11"/>
        <color rgb="FF006096"/>
        <rFont val="Roboto Condensed"/>
      </rPr>
      <t xml:space="preserve">
</t>
    </r>
    <r>
      <rPr>
        <sz val="11"/>
        <color rgb="FF000000"/>
        <rFont val="Calibri"/>
      </rPr>
      <t xml:space="preserve">
</t>
    </r>
    <r>
      <rPr>
        <sz val="11"/>
        <color rgb="FF000000"/>
        <rFont val="Calibri"/>
      </rPr>
      <t>In the next example, I would like to assign the profile "tier_1" to the account "support1".</t>
    </r>
    <r>
      <rPr>
        <sz val="11"/>
        <color rgb="FF000000"/>
        <rFont val="Calibri"/>
      </rPr>
      <t xml:space="preserve">
</t>
    </r>
    <r>
      <rPr>
        <sz val="11"/>
        <color rgb="FF000000"/>
        <rFont val="Calibri"/>
      </rPr>
      <t>In the CLI</t>
    </r>
    <r>
      <rPr>
        <sz val="11"/>
        <color rgb="FF000000"/>
        <rFont val="Calibri"/>
      </rPr>
      <t xml:space="preserve">
</t>
    </r>
    <r>
      <rPr>
        <sz val="11"/>
        <color rgb="FF006096"/>
        <rFont val="Roboto Condensed"/>
      </rPr>
      <t>FGT1 # config system admin</t>
    </r>
    <r>
      <rPr>
        <sz val="11"/>
        <color rgb="FF006096"/>
        <rFont val="Roboto Condensed"/>
      </rPr>
      <t xml:space="preserve">
</t>
    </r>
    <r>
      <rPr>
        <sz val="11"/>
        <color rgb="FF006096"/>
        <rFont val="Roboto Condensed"/>
      </rPr>
      <t>FGT1 (admin) # edit "support1"</t>
    </r>
    <r>
      <rPr>
        <sz val="11"/>
        <color rgb="FF006096"/>
        <rFont val="Roboto Condensed"/>
      </rPr>
      <t xml:space="preserve">
</t>
    </r>
    <r>
      <rPr>
        <sz val="11"/>
        <color rgb="FF006096"/>
        <rFont val="Roboto Condensed"/>
      </rPr>
      <t>FGT1 (support1) # set accprofile "tier_1"</t>
    </r>
    <r>
      <rPr>
        <sz val="11"/>
        <color rgb="FF006096"/>
        <rFont val="Roboto Condensed"/>
      </rPr>
      <t xml:space="preserve">
</t>
    </r>
    <r>
      <rPr>
        <sz val="11"/>
        <color rgb="FF006096"/>
        <rFont val="Roboto Condensed"/>
      </rPr>
      <t>FGT1 (support1)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For the GUI, go to</t>
    </r>
    <r>
      <rPr>
        <sz val="11"/>
        <color rgb="FF000000"/>
        <rFont val="Calibri"/>
      </rPr>
      <t xml:space="preserve">
</t>
    </r>
    <r>
      <rPr>
        <sz val="11"/>
        <color rgb="FF006096"/>
        <rFont val="Roboto Condensed"/>
      </rPr>
      <t>System -&gt; Administrators, select "support1" and click "Edit". Under "Administrator Profile", select "tier_1".</t>
    </r>
    <r>
      <rPr>
        <sz val="11"/>
        <color rgb="FF006096"/>
        <rFont val="Roboto Condensed"/>
      </rPr>
      <t xml:space="preserve">
</t>
    </r>
  </si>
  <si>
    <r>
      <rPr>
        <sz val="11"/>
        <color rgb="FF000000"/>
        <rFont val="Calibri"/>
      </rPr>
      <t>Verify that users with access to the Fortinet should only have the minimum privileges required for that particular user.</t>
    </r>
  </si>
  <si>
    <r>
      <rPr>
        <sz val="11"/>
        <color rgb="FF000000"/>
        <rFont val="Calibri"/>
      </rPr>
      <t xml:space="preserve">There are 2 stages to audit. </t>
    </r>
    <r>
      <rPr>
        <b/>
        <sz val="11"/>
        <color rgb="FF000000"/>
        <rFont val="Calibri"/>
      </rPr>
      <t>Stage 1: verify the profile</t>
    </r>
    <r>
      <rPr>
        <sz val="11"/>
        <color rgb="FF000000"/>
        <rFont val="Calibri"/>
      </rPr>
      <t>. Here is how to verify in the CLI:</t>
    </r>
    <r>
      <rPr>
        <sz val="11"/>
        <color rgb="FF000000"/>
        <rFont val="Calibri"/>
      </rPr>
      <t xml:space="preserve">
</t>
    </r>
    <r>
      <rPr>
        <sz val="11"/>
        <color rgb="FF006096"/>
        <rFont val="Roboto Condensed"/>
      </rPr>
      <t>FGT1 # config system accprofile</t>
    </r>
    <r>
      <rPr>
        <sz val="11"/>
        <color rgb="FF006096"/>
        <rFont val="Roboto Condensed"/>
      </rPr>
      <t xml:space="preserve">
</t>
    </r>
    <r>
      <rPr>
        <sz val="11"/>
        <color rgb="FF006096"/>
        <rFont val="Roboto Condensed"/>
      </rPr>
      <t>FGT1 (accprofile) # edit "tier_1"</t>
    </r>
    <r>
      <rPr>
        <sz val="11"/>
        <color rgb="FF006096"/>
        <rFont val="Roboto Condensed"/>
      </rPr>
      <t xml:space="preserve">
</t>
    </r>
    <r>
      <rPr>
        <sz val="11"/>
        <color rgb="FF006096"/>
        <rFont val="Roboto Condensed"/>
      </rPr>
      <t>FGT1 (tier_1) # show full</t>
    </r>
    <r>
      <rPr>
        <sz val="11"/>
        <color rgb="FF006096"/>
        <rFont val="Roboto Condensed"/>
      </rPr>
      <t xml:space="preserve">
</t>
    </r>
    <r>
      <rPr>
        <sz val="11"/>
        <color rgb="FF006096"/>
        <rFont val="Roboto Condensed"/>
      </rPr>
      <t>config system accprofile</t>
    </r>
    <r>
      <rPr>
        <sz val="11"/>
        <color rgb="FF006096"/>
        <rFont val="Roboto Condensed"/>
      </rPr>
      <t xml:space="preserve">
</t>
    </r>
    <r>
      <rPr>
        <sz val="11"/>
        <color rgb="FF006096"/>
        <rFont val="Roboto Condensed"/>
      </rPr>
      <t xml:space="preserve">    edit "tier_1"</t>
    </r>
    <r>
      <rPr>
        <sz val="11"/>
        <color rgb="FF006096"/>
        <rFont val="Roboto Condensed"/>
      </rPr>
      <t xml:space="preserve">
</t>
    </r>
    <r>
      <rPr>
        <sz val="11"/>
        <color rgb="FF006096"/>
        <rFont val="Roboto Condensed"/>
      </rPr>
      <t xml:space="preserve">        set comments ''</t>
    </r>
    <r>
      <rPr>
        <sz val="11"/>
        <color rgb="FF006096"/>
        <rFont val="Roboto Condensed"/>
      </rPr>
      <t xml:space="preserve">
</t>
    </r>
    <r>
      <rPr>
        <sz val="11"/>
        <color rgb="FF006096"/>
        <rFont val="Roboto Condensed"/>
      </rPr>
      <t xml:space="preserve">        set secfabgrp read</t>
    </r>
    <r>
      <rPr>
        <sz val="11"/>
        <color rgb="FF006096"/>
        <rFont val="Roboto Condensed"/>
      </rPr>
      <t xml:space="preserve">
</t>
    </r>
    <r>
      <rPr>
        <sz val="11"/>
        <color rgb="FF006096"/>
        <rFont val="Roboto Condensed"/>
      </rPr>
      <t xml:space="preserve">        set ftviewgrp read</t>
    </r>
    <r>
      <rPr>
        <sz val="11"/>
        <color rgb="FF006096"/>
        <rFont val="Roboto Condensed"/>
      </rPr>
      <t xml:space="preserve">
</t>
    </r>
    <r>
      <rPr>
        <sz val="11"/>
        <color rgb="FF006096"/>
        <rFont val="Roboto Condensed"/>
      </rPr>
      <t xml:space="preserve">        set authgrp none</t>
    </r>
    <r>
      <rPr>
        <sz val="11"/>
        <color rgb="FF006096"/>
        <rFont val="Roboto Condensed"/>
      </rPr>
      <t xml:space="preserve">
</t>
    </r>
    <r>
      <rPr>
        <sz val="11"/>
        <color rgb="FF006096"/>
        <rFont val="Roboto Condensed"/>
      </rPr>
      <t xml:space="preserve">        set sysgrp none</t>
    </r>
    <r>
      <rPr>
        <sz val="11"/>
        <color rgb="FF006096"/>
        <rFont val="Roboto Condensed"/>
      </rPr>
      <t xml:space="preserve">
</t>
    </r>
    <r>
      <rPr>
        <sz val="11"/>
        <color rgb="FF006096"/>
        <rFont val="Roboto Condensed"/>
      </rPr>
      <t xml:space="preserve">        set netgrp read</t>
    </r>
    <r>
      <rPr>
        <sz val="11"/>
        <color rgb="FF006096"/>
        <rFont val="Roboto Condensed"/>
      </rPr>
      <t xml:space="preserve">
</t>
    </r>
    <r>
      <rPr>
        <sz val="11"/>
        <color rgb="FF006096"/>
        <rFont val="Roboto Condensed"/>
      </rPr>
      <t xml:space="preserve">        set loggrp none</t>
    </r>
    <r>
      <rPr>
        <sz val="11"/>
        <color rgb="FF006096"/>
        <rFont val="Roboto Condensed"/>
      </rPr>
      <t xml:space="preserve">
</t>
    </r>
    <r>
      <rPr>
        <sz val="11"/>
        <color rgb="FF006096"/>
        <rFont val="Roboto Condensed"/>
      </rPr>
      <t xml:space="preserve">        set fwgrp custom</t>
    </r>
    <r>
      <rPr>
        <sz val="11"/>
        <color rgb="FF006096"/>
        <rFont val="Roboto Condensed"/>
      </rPr>
      <t xml:space="preserve">
</t>
    </r>
    <r>
      <rPr>
        <sz val="11"/>
        <color rgb="FF006096"/>
        <rFont val="Roboto Condensed"/>
      </rPr>
      <t xml:space="preserve">        set vpngrp none</t>
    </r>
    <r>
      <rPr>
        <sz val="11"/>
        <color rgb="FF006096"/>
        <rFont val="Roboto Condensed"/>
      </rPr>
      <t xml:space="preserve">
</t>
    </r>
    <r>
      <rPr>
        <sz val="11"/>
        <color rgb="FF006096"/>
        <rFont val="Roboto Condensed"/>
      </rPr>
      <t xml:space="preserve">        set utmgrp none</t>
    </r>
    <r>
      <rPr>
        <sz val="11"/>
        <color rgb="FF006096"/>
        <rFont val="Roboto Condensed"/>
      </rPr>
      <t xml:space="preserve">
</t>
    </r>
    <r>
      <rPr>
        <sz val="11"/>
        <color rgb="FF006096"/>
        <rFont val="Roboto Condensed"/>
      </rPr>
      <t xml:space="preserve">        set wifi none</t>
    </r>
    <r>
      <rPr>
        <sz val="11"/>
        <color rgb="FF006096"/>
        <rFont val="Roboto Condensed"/>
      </rPr>
      <t xml:space="preserve">
</t>
    </r>
    <r>
      <rPr>
        <sz val="11"/>
        <color rgb="FF006096"/>
        <rFont val="Roboto Condensed"/>
      </rPr>
      <t xml:space="preserve">        set admintimeout-override disable</t>
    </r>
    <r>
      <rPr>
        <sz val="11"/>
        <color rgb="FF006096"/>
        <rFont val="Roboto Condensed"/>
      </rPr>
      <t xml:space="preserve">
</t>
    </r>
    <r>
      <rPr>
        <sz val="11"/>
        <color rgb="FF006096"/>
        <rFont val="Roboto Condensed"/>
      </rPr>
      <t xml:space="preserve">        config fwgrp-permission</t>
    </r>
    <r>
      <rPr>
        <sz val="11"/>
        <color rgb="FF006096"/>
        <rFont val="Roboto Condensed"/>
      </rPr>
      <t xml:space="preserve">
</t>
    </r>
    <r>
      <rPr>
        <sz val="11"/>
        <color rgb="FF006096"/>
        <rFont val="Roboto Condensed"/>
      </rPr>
      <t xml:space="preserve">            set policy none</t>
    </r>
    <r>
      <rPr>
        <sz val="11"/>
        <color rgb="FF006096"/>
        <rFont val="Roboto Condensed"/>
      </rPr>
      <t xml:space="preserve">
</t>
    </r>
    <r>
      <rPr>
        <sz val="11"/>
        <color rgb="FF006096"/>
        <rFont val="Roboto Condensed"/>
      </rPr>
      <t xml:space="preserve">            set address none</t>
    </r>
    <r>
      <rPr>
        <sz val="11"/>
        <color rgb="FF006096"/>
        <rFont val="Roboto Condensed"/>
      </rPr>
      <t xml:space="preserve">
</t>
    </r>
    <r>
      <rPr>
        <sz val="11"/>
        <color rgb="FF006096"/>
        <rFont val="Roboto Condensed"/>
      </rPr>
      <t xml:space="preserve">            set service none</t>
    </r>
    <r>
      <rPr>
        <sz val="11"/>
        <color rgb="FF006096"/>
        <rFont val="Roboto Condensed"/>
      </rPr>
      <t xml:space="preserve">
</t>
    </r>
    <r>
      <rPr>
        <sz val="11"/>
        <color rgb="FF006096"/>
        <rFont val="Roboto Condensed"/>
      </rPr>
      <t xml:space="preserve">            set schedule none</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(tier_1) #</t>
    </r>
    <r>
      <rPr>
        <sz val="11"/>
        <color rgb="FF006096"/>
        <rFont val="Roboto Condensed"/>
      </rPr>
      <t xml:space="preserve">
</t>
    </r>
    <r>
      <rPr>
        <sz val="11"/>
        <color rgb="FF000000"/>
        <rFont val="Calibri"/>
      </rPr>
      <t xml:space="preserve">
</t>
    </r>
    <r>
      <rPr>
        <sz val="11"/>
        <color rgb="FF000000"/>
        <rFont val="Calibri"/>
      </rPr>
      <t>If the following privileges are set to "custom", please also check the sub-privileges of the customized ones to make sure that only the right privileges are allowed: fwgrp, sysgrp, netgrp, loggrp, utmgrpset.</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Admin Profiles, select the profile and click on "Edit".</t>
    </r>
    <r>
      <rPr>
        <sz val="11"/>
        <color rgb="FF006096"/>
        <rFont val="Roboto Condensed"/>
      </rPr>
      <t xml:space="preserve">
</t>
    </r>
    <r>
      <rPr>
        <sz val="11"/>
        <color rgb="FF000000"/>
        <rFont val="Calibri"/>
      </rPr>
      <t xml:space="preserve">
</t>
    </r>
    <r>
      <rPr>
        <b/>
        <sz val="11"/>
        <color rgb="FF000000"/>
        <rFont val="Calibri"/>
      </rPr>
      <t>Stage 2: verify the admin accounts</t>
    </r>
    <r>
      <rPr>
        <sz val="11"/>
        <color rgb="FF000000"/>
        <rFont val="Calibri"/>
      </rPr>
      <t>. In the CLI:</t>
    </r>
    <r>
      <rPr>
        <sz val="11"/>
        <color rgb="FF000000"/>
        <rFont val="Calibri"/>
      </rPr>
      <t xml:space="preserve">
</t>
    </r>
    <r>
      <rPr>
        <sz val="11"/>
        <color rgb="FF006096"/>
        <rFont val="Roboto Condensed"/>
      </rPr>
      <t>FGT1 #config system admin</t>
    </r>
    <r>
      <rPr>
        <sz val="11"/>
        <color rgb="FF006096"/>
        <rFont val="Roboto Condensed"/>
      </rPr>
      <t xml:space="preserve">
</t>
    </r>
    <r>
      <rPr>
        <sz val="11"/>
        <color rgb="FF006096"/>
        <rFont val="Roboto Condensed"/>
      </rPr>
      <t>FGT1 (admin) # edit "support1"</t>
    </r>
    <r>
      <rPr>
        <sz val="11"/>
        <color rgb="FF006096"/>
        <rFont val="Roboto Condensed"/>
      </rPr>
      <t xml:space="preserve">
</t>
    </r>
    <r>
      <rPr>
        <sz val="11"/>
        <color rgb="FF006096"/>
        <rFont val="Roboto Condensed"/>
      </rPr>
      <t>FGT1 (support1) # show full</t>
    </r>
    <r>
      <rPr>
        <sz val="11"/>
        <color rgb="FF006096"/>
        <rFont val="Roboto Condensed"/>
      </rPr>
      <t xml:space="preserve">
</t>
    </r>
    <r>
      <rPr>
        <sz val="11"/>
        <color rgb="FF006096"/>
        <rFont val="Roboto Condensed"/>
      </rPr>
      <t>config system admin</t>
    </r>
    <r>
      <rPr>
        <sz val="11"/>
        <color rgb="FF006096"/>
        <rFont val="Roboto Condensed"/>
      </rPr>
      <t xml:space="preserve">
</t>
    </r>
    <r>
      <rPr>
        <sz val="11"/>
        <color rgb="FF006096"/>
        <rFont val="Roboto Condensed"/>
      </rPr>
      <t xml:space="preserve">  edit "support1"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accprofile "tier_1"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 go to</t>
    </r>
    <r>
      <rPr>
        <sz val="11"/>
        <color rgb="FF000000"/>
        <rFont val="Calibri"/>
      </rPr>
      <t xml:space="preserve">
</t>
    </r>
    <r>
      <rPr>
        <sz val="11"/>
        <color rgb="FF006096"/>
        <rFont val="Roboto Condensed"/>
      </rPr>
      <t>System -&gt; Administrators, select the account and click "Edit"</t>
    </r>
    <r>
      <rPr>
        <sz val="11"/>
        <color rgb="FF006096"/>
        <rFont val="Roboto Condensed"/>
      </rPr>
      <t xml:space="preserve">
</t>
    </r>
  </si>
  <si>
    <r>
      <rPr>
        <sz val="11"/>
        <color rgb="FF000000"/>
        <rFont val="Calibri"/>
      </rPr>
      <t>By default, there are only 2 profiles: prof_admin and super_admin. You have to select a profile to create an admin account, the system will not automatically choose for you.</t>
    </r>
  </si>
  <si>
    <t>2.4.4</t>
  </si>
  <si>
    <r>
      <rPr>
        <sz val="11"/>
        <rFont val="Calibri"/>
      </rPr>
      <t>Ensure idle timeout time is configured</t>
    </r>
  </si>
  <si>
    <r>
      <rPr>
        <sz val="11"/>
        <color rgb="FF000000"/>
        <rFont val="Calibri"/>
      </rPr>
      <t>To change the idle timeout in the GUI:</t>
    </r>
    <r>
      <rPr>
        <sz val="11"/>
        <color rgb="FF000000"/>
        <rFont val="Calibri"/>
      </rPr>
      <t xml:space="preserve">
</t>
    </r>
    <r>
      <rPr>
        <sz val="11"/>
        <color rgb="FF006096"/>
        <rFont val="Roboto Condensed"/>
      </rPr>
      <t>1) Login to FortiGate with Super Admin privileges</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In the 'Administration Settings' section, set the 'Idle timeout' value to five minutes by typing 5.</t>
    </r>
    <r>
      <rPr>
        <sz val="11"/>
        <color rgb="FF006096"/>
        <rFont val="Roboto Condensed"/>
      </rPr>
      <t xml:space="preserve">
</t>
    </r>
    <r>
      <rPr>
        <sz val="11"/>
        <color rgb="FF006096"/>
        <rFont val="Roboto Condensed"/>
      </rPr>
      <t>4) Click Apply.</t>
    </r>
    <r>
      <rPr>
        <sz val="11"/>
        <color rgb="FF006096"/>
        <rFont val="Roboto Condensed"/>
      </rPr>
      <t xml:space="preserve">
</t>
    </r>
    <r>
      <rPr>
        <sz val="11"/>
        <color rgb="FF000000"/>
        <rFont val="Calibri"/>
      </rPr>
      <t xml:space="preserve">
</t>
    </r>
    <r>
      <rPr>
        <sz val="11"/>
        <color rgb="FF000000"/>
        <rFont val="Calibri"/>
      </rPr>
      <t>To change the idle timeout in the CLI:</t>
    </r>
    <r>
      <rPr>
        <sz val="11"/>
        <color rgb="FF000000"/>
        <rFont val="Calibri"/>
      </rPr>
      <t xml:space="preserve">
</t>
    </r>
    <r>
      <rPr>
        <sz val="11"/>
        <color rgb="FF006096"/>
        <rFont val="Roboto Condensed"/>
      </rPr>
      <t>config system global</t>
    </r>
    <r>
      <rPr>
        <sz val="11"/>
        <color rgb="FF006096"/>
        <rFont val="Roboto Condensed"/>
      </rPr>
      <t xml:space="preserve">
</t>
    </r>
    <r>
      <rPr>
        <sz val="11"/>
        <color rgb="FF006096"/>
        <rFont val="Roboto Condensed"/>
      </rPr>
      <t xml:space="preserve">	set admintimeout 5</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</si>
  <si>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The idle timeout period is the amount of time that an administrator will stay logged in to the GUI without any activity.</t>
    </r>
  </si>
  <si>
    <r>
      <rPr>
        <sz val="11"/>
        <color rgb="FF000000"/>
        <rFont val="Calibri"/>
      </rPr>
      <t>This is to prevent someone from accessing the FortiGate if the management PC is left unattended.</t>
    </r>
  </si>
  <si>
    <r>
      <rPr>
        <sz val="11"/>
        <color rgb="FF000000"/>
        <rFont val="Calibri"/>
      </rPr>
      <t>To check the idle timeout in the GUI:</t>
    </r>
    <r>
      <rPr>
        <sz val="11"/>
        <color rgb="FF000000"/>
        <rFont val="Calibri"/>
      </rPr>
      <t xml:space="preserve">
</t>
    </r>
    <r>
      <rPr>
        <sz val="11"/>
        <color rgb="FF006096"/>
        <rFont val="Roboto Condensed"/>
      </rPr>
      <t>1) Login to FortiGate</t>
    </r>
    <r>
      <rPr>
        <sz val="11"/>
        <color rgb="FF006096"/>
        <rFont val="Roboto Condensed"/>
      </rPr>
      <t xml:space="preserve">
</t>
    </r>
    <r>
      <rPr>
        <sz val="11"/>
        <color rgb="FF006096"/>
        <rFont val="Roboto Condensed"/>
      </rPr>
      <t>2) Go to 'System' &gt; 'Settings'.</t>
    </r>
    <r>
      <rPr>
        <sz val="11"/>
        <color rgb="FF006096"/>
        <rFont val="Roboto Condensed"/>
      </rPr>
      <t xml:space="preserve">
</t>
    </r>
    <r>
      <rPr>
        <sz val="11"/>
        <color rgb="FF006096"/>
        <rFont val="Roboto Condensed"/>
      </rPr>
      <t>3) In the 'Administration Settings' section, check the 'Idle timeout' value in minutes.</t>
    </r>
    <r>
      <rPr>
        <sz val="11"/>
        <color rgb="FF006096"/>
        <rFont val="Roboto Condensed"/>
      </rPr>
      <t xml:space="preserve">
</t>
    </r>
    <r>
      <rPr>
        <sz val="11"/>
        <color rgb="FF000000"/>
        <rFont val="Calibri"/>
      </rPr>
      <t xml:space="preserve">
</t>
    </r>
    <r>
      <rPr>
        <sz val="11"/>
        <color rgb="FF000000"/>
        <rFont val="Calibri"/>
      </rPr>
      <t>To check the idle timeout in the CLI:</t>
    </r>
    <r>
      <rPr>
        <sz val="11"/>
        <color rgb="FF000000"/>
        <rFont val="Calibri"/>
      </rPr>
      <t xml:space="preserve">
</t>
    </r>
    <r>
      <rPr>
        <sz val="11"/>
        <color rgb="FF006096"/>
        <rFont val="Roboto Condensed"/>
      </rPr>
      <t>get system global</t>
    </r>
    <r>
      <rPr>
        <sz val="11"/>
        <color rgb="FF006096"/>
        <rFont val="Roboto Condensed"/>
      </rPr>
      <t xml:space="preserve">
</t>
    </r>
    <r>
      <rPr>
        <sz val="11"/>
        <color rgb="FF000000"/>
        <rFont val="Calibri"/>
      </rPr>
      <t xml:space="preserve">
</t>
    </r>
    <r>
      <rPr>
        <sz val="11"/>
        <color rgb="FF000000"/>
        <rFont val="Calibri"/>
      </rPr>
      <t xml:space="preserve">check the value of </t>
    </r>
    <r>
      <rPr>
        <b/>
        <sz val="11"/>
        <color rgb="FF000000"/>
        <rFont val="Calibri"/>
      </rPr>
      <t>admintimeout</t>
    </r>
    <r>
      <rPr>
        <sz val="11"/>
        <color rgb="FF000000"/>
        <rFont val="Calibri"/>
      </rPr>
      <t xml:space="preserve"> in minutes</t>
    </r>
  </si>
  <si>
    <r>
      <rPr>
        <sz val="11"/>
        <color rgb="FF000000"/>
        <rFont val="Calibri"/>
      </rPr>
      <t>By default, it is set to five minutes.</t>
    </r>
  </si>
  <si>
    <t>2.4.5</t>
  </si>
  <si>
    <r>
      <rPr>
        <sz val="11"/>
        <rFont val="Calibri"/>
      </rPr>
      <t>Ensure only encrypted access channels are enabled</t>
    </r>
  </si>
  <si>
    <r>
      <rPr>
        <sz val="11"/>
        <color rgb="FF000000"/>
        <rFont val="Calibri"/>
      </rPr>
      <t>If HTTP or Telnet is in the allowaccess list, you will have to set that list again with the same elements except for http or telnet</t>
    </r>
    <r>
      <rPr>
        <sz val="11"/>
        <color rgb="FF000000"/>
        <rFont val="Calibri"/>
      </rPr>
      <t xml:space="preserve">
</t>
    </r>
    <r>
      <rPr>
        <sz val="11"/>
        <color rgb="FF006096"/>
        <rFont val="Roboto Condensed"/>
      </rPr>
      <t>FG1 # config system interface</t>
    </r>
    <r>
      <rPr>
        <sz val="11"/>
        <color rgb="FF006096"/>
        <rFont val="Roboto Condensed"/>
      </rPr>
      <t xml:space="preserve">
</t>
    </r>
    <r>
      <rPr>
        <sz val="11"/>
        <color rgb="FF006096"/>
        <rFont val="Roboto Condensed"/>
      </rPr>
      <t>FG1 (interface) # edit port1</t>
    </r>
    <r>
      <rPr>
        <sz val="11"/>
        <color rgb="FF006096"/>
        <rFont val="Roboto Condensed"/>
      </rPr>
      <t xml:space="preserve">
</t>
    </r>
    <r>
      <rPr>
        <sz val="11"/>
        <color rgb="FF006096"/>
        <rFont val="Roboto Condensed"/>
      </rPr>
      <t>FG1 (port1) # set allowaccess ssh https ping snmp</t>
    </r>
    <r>
      <rPr>
        <sz val="11"/>
        <color rgb="FF006096"/>
        <rFont val="Roboto Condensed"/>
      </rPr>
      <t xml:space="preserve">
</t>
    </r>
    <r>
      <rPr>
        <sz val="11"/>
        <color rgb="FF006096"/>
        <rFont val="Roboto Condensed"/>
      </rPr>
      <t>FG1 (port1) # end</t>
    </r>
    <r>
      <rPr>
        <sz val="11"/>
        <color rgb="FF006096"/>
        <rFont val="Roboto Condensed"/>
      </rPr>
      <t xml:space="preserve">
</t>
    </r>
    <r>
      <rPr>
        <sz val="11"/>
        <color rgb="FF006096"/>
        <rFont val="Roboto Condensed"/>
      </rPr>
      <t>FG1 #</t>
    </r>
    <r>
      <rPr>
        <sz val="11"/>
        <color rgb="FF006096"/>
        <rFont val="Roboto Condensed"/>
      </rPr>
      <t xml:space="preserve">
</t>
    </r>
    <r>
      <rPr>
        <sz val="11"/>
        <color rgb="FF000000"/>
        <rFont val="Calibri"/>
      </rPr>
      <t xml:space="preserve">
</t>
    </r>
    <r>
      <rPr>
        <sz val="11"/>
        <color rgb="FF000000"/>
        <rFont val="Calibri"/>
      </rPr>
      <t>In the web GUI, click on</t>
    </r>
    <r>
      <rPr>
        <sz val="11"/>
        <color rgb="FF000000"/>
        <rFont val="Calibri"/>
      </rPr>
      <t xml:space="preserve">
</t>
    </r>
    <r>
      <rPr>
        <sz val="11"/>
        <color rgb="FF006096"/>
        <rFont val="Roboto Condensed"/>
      </rPr>
      <t>Network -&gt; Interfaces, select the interface and click "Edit". In the interface setting page, uncheck HTTP and Telnet in the section "Administrative Access".</t>
    </r>
    <r>
      <rPr>
        <sz val="11"/>
        <color rgb="FF006096"/>
        <rFont val="Roboto Condensed"/>
      </rPr>
      <t xml:space="preserve">
</t>
    </r>
  </si>
  <si>
    <r>
      <rPr>
        <sz val="11"/>
        <color rgb="FF000000"/>
        <rFont val="Calibri"/>
      </rPr>
      <t>Allow only HTTPS access to the GUI and SSH access to the CLI</t>
    </r>
  </si>
  <si>
    <r>
      <rPr>
        <sz val="11"/>
        <color rgb="FF000000"/>
        <rFont val="Calibri"/>
      </rPr>
      <t>In the CLI, when verifying the network interface, make sure that http and telnet are not in the allowaccess list</t>
    </r>
    <r>
      <rPr>
        <sz val="11"/>
        <color rgb="FF000000"/>
        <rFont val="Calibri"/>
      </rPr>
      <t xml:space="preserve">
</t>
    </r>
    <r>
      <rPr>
        <sz val="11"/>
        <color rgb="FF006096"/>
        <rFont val="Roboto Condensed"/>
      </rPr>
      <t>FG1 # config system interface</t>
    </r>
    <r>
      <rPr>
        <sz val="11"/>
        <color rgb="FF006096"/>
        <rFont val="Roboto Condensed"/>
      </rPr>
      <t xml:space="preserve">
</t>
    </r>
    <r>
      <rPr>
        <sz val="11"/>
        <color rgb="FF006096"/>
        <rFont val="Roboto Condensed"/>
      </rPr>
      <t>FG1 (interface) # edit port1</t>
    </r>
    <r>
      <rPr>
        <sz val="11"/>
        <color rgb="FF006096"/>
        <rFont val="Roboto Condensed"/>
      </rPr>
      <t xml:space="preserve">
</t>
    </r>
    <r>
      <rPr>
        <sz val="11"/>
        <color rgb="FF006096"/>
        <rFont val="Roboto Condensed"/>
      </rPr>
      <t>FG1 (port1) # show</t>
    </r>
    <r>
      <rPr>
        <sz val="11"/>
        <color rgb="FF006096"/>
        <rFont val="Roboto Condensed"/>
      </rPr>
      <t xml:space="preserve">
</t>
    </r>
    <r>
      <rPr>
        <sz val="11"/>
        <color rgb="FF006096"/>
        <rFont val="Roboto Condensed"/>
      </rPr>
      <t>config system interface</t>
    </r>
    <r>
      <rPr>
        <sz val="11"/>
        <color rgb="FF006096"/>
        <rFont val="Roboto Condensed"/>
      </rPr>
      <t xml:space="preserve">
</t>
    </r>
    <r>
      <rPr>
        <sz val="11"/>
        <color rgb="FF006096"/>
        <rFont val="Roboto Condensed"/>
      </rPr>
      <t xml:space="preserve">	edit "port1"</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set allowaccess ssh https ping snmp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In the web GUI, click on</t>
    </r>
    <r>
      <rPr>
        <sz val="11"/>
        <color rgb="FF000000"/>
        <rFont val="Calibri"/>
      </rPr>
      <t xml:space="preserve">
</t>
    </r>
    <r>
      <rPr>
        <sz val="11"/>
        <color rgb="FF006096"/>
        <rFont val="Roboto Condensed"/>
      </rPr>
      <t>Network -&gt; Interfaces, select the interface and click "Edit". In the interface setting page, make sure that HTTP and Telnet are not selected in the section "Administrative Access"</t>
    </r>
    <r>
      <rPr>
        <sz val="11"/>
        <color rgb="FF006096"/>
        <rFont val="Roboto Condensed"/>
      </rPr>
      <t xml:space="preserve">
</t>
    </r>
  </si>
  <si>
    <r>
      <rPr>
        <sz val="11"/>
        <color rgb="FF000000"/>
        <rFont val="Calibri"/>
      </rPr>
      <t>By default, HTTP and Telnet are not enabled on any interface.</t>
    </r>
  </si>
  <si>
    <t>2.4.6</t>
  </si>
  <si>
    <r>
      <rPr>
        <sz val="11"/>
        <rFont val="Calibri"/>
      </rPr>
      <t>Apply Local-in Policies</t>
    </r>
  </si>
  <si>
    <r>
      <rPr>
        <sz val="11"/>
        <color rgb="FF000000"/>
        <rFont val="Calibri"/>
      </rPr>
      <t>Local-in Policies can only be configured through the CLI:</t>
    </r>
    <r>
      <rPr>
        <sz val="11"/>
        <color rgb="FF000000"/>
        <rFont val="Calibri"/>
      </rPr>
      <t xml:space="preserve">
</t>
    </r>
    <r>
      <rPr>
        <sz val="11"/>
        <color rgb="FF006096"/>
        <rFont val="Roboto Condensed"/>
      </rPr>
      <t>config firewall {local-in-policy | local-in-policy6}</t>
    </r>
    <r>
      <rPr>
        <sz val="11"/>
        <color rgb="FF006096"/>
        <rFont val="Roboto Condensed"/>
      </rPr>
      <t xml:space="preserve">
</t>
    </r>
    <r>
      <rPr>
        <sz val="11"/>
        <color rgb="FF006096"/>
        <rFont val="Roboto Condensed"/>
      </rPr>
      <t xml:space="preserve">    edit &lt;policy_number&gt;</t>
    </r>
    <r>
      <rPr>
        <sz val="11"/>
        <color rgb="FF006096"/>
        <rFont val="Roboto Condensed"/>
      </rPr>
      <t xml:space="preserve">
</t>
    </r>
    <r>
      <rPr>
        <sz val="11"/>
        <color rgb="FF006096"/>
        <rFont val="Roboto Condensed"/>
      </rPr>
      <t xml:space="preserve">        set intf &lt;interface&gt;</t>
    </r>
    <r>
      <rPr>
        <sz val="11"/>
        <color rgb="FF006096"/>
        <rFont val="Roboto Condensed"/>
      </rPr>
      <t xml:space="preserve">
</t>
    </r>
    <r>
      <rPr>
        <sz val="11"/>
        <color rgb="FF006096"/>
        <rFont val="Roboto Condensed"/>
      </rPr>
      <t xml:space="preserve">        set srcaddr &lt;source_address&gt; [source_address] ...</t>
    </r>
    <r>
      <rPr>
        <sz val="11"/>
        <color rgb="FF006096"/>
        <rFont val="Roboto Condensed"/>
      </rPr>
      <t xml:space="preserve">
</t>
    </r>
    <r>
      <rPr>
        <sz val="11"/>
        <color rgb="FF006096"/>
        <rFont val="Roboto Condensed"/>
      </rPr>
      <t xml:space="preserve">        set dstaddr &lt;destination_address&gt; [destination_address] ...</t>
    </r>
    <r>
      <rPr>
        <sz val="11"/>
        <color rgb="FF006096"/>
        <rFont val="Roboto Condensed"/>
      </rPr>
      <t xml:space="preserve">
</t>
    </r>
    <r>
      <rPr>
        <sz val="11"/>
        <color rgb="FF006096"/>
        <rFont val="Roboto Condensed"/>
      </rPr>
      <t xml:space="preserve">        set action {accept | deny}</t>
    </r>
    <r>
      <rPr>
        <sz val="11"/>
        <color rgb="FF006096"/>
        <rFont val="Roboto Condensed"/>
      </rPr>
      <t xml:space="preserve">
</t>
    </r>
    <r>
      <rPr>
        <sz val="11"/>
        <color rgb="FF006096"/>
        <rFont val="Roboto Condensed"/>
      </rPr>
      <t xml:space="preserve">        set service &lt;service_name&gt; [service_name] ...</t>
    </r>
    <r>
      <rPr>
        <sz val="11"/>
        <color rgb="FF006096"/>
        <rFont val="Roboto Condensed"/>
      </rPr>
      <t xml:space="preserve">
</t>
    </r>
    <r>
      <rPr>
        <sz val="11"/>
        <color rgb="FF006096"/>
        <rFont val="Roboto Condensed"/>
      </rPr>
      <t xml:space="preserve">        set schedule &lt;schedule_name&gt;</t>
    </r>
    <r>
      <rPr>
        <sz val="11"/>
        <color rgb="FF006096"/>
        <rFont val="Roboto Condensed"/>
      </rPr>
      <t xml:space="preserve">
</t>
    </r>
    <r>
      <rPr>
        <sz val="11"/>
        <color rgb="FF006096"/>
        <rFont val="Roboto Condensed"/>
      </rPr>
      <t xml:space="preserve">        set comments &lt;string&gt;</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For example, to prevent the source subnet 10.10.10.0/24 from pinging port1, but allow administrative access for PING on port1:</t>
    </r>
    <r>
      <rPr>
        <sz val="11"/>
        <color rgb="FF000000"/>
        <rFont val="Calibri"/>
      </rPr>
      <t xml:space="preserve">
</t>
    </r>
    <r>
      <rPr>
        <sz val="11"/>
        <color rgb="FF006096"/>
        <rFont val="Roboto Condensed"/>
      </rPr>
      <t>config firewall address</t>
    </r>
    <r>
      <rPr>
        <sz val="11"/>
        <color rgb="FF006096"/>
        <rFont val="Roboto Condensed"/>
      </rPr>
      <t xml:space="preserve">
</t>
    </r>
    <r>
      <rPr>
        <sz val="11"/>
        <color rgb="FF006096"/>
        <rFont val="Roboto Condensed"/>
      </rPr>
      <t xml:space="preserve">    edit "10.10.10.0"</t>
    </r>
    <r>
      <rPr>
        <sz val="11"/>
        <color rgb="FF006096"/>
        <rFont val="Roboto Condensed"/>
      </rPr>
      <t xml:space="preserve">
</t>
    </r>
    <r>
      <rPr>
        <sz val="11"/>
        <color rgb="FF006096"/>
        <rFont val="Roboto Condensed"/>
      </rPr>
      <t xml:space="preserve">        set subnet 10.10.10.0 255.255.255.0</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firewall local-in-policy</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intf "port1"</t>
    </r>
    <r>
      <rPr>
        <sz val="11"/>
        <color rgb="FF006096"/>
        <rFont val="Roboto Condensed"/>
      </rPr>
      <t xml:space="preserve">
</t>
    </r>
    <r>
      <rPr>
        <sz val="11"/>
        <color rgb="FF006096"/>
        <rFont val="Roboto Condensed"/>
      </rPr>
      <t xml:space="preserve">        set srcaddr "10.10.10.0"</t>
    </r>
    <r>
      <rPr>
        <sz val="11"/>
        <color rgb="FF006096"/>
        <rFont val="Roboto Condensed"/>
      </rPr>
      <t xml:space="preserve">
</t>
    </r>
    <r>
      <rPr>
        <sz val="11"/>
        <color rgb="FF006096"/>
        <rFont val="Roboto Condensed"/>
      </rPr>
      <t xml:space="preserve">        set dstaddr "all"</t>
    </r>
    <r>
      <rPr>
        <sz val="11"/>
        <color rgb="FF006096"/>
        <rFont val="Roboto Condensed"/>
      </rPr>
      <t xml:space="preserve">
</t>
    </r>
    <r>
      <rPr>
        <sz val="11"/>
        <color rgb="FF006096"/>
        <rFont val="Roboto Condensed"/>
      </rPr>
      <t xml:space="preserve">        set service "PING"</t>
    </r>
    <r>
      <rPr>
        <sz val="11"/>
        <color rgb="FF006096"/>
        <rFont val="Roboto Condensed"/>
      </rPr>
      <t xml:space="preserve">
</t>
    </r>
    <r>
      <rPr>
        <sz val="11"/>
        <color rgb="FF006096"/>
        <rFont val="Roboto Condensed"/>
      </rPr>
      <t xml:space="preserve">        set schedule "always"</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</si>
  <si>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Configure Local-in Policies to control inbound traffic that is destined to a FortiGate interface.</t>
    </r>
  </si>
  <si>
    <r>
      <rPr>
        <sz val="11"/>
        <color rgb="FF000000"/>
        <rFont val="Calibri"/>
      </rPr>
      <t>Local-in Policies are processed before "trusted host" configurations so it is important to validate that management access will be maintained once the Local-in policies are put in place.</t>
    </r>
  </si>
  <si>
    <r>
      <rPr>
        <sz val="11"/>
        <color rgb="FF000000"/>
        <rFont val="Calibri"/>
      </rPr>
      <t>To review Local-in Policies you can enable the feature to see them in the GUI by going to</t>
    </r>
    <r>
      <rPr>
        <sz val="11"/>
        <color rgb="FF000000"/>
        <rFont val="Calibri"/>
      </rPr>
      <t xml:space="preserve">
</t>
    </r>
    <r>
      <rPr>
        <sz val="11"/>
        <color rgb="FF006096"/>
        <rFont val="Roboto Condensed"/>
      </rPr>
      <t>System &gt; Feature Visibility and turning on "Local-in policies" under the Additional Features Section. This will then add the section under "Policies and Objects" there will now be a section for "Local-in Policies"</t>
    </r>
    <r>
      <rPr>
        <sz val="11"/>
        <color rgb="FF006096"/>
        <rFont val="Roboto Condensed"/>
      </rPr>
      <t xml:space="preserve">
</t>
    </r>
    <r>
      <rPr>
        <sz val="11"/>
        <color rgb="FF000000"/>
        <rFont val="Calibri"/>
      </rPr>
      <t xml:space="preserve">
</t>
    </r>
    <r>
      <rPr>
        <sz val="11"/>
        <color rgb="FF000000"/>
        <rFont val="Calibri"/>
      </rPr>
      <t>It can also be viewed through the CLI:</t>
    </r>
    <r>
      <rPr>
        <sz val="11"/>
        <color rgb="FF000000"/>
        <rFont val="Calibri"/>
      </rPr>
      <t xml:space="preserve">
</t>
    </r>
    <r>
      <rPr>
        <sz val="11"/>
        <color rgb="FF006096"/>
        <rFont val="Roboto Condensed"/>
      </rPr>
      <t xml:space="preserve">config firewall local-in-policy </t>
    </r>
    <r>
      <rPr>
        <sz val="11"/>
        <color rgb="FF006096"/>
        <rFont val="Roboto Condensed"/>
      </rPr>
      <t xml:space="preserve">
</t>
    </r>
    <r>
      <rPr>
        <sz val="11"/>
        <color rgb="FF006096"/>
        <rFont val="Roboto Condensed"/>
      </rPr>
      <t>show</t>
    </r>
    <r>
      <rPr>
        <sz val="11"/>
        <color rgb="FF006096"/>
        <rFont val="Roboto Condensed"/>
      </rPr>
      <t xml:space="preserve">
</t>
    </r>
  </si>
  <si>
    <r>
      <rPr>
        <sz val="11"/>
        <color rgb="FF000000"/>
        <rFont val="Calibri"/>
      </rPr>
      <t>There are no Local-in Policies in place by default</t>
    </r>
  </si>
  <si>
    <t>High Availability</t>
  </si>
  <si>
    <t>2.5.1</t>
  </si>
  <si>
    <r>
      <rPr>
        <sz val="11"/>
        <rFont val="Calibri"/>
      </rPr>
      <t>Ensure High Availability Configuration</t>
    </r>
  </si>
  <si>
    <r>
      <rPr>
        <sz val="11"/>
        <color rgb="FF000000"/>
        <rFont val="Calibri"/>
      </rPr>
      <t>In GUI:</t>
    </r>
    <r>
      <rPr>
        <sz val="11"/>
        <color rgb="FF000000"/>
        <rFont val="Calibri"/>
      </rPr>
      <t xml:space="preserve">
</t>
    </r>
    <r>
      <rPr>
        <sz val="11"/>
        <color rgb="FF006096"/>
        <rFont val="Roboto Condensed"/>
      </rPr>
      <t>Navigate to "System" and then "HA"</t>
    </r>
    <r>
      <rPr>
        <sz val="11"/>
        <color rgb="FF006096"/>
        <rFont val="Roboto Condensed"/>
      </rPr>
      <t xml:space="preserve">
</t>
    </r>
    <r>
      <rPr>
        <sz val="11"/>
        <color rgb="FF006096"/>
        <rFont val="Roboto Condensed"/>
      </rPr>
      <t>Ensure "Mode" is set to proper setting "Active-Active" or "Active-Passive"</t>
    </r>
    <r>
      <rPr>
        <sz val="11"/>
        <color rgb="FF006096"/>
        <rFont val="Roboto Condensed"/>
      </rPr>
      <t xml:space="preserve">
</t>
    </r>
    <r>
      <rPr>
        <sz val="11"/>
        <color rgb="FF006096"/>
        <rFont val="Roboto Condensed"/>
      </rPr>
      <t>Review Configuration settings</t>
    </r>
    <r>
      <rPr>
        <sz val="11"/>
        <color rgb="FF006096"/>
        <rFont val="Roboto Condensed"/>
      </rPr>
      <t xml:space="preserve">
</t>
    </r>
    <r>
      <rPr>
        <sz val="11"/>
        <color rgb="FF006096"/>
        <rFont val="Roboto Condensed"/>
      </rPr>
      <t xml:space="preserve">	"Cluster Name" must match on devices</t>
    </r>
    <r>
      <rPr>
        <sz val="11"/>
        <color rgb="FF006096"/>
        <rFont val="Roboto Condensed"/>
      </rPr>
      <t xml:space="preserve">
</t>
    </r>
    <r>
      <rPr>
        <sz val="11"/>
        <color rgb="FF006096"/>
        <rFont val="Roboto Condensed"/>
      </rPr>
      <t xml:space="preserve">	"Password" Must match on devices</t>
    </r>
    <r>
      <rPr>
        <sz val="11"/>
        <color rgb="FF006096"/>
        <rFont val="Roboto Condensed"/>
      </rPr>
      <t xml:space="preserve">
</t>
    </r>
    <r>
      <rPr>
        <sz val="11"/>
        <color rgb="FF006096"/>
        <rFont val="Roboto Condensed"/>
      </rPr>
      <t xml:space="preserve">	"Heartbeat Interfaces" need to be defined on devices</t>
    </r>
    <r>
      <rPr>
        <sz val="11"/>
        <color rgb="FF006096"/>
        <rFont val="Roboto Condensed"/>
      </rPr>
      <t xml:space="preserve">
</t>
    </r>
    <r>
      <rPr>
        <sz val="11"/>
        <color rgb="FF006096"/>
        <rFont val="Roboto Condensed"/>
      </rPr>
      <t>Click "OK" to save changes and exit</t>
    </r>
    <r>
      <rPr>
        <sz val="11"/>
        <color rgb="FF006096"/>
        <rFont val="Roboto Condensed"/>
      </rPr>
      <t xml:space="preserve">
</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 xml:space="preserve">FGT1 # config system ha </t>
    </r>
    <r>
      <rPr>
        <sz val="11"/>
        <color rgb="FF006096"/>
        <rFont val="Roboto Condensed"/>
      </rPr>
      <t xml:space="preserve">
</t>
    </r>
    <r>
      <rPr>
        <sz val="11"/>
        <color rgb="FF006096"/>
        <rFont val="Roboto Condensed"/>
      </rPr>
      <t>FGT1 (ha) # set mode a-p     			###(Active-Passive)</t>
    </r>
    <r>
      <rPr>
        <sz val="11"/>
        <color rgb="FF006096"/>
        <rFont val="Roboto Condensed"/>
      </rPr>
      <t xml:space="preserve">
</t>
    </r>
    <r>
      <rPr>
        <sz val="11"/>
        <color rgb="FF006096"/>
        <rFont val="Roboto Condensed"/>
      </rPr>
      <t>FGT1 (ha) # set group-name "FGT-HA"   	        ###(Set cluster name)</t>
    </r>
    <r>
      <rPr>
        <sz val="11"/>
        <color rgb="FF006096"/>
        <rFont val="Roboto Condensed"/>
      </rPr>
      <t xml:space="preserve">
</t>
    </r>
    <r>
      <rPr>
        <sz val="11"/>
        <color rgb="FF006096"/>
        <rFont val="Roboto Condensed"/>
      </rPr>
      <t xml:space="preserve">FGT1 (ha) # set password *******	 	###(Set password)	</t>
    </r>
    <r>
      <rPr>
        <sz val="11"/>
        <color rgb="FF006096"/>
        <rFont val="Roboto Condensed"/>
      </rPr>
      <t xml:space="preserve">
</t>
    </r>
    <r>
      <rPr>
        <sz val="11"/>
        <color rgb="FF006096"/>
        <rFont val="Roboto Condensed"/>
      </rPr>
      <t>FGT1 (ha) # set hbdev port10 50			###(Set Heartbeat Interface and priority)</t>
    </r>
    <r>
      <rPr>
        <sz val="11"/>
        <color rgb="FF006096"/>
        <rFont val="Roboto Condensed"/>
      </rPr>
      <t xml:space="preserve">
</t>
    </r>
    <r>
      <rPr>
        <sz val="11"/>
        <color rgb="FF006096"/>
        <rFont val="Roboto Condensed"/>
      </rPr>
      <t>FGT1 (ha) # end</t>
    </r>
    <r>
      <rPr>
        <sz val="11"/>
        <color rgb="FF006096"/>
        <rFont val="Roboto Condensed"/>
      </rPr>
      <t xml:space="preserve">
</t>
    </r>
    <r>
      <rPr>
        <sz val="11"/>
        <color rgb="FF000000"/>
        <rFont val="Calibri"/>
      </rPr>
      <t xml:space="preserve">
</t>
    </r>
    <r>
      <rPr>
        <sz val="11"/>
        <color rgb="FF000000"/>
        <rFont val="Calibri"/>
      </rPr>
      <t>To review configuration in CLI</t>
    </r>
    <r>
      <rPr>
        <sz val="11"/>
        <color rgb="FF000000"/>
        <rFont val="Calibri"/>
      </rPr>
      <t xml:space="preserve">
</t>
    </r>
    <r>
      <rPr>
        <sz val="11"/>
        <color rgb="FF006096"/>
        <rFont val="Roboto Condensed"/>
      </rPr>
      <t>FGT1 # config system ha</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enrwD467hJmO6j6YW/l6FEOa1YNVYdo8Z5mCcTDEKUFpOVXcNYnPBmQDGX//ViXk6TkwNH0il5aJr/fZY25lq+husndQHZVWp2LIlXmCv/n81U43nkZUWaIKvqkellGFbhv0/IHoOLzQPCsVcBbyrsgoprYMvh6w7F06+nRriBtMNQxpOV5V+e388EcwsOOMsXBZOw==</t>
    </r>
    <r>
      <rPr>
        <sz val="11"/>
        <color rgb="FF006096"/>
        <rFont val="Roboto Condensed"/>
      </rPr>
      <t xml:space="preserve">
</t>
    </r>
    <r>
      <rPr>
        <sz val="11"/>
        <color rgb="FF006096"/>
        <rFont val="Roboto Condensed"/>
      </rPr>
      <t xml:space="preserve">    set hbdev "port10" 50 </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</si>
  <si>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Ensure that FortiGate devices are configured for High Availability (HA).</t>
    </r>
  </si>
  <si>
    <r>
      <rPr>
        <sz val="11"/>
        <color rgb="FF000000"/>
        <rFont val="Calibri"/>
      </rPr>
      <t>Not having High Availability (HA) configured correctly and synced properly impacts the availability of the FortiGate devices as well as any systems that require traversing the FortiGates. With properly configured HA in place outages can be minimized during firmware updates as well as if there are power outages or device failures.</t>
    </r>
  </si>
  <si>
    <r>
      <rPr>
        <sz val="11"/>
        <color rgb="FF000000"/>
        <rFont val="Calibri"/>
      </rPr>
      <t>N/A</t>
    </r>
  </si>
  <si>
    <t>2.5.2</t>
  </si>
  <si>
    <r>
      <rPr>
        <sz val="11"/>
        <rFont val="Calibri"/>
      </rPr>
      <t xml:space="preserve">Ensure </t>
    </r>
    <r>
      <rPr>
        <sz val="11"/>
        <color rgb="FF000000"/>
        <rFont val="Calibri"/>
      </rPr>
      <t>"</t>
    </r>
    <r>
      <rPr>
        <b/>
        <sz val="11"/>
        <color rgb="FF000000"/>
        <rFont val="Calibri"/>
      </rPr>
      <t>Monitor Interfaces</t>
    </r>
    <r>
      <rPr>
        <sz val="11"/>
        <color rgb="FF000000"/>
        <rFont val="Calibri"/>
      </rPr>
      <t>"</t>
    </r>
    <r>
      <rPr>
        <sz val="11"/>
        <color rgb="FF000000"/>
        <rFont val="Calibri"/>
      </rPr>
      <t xml:space="preserve"> for High Availability Devices is Enabled</t>
    </r>
  </si>
  <si>
    <r>
      <rPr>
        <sz val="11"/>
        <color rgb="FF000000"/>
        <rFont val="Calibri"/>
      </rPr>
      <t>To Remediate from GUI:</t>
    </r>
    <r>
      <rPr>
        <sz val="11"/>
        <color rgb="FF000000"/>
        <rFont val="Calibri"/>
      </rPr>
      <t xml:space="preserve">
</t>
    </r>
    <r>
      <rPr>
        <sz val="11"/>
        <color rgb="FF006096"/>
        <rFont val="Roboto Condensed"/>
      </rPr>
      <t>go to System - &gt; HA</t>
    </r>
    <r>
      <rPr>
        <sz val="11"/>
        <color rgb="FF006096"/>
        <rFont val="Roboto Condensed"/>
      </rPr>
      <t xml:space="preserve">
</t>
    </r>
    <r>
      <rPr>
        <sz val="11"/>
        <color rgb="FF006096"/>
        <rFont val="Roboto Condensed"/>
      </rPr>
      <t>Under "Monitor Interfaces" select all applicable interfaces.</t>
    </r>
    <r>
      <rPr>
        <sz val="11"/>
        <color rgb="FF006096"/>
        <rFont val="Roboto Condensed"/>
      </rPr>
      <t xml:space="preserve">
</t>
    </r>
    <r>
      <rPr>
        <sz val="11"/>
        <color rgb="FF006096"/>
        <rFont val="Roboto Condensed"/>
      </rPr>
      <t>select "OK"</t>
    </r>
    <r>
      <rPr>
        <sz val="11"/>
        <color rgb="FF006096"/>
        <rFont val="Roboto Condensed"/>
      </rPr>
      <t xml:space="preserve">
</t>
    </r>
    <r>
      <rPr>
        <sz val="11"/>
        <color rgb="FF000000"/>
        <rFont val="Calibri"/>
      </rPr>
      <t xml:space="preserve">
</t>
    </r>
    <r>
      <rPr>
        <sz val="11"/>
        <color rgb="FF000000"/>
        <rFont val="Calibri"/>
      </rPr>
      <t>To Validate from CLI:</t>
    </r>
    <r>
      <rPr>
        <sz val="11"/>
        <color rgb="FF000000"/>
        <rFont val="Calibri"/>
      </rPr>
      <t xml:space="preserve">
</t>
    </r>
    <r>
      <rPr>
        <sz val="11"/>
        <color rgb="FF006096"/>
        <rFont val="Roboto Condensed"/>
      </rPr>
      <t>FGT1 # config system ha</t>
    </r>
    <r>
      <rPr>
        <sz val="11"/>
        <color rgb="FF006096"/>
        <rFont val="Roboto Condensed"/>
      </rPr>
      <t xml:space="preserve">
</t>
    </r>
    <r>
      <rPr>
        <sz val="11"/>
        <color rgb="FF006096"/>
        <rFont val="Roboto Condensed"/>
      </rPr>
      <t>FGT1 (ha) # set monitor "port6" "port7"</t>
    </r>
    <r>
      <rPr>
        <sz val="11"/>
        <color rgb="FF006096"/>
        <rFont val="Roboto Condensed"/>
      </rPr>
      <t xml:space="preserve">
</t>
    </r>
    <r>
      <rPr>
        <sz val="11"/>
        <color rgb="FF006096"/>
        <rFont val="Roboto Condensed"/>
      </rPr>
      <t>FGT1 (ha) # show  ###To Review changes to monitored interfaces before applying</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 xml:space="preserve">    set monitor "port6" "port7"   </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</si>
  <si>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Configure Interface Monitoring within High Availability settings,  Interface Monitoring should be enabled on all critical interfaces.</t>
    </r>
  </si>
  <si>
    <r>
      <rPr>
        <sz val="11"/>
        <color rgb="FF000000"/>
        <rFont val="Calibri"/>
      </rPr>
      <t>Not configuring Interface Monitoring can directly impact services due to a failure to trigger a High Availability failover if an interface is impacted only on the primary device and it is not being monitored. Without the Interface monitoring enabled failover would be limited to hardware, system, or power faults.</t>
    </r>
  </si>
  <si>
    <r>
      <rPr>
        <sz val="11"/>
        <color rgb="FF000000"/>
        <rFont val="Calibri"/>
      </rPr>
      <t>To Validate from GUI:</t>
    </r>
    <r>
      <rPr>
        <sz val="11"/>
        <color rgb="FF000000"/>
        <rFont val="Calibri"/>
      </rPr>
      <t xml:space="preserve">
</t>
    </r>
    <r>
      <rPr>
        <sz val="11"/>
        <color rgb="FF006096"/>
        <rFont val="Roboto Condensed"/>
      </rPr>
      <t>go to System - &gt; HA</t>
    </r>
    <r>
      <rPr>
        <sz val="11"/>
        <color rgb="FF006096"/>
        <rFont val="Roboto Condensed"/>
      </rPr>
      <t xml:space="preserve">
</t>
    </r>
    <r>
      <rPr>
        <sz val="11"/>
        <color rgb="FF006096"/>
        <rFont val="Roboto Condensed"/>
      </rPr>
      <t>Under "Monitor Interfaces" validate all applicable interfaces are selected</t>
    </r>
    <r>
      <rPr>
        <sz val="11"/>
        <color rgb="FF006096"/>
        <rFont val="Roboto Condensed"/>
      </rPr>
      <t xml:space="preserve">
</t>
    </r>
    <r>
      <rPr>
        <sz val="11"/>
        <color rgb="FF006096"/>
        <rFont val="Roboto Condensed"/>
      </rPr>
      <t>select "OK"</t>
    </r>
    <r>
      <rPr>
        <sz val="11"/>
        <color rgb="FF006096"/>
        <rFont val="Roboto Condensed"/>
      </rPr>
      <t xml:space="preserve">
</t>
    </r>
    <r>
      <rPr>
        <sz val="11"/>
        <color rgb="FF000000"/>
        <rFont val="Calibri"/>
      </rPr>
      <t xml:space="preserve">
</t>
    </r>
    <r>
      <rPr>
        <sz val="11"/>
        <color rgb="FF000000"/>
        <rFont val="Calibri"/>
      </rPr>
      <t>To Validate from CLI:</t>
    </r>
    <r>
      <rPr>
        <sz val="11"/>
        <color rgb="FF000000"/>
        <rFont val="Calibri"/>
      </rPr>
      <t xml:space="preserve">
</t>
    </r>
    <r>
      <rPr>
        <sz val="11"/>
        <color rgb="FF006096"/>
        <rFont val="Roboto Condensed"/>
      </rPr>
      <t>FGT1 # config system ha</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 xml:space="preserve">    set monitor "port6" "port7"   ###Validate proper interfaces are present</t>
    </r>
    <r>
      <rPr>
        <sz val="11"/>
        <color rgb="FF006096"/>
        <rFont val="Roboto Condensed"/>
      </rPr>
      <t xml:space="preserve">
</t>
    </r>
    <r>
      <rPr>
        <sz val="11"/>
        <color rgb="FF006096"/>
        <rFont val="Roboto Condensed"/>
      </rPr>
      <t>end</t>
    </r>
    <r>
      <rPr>
        <sz val="11"/>
        <color rgb="FF006096"/>
        <rFont val="Roboto Condensed"/>
      </rPr>
      <t xml:space="preserve">
</t>
    </r>
  </si>
  <si>
    <t>2.5.3</t>
  </si>
  <si>
    <r>
      <rPr>
        <sz val="11"/>
        <rFont val="Calibri"/>
      </rPr>
      <t>Ensure HA Reserved Management Interface is Configured</t>
    </r>
  </si>
  <si>
    <r>
      <rPr>
        <sz val="11"/>
        <color rgb="FF000000"/>
        <rFont val="Calibri"/>
      </rPr>
      <t>Remediate through the GUI:</t>
    </r>
    <r>
      <rPr>
        <sz val="11"/>
        <color rgb="FF000000"/>
        <rFont val="Calibri"/>
      </rPr>
      <t xml:space="preserve">
</t>
    </r>
    <r>
      <rPr>
        <sz val="11"/>
        <color rgb="FF006096"/>
        <rFont val="Roboto Condensed"/>
      </rPr>
      <t>go to System -&gt; HA edit the "Master" device and enable "Management Interface Reservation" once this is enabled select an an interface, and configure the appropriate gateway.</t>
    </r>
    <r>
      <rPr>
        <sz val="11"/>
        <color rgb="FF006096"/>
        <rFont val="Roboto Condensed"/>
      </rPr>
      <t xml:space="preserve">
</t>
    </r>
    <r>
      <rPr>
        <sz val="11"/>
        <color rgb="FF000000"/>
        <rFont val="Calibri"/>
      </rPr>
      <t xml:space="preserve">
</t>
    </r>
    <r>
      <rPr>
        <sz val="11"/>
        <color rgb="FF000000"/>
        <rFont val="Calibri"/>
      </rPr>
      <t>Remediate through the CLI:</t>
    </r>
    <r>
      <rPr>
        <sz val="11"/>
        <color rgb="FF000000"/>
        <rFont val="Calibri"/>
      </rPr>
      <t xml:space="preserve">
</t>
    </r>
    <r>
      <rPr>
        <sz val="11"/>
        <color rgb="FF006096"/>
        <rFont val="Roboto Condensed"/>
      </rPr>
      <t>FGT1 #config system ha</t>
    </r>
    <r>
      <rPr>
        <sz val="11"/>
        <color rgb="FF006096"/>
        <rFont val="Roboto Condensed"/>
      </rPr>
      <t xml:space="preserve">
</t>
    </r>
    <r>
      <rPr>
        <sz val="11"/>
        <color rgb="FF006096"/>
        <rFont val="Roboto Condensed"/>
      </rPr>
      <t xml:space="preserve">FGT1 (ha) # set ha-mgmt-status enable </t>
    </r>
    <r>
      <rPr>
        <sz val="11"/>
        <color rgb="FF006096"/>
        <rFont val="Roboto Condensed"/>
      </rPr>
      <t xml:space="preserve">
</t>
    </r>
    <r>
      <rPr>
        <sz val="11"/>
        <color rgb="FF006096"/>
        <rFont val="Roboto Condensed"/>
      </rPr>
      <t xml:space="preserve">FGT1 (ha) # config ha-mgmt-interfaces </t>
    </r>
    <r>
      <rPr>
        <sz val="11"/>
        <color rgb="FF006096"/>
        <rFont val="Roboto Condensed"/>
      </rPr>
      <t xml:space="preserve">
</t>
    </r>
    <r>
      <rPr>
        <sz val="11"/>
        <color rgb="FF006096"/>
        <rFont val="Roboto Condensed"/>
      </rPr>
      <t>FGT1 (ha-mgmt-interfaces) # edit 1</t>
    </r>
    <r>
      <rPr>
        <sz val="11"/>
        <color rgb="FF006096"/>
        <rFont val="Roboto Condensed"/>
      </rPr>
      <t xml:space="preserve">
</t>
    </r>
    <r>
      <rPr>
        <sz val="11"/>
        <color rgb="FF006096"/>
        <rFont val="Roboto Condensed"/>
      </rPr>
      <t>new entry '1' added</t>
    </r>
    <r>
      <rPr>
        <sz val="11"/>
        <color rgb="FF006096"/>
        <rFont val="Roboto Condensed"/>
      </rPr>
      <t xml:space="preserve">
</t>
    </r>
    <r>
      <rPr>
        <sz val="11"/>
        <color rgb="FF006096"/>
        <rFont val="Roboto Condensed"/>
      </rPr>
      <t>FGT1 (1) # set interface port6</t>
    </r>
    <r>
      <rPr>
        <sz val="11"/>
        <color rgb="FF006096"/>
        <rFont val="Roboto Condensed"/>
      </rPr>
      <t xml:space="preserve">
</t>
    </r>
    <r>
      <rPr>
        <sz val="11"/>
        <color rgb="FF006096"/>
        <rFont val="Roboto Condensed"/>
      </rPr>
      <t>FGT1 (1) # set gateway 10.10.10.1</t>
    </r>
    <r>
      <rPr>
        <sz val="11"/>
        <color rgb="FF006096"/>
        <rFont val="Roboto Condensed"/>
      </rPr>
      <t xml:space="preserve">
</t>
    </r>
    <r>
      <rPr>
        <sz val="11"/>
        <color rgb="FF006096"/>
        <rFont val="Roboto Condensed"/>
      </rPr>
      <t>FGT1 (1) # end</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ha-mgmt-status enable  </t>
    </r>
    <r>
      <rPr>
        <sz val="11"/>
        <color rgb="FF006096"/>
        <rFont val="Roboto Condensed"/>
      </rPr>
      <t xml:space="preserve">
</t>
    </r>
    <r>
      <rPr>
        <sz val="11"/>
        <color rgb="FF006096"/>
        <rFont val="Roboto Condensed"/>
      </rPr>
      <t xml:space="preserve">    config ha-mgmt-interfaces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interface "port6"</t>
    </r>
    <r>
      <rPr>
        <sz val="11"/>
        <color rgb="FF006096"/>
        <rFont val="Roboto Condensed"/>
      </rPr>
      <t xml:space="preserve">
</t>
    </r>
    <r>
      <rPr>
        <sz val="11"/>
        <color rgb="FF006096"/>
        <rFont val="Roboto Condensed"/>
      </rPr>
      <t xml:space="preserve">            set gateway 10.10.10.1</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FGT1 (ha) # end</t>
    </r>
    <r>
      <rPr>
        <sz val="11"/>
        <color rgb="FF006096"/>
        <rFont val="Roboto Condensed"/>
      </rPr>
      <t xml:space="preserve">
</t>
    </r>
  </si>
  <si>
    <r>
      <rPr>
        <sz val="11"/>
        <color rgb="FF000000"/>
        <rFont val="Calibri"/>
      </rPr>
      <t>Ensure Reserved Management Interfaces are configured on HA devices</t>
    </r>
  </si>
  <si>
    <r>
      <rPr>
        <sz val="11"/>
        <color rgb="FF000000"/>
        <rFont val="Calibri"/>
      </rPr>
      <t>Not configuring reserved Management Interfaces impacts the ability to access secondary devices directly due to the primary and secondary devices syncing configuration exactly and floating a virtualized mac address between them for failover</t>
    </r>
  </si>
  <si>
    <r>
      <rPr>
        <sz val="11"/>
        <color rgb="FF000000"/>
        <rFont val="Calibri"/>
      </rPr>
      <t>Review through the GUI:</t>
    </r>
    <r>
      <rPr>
        <sz val="11"/>
        <color rgb="FF000000"/>
        <rFont val="Calibri"/>
      </rPr>
      <t xml:space="preserve">
</t>
    </r>
    <r>
      <rPr>
        <sz val="11"/>
        <color rgb="FF006096"/>
        <rFont val="Roboto Condensed"/>
      </rPr>
      <t>go to System -&gt; HA edit the "Master" device and verify that "Management Interface Reservation" is selected and there is an interface, and gateway defined</t>
    </r>
    <r>
      <rPr>
        <sz val="11"/>
        <color rgb="FF006096"/>
        <rFont val="Roboto Condensed"/>
      </rPr>
      <t xml:space="preserve">
</t>
    </r>
    <r>
      <rPr>
        <sz val="11"/>
        <color rgb="FF000000"/>
        <rFont val="Calibri"/>
      </rPr>
      <t xml:space="preserve">
</t>
    </r>
    <r>
      <rPr>
        <sz val="11"/>
        <color rgb="FF000000"/>
        <rFont val="Calibri"/>
      </rPr>
      <t>Review through the CLI:</t>
    </r>
    <r>
      <rPr>
        <sz val="11"/>
        <color rgb="FF000000"/>
        <rFont val="Calibri"/>
      </rPr>
      <t xml:space="preserve">
</t>
    </r>
    <r>
      <rPr>
        <sz val="11"/>
        <color rgb="FF006096"/>
        <rFont val="Roboto Condensed"/>
      </rPr>
      <t>FGT1 #config system ha</t>
    </r>
    <r>
      <rPr>
        <sz val="11"/>
        <color rgb="FF006096"/>
        <rFont val="Roboto Condensed"/>
      </rPr>
      <t xml:space="preserve">
</t>
    </r>
    <r>
      <rPr>
        <sz val="11"/>
        <color rgb="FF006096"/>
        <rFont val="Roboto Condensed"/>
      </rPr>
      <t>FGT1 (ha) # show</t>
    </r>
    <r>
      <rPr>
        <sz val="11"/>
        <color rgb="FF006096"/>
        <rFont val="Roboto Condensed"/>
      </rPr>
      <t xml:space="preserve">
</t>
    </r>
    <r>
      <rPr>
        <sz val="11"/>
        <color rgb="FF006096"/>
        <rFont val="Roboto Condensed"/>
      </rPr>
      <t>config system ha</t>
    </r>
    <r>
      <rPr>
        <sz val="11"/>
        <color rgb="FF006096"/>
        <rFont val="Roboto Condensed"/>
      </rPr>
      <t xml:space="preserve">
</t>
    </r>
    <r>
      <rPr>
        <sz val="11"/>
        <color rgb="FF006096"/>
        <rFont val="Roboto Condensed"/>
      </rPr>
      <t xml:space="preserve">    set group-name "FGT-HA"</t>
    </r>
    <r>
      <rPr>
        <sz val="11"/>
        <color rgb="FF006096"/>
        <rFont val="Roboto Condensed"/>
      </rPr>
      <t xml:space="preserve">
</t>
    </r>
    <r>
      <rPr>
        <sz val="11"/>
        <color rgb="FF006096"/>
        <rFont val="Roboto Condensed"/>
      </rPr>
      <t xml:space="preserve">    set mode a-p</t>
    </r>
    <r>
      <rPr>
        <sz val="11"/>
        <color rgb="FF006096"/>
        <rFont val="Roboto Condensed"/>
      </rPr>
      <t xml:space="preserve">
</t>
    </r>
    <r>
      <rPr>
        <sz val="11"/>
        <color rgb="FF006096"/>
        <rFont val="Roboto Condensed"/>
      </rPr>
      <t xml:space="preserve">    set password ENC enrwD467hJmO6j6YW/l6FEOa1YNVYdo8Z5mCcTDEKUFpOVXcNYnPBmQDGX//ViXk6TkwNH0il5aJr/fZY25lq+husndQHZVWp2LIlXmCv/n81U43nkZUWaIKvqkellGFbhv0/IHoOLzQPCsVcBbyrsgoprYMvh6w7F06+nRriBtMNQxpiTE+12xAHz7lA3EoYZzf8A==</t>
    </r>
    <r>
      <rPr>
        <sz val="11"/>
        <color rgb="FF006096"/>
        <rFont val="Roboto Condensed"/>
      </rPr>
      <t xml:space="preserve">
</t>
    </r>
    <r>
      <rPr>
        <sz val="11"/>
        <color rgb="FF006096"/>
        <rFont val="Roboto Condensed"/>
      </rPr>
      <t xml:space="preserve">    set ha-mgmt-status enable  </t>
    </r>
    <r>
      <rPr>
        <sz val="11"/>
        <color rgb="FF006096"/>
        <rFont val="Roboto Condensed"/>
      </rPr>
      <t xml:space="preserve">
</t>
    </r>
    <r>
      <rPr>
        <sz val="11"/>
        <color rgb="FF006096"/>
        <rFont val="Roboto Condensed"/>
      </rPr>
      <t xml:space="preserve">    config ha-mgmt-interfaces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interface "port6"</t>
    </r>
    <r>
      <rPr>
        <sz val="11"/>
        <color rgb="FF006096"/>
        <rFont val="Roboto Condensed"/>
      </rPr>
      <t xml:space="preserve">
</t>
    </r>
    <r>
      <rPr>
        <sz val="11"/>
        <color rgb="FF006096"/>
        <rFont val="Roboto Condensed"/>
      </rPr>
      <t xml:space="preserve">            set gateway 10.10.10.1</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set override disable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Validate that set ha-mgmt-status is enableand that config ha-mgmt-interfaces has at least one entry with an interface and gateway defined</t>
    </r>
  </si>
  <si>
    <t>Policy and Objects</t>
  </si>
  <si>
    <t>3.1</t>
  </si>
  <si>
    <r>
      <rPr>
        <sz val="11"/>
        <rFont val="Calibri"/>
      </rPr>
      <t>Ensure that unused policies are reviewed regularly</t>
    </r>
  </si>
  <si>
    <r>
      <rPr>
        <sz val="11"/>
        <color rgb="FF000000"/>
        <rFont val="Calibri"/>
      </rPr>
      <t>The remediation is to review and decide if you should delete unused policies.</t>
    </r>
  </si>
  <si>
    <r>
      <rPr>
        <sz val="11"/>
        <color rgb="FF000000"/>
        <rFont val="Calibri"/>
      </rPr>
      <t>All firewall policies should be reviewed regularly to verify the business purpose. Unused policies should be disabled and logged.</t>
    </r>
  </si>
  <si>
    <r>
      <rPr>
        <sz val="11"/>
        <color rgb="FF000000"/>
        <rFont val="Calibri"/>
      </rPr>
      <t>In CLI, type "diag firewall iprope show 100004 &lt;policy_id&gt;". In this example, we'll verify policy with ID of 32. We'll also need to clear the counter after each review so that we can tell if the policy is still being used for the next review :</t>
    </r>
    <r>
      <rPr>
        <sz val="11"/>
        <color rgb="FF000000"/>
        <rFont val="Calibri"/>
      </rPr>
      <t xml:space="preserve">
</t>
    </r>
    <r>
      <rPr>
        <sz val="11"/>
        <color rgb="FF006096"/>
        <rFont val="Roboto Condensed"/>
      </rPr>
      <t>FGT1 # diag firewall iprope show 100004 32</t>
    </r>
    <r>
      <rPr>
        <sz val="11"/>
        <color rgb="FF006096"/>
        <rFont val="Roboto Condensed"/>
      </rPr>
      <t xml:space="preserve">
</t>
    </r>
    <r>
      <rPr>
        <sz val="11"/>
        <color rgb="FF006096"/>
        <rFont val="Roboto Condensed"/>
      </rPr>
      <t>idx=2 pkts/bytes=144967/135758174 asic_pkts/asic_bytes=0/0 flag=0x0 hit count:663</t>
    </r>
    <r>
      <rPr>
        <sz val="11"/>
        <color rgb="FF006096"/>
        <rFont val="Roboto Condensed"/>
      </rPr>
      <t xml:space="preserve">
</t>
    </r>
    <r>
      <rPr>
        <sz val="11"/>
        <color rgb="FF006096"/>
        <rFont val="Roboto Condensed"/>
      </rPr>
      <t>FGT1 # diag firewall iprope clear 100004 32</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go to Policy &amp; Objects -&gt; IPv4 Policy. First make sure that either the columns "Bytes" or "Hit Count" are visible. To display either one of them, move the cursor to the top row where all the columns names are. Right click and select "Bytes" or "Hit Count" and click OK. To clear the counter, right click on the "Bytes" or "Hit Count" columns of that policy and click on "Clear Counters".</t>
    </r>
    <r>
      <rPr>
        <sz val="11"/>
        <color rgb="FF006096"/>
        <rFont val="Roboto Condensed"/>
      </rPr>
      <t xml:space="preserve">
</t>
    </r>
  </si>
  <si>
    <r>
      <rPr>
        <sz val="11"/>
        <color rgb="FF000000"/>
        <rFont val="Calibri"/>
      </rPr>
      <t>By default, the hit count value is obviously 0 at the beginning.</t>
    </r>
  </si>
  <si>
    <t>3.2</t>
  </si>
  <si>
    <r>
      <rPr>
        <sz val="11"/>
        <rFont val="Calibri"/>
      </rPr>
      <t xml:space="preserve">Ensure that policies do not use </t>
    </r>
    <r>
      <rPr>
        <sz val="11"/>
        <color rgb="FF000000"/>
        <rFont val="Calibri"/>
      </rPr>
      <t>"</t>
    </r>
    <r>
      <rPr>
        <b/>
        <sz val="11"/>
        <color rgb="FF000000"/>
        <rFont val="Calibri"/>
      </rPr>
      <t>ALL</t>
    </r>
    <r>
      <rPr>
        <sz val="11"/>
        <color rgb="FF000000"/>
        <rFont val="Calibri"/>
      </rPr>
      <t>"</t>
    </r>
    <r>
      <rPr>
        <sz val="11"/>
        <color rgb="FF000000"/>
        <rFont val="Calibri"/>
      </rPr>
      <t xml:space="preserve"> as Service</t>
    </r>
  </si>
  <si>
    <r>
      <rPr>
        <sz val="11"/>
        <color rgb="FF000000"/>
        <rFont val="Calibri"/>
      </rPr>
      <t>In this example, we will modify policy with ID of 2 to change the service from "ALL" to FTP and SNMP</t>
    </r>
    <r>
      <rPr>
        <sz val="11"/>
        <color rgb="FF000000"/>
        <rFont val="Calibri"/>
      </rPr>
      <t xml:space="preserve">
</t>
    </r>
    <r>
      <rPr>
        <sz val="11"/>
        <color rgb="FF000000"/>
        <rFont val="Calibri"/>
      </rPr>
      <t>In CLI:</t>
    </r>
    <r>
      <rPr>
        <sz val="11"/>
        <color rgb="FF000000"/>
        <rFont val="Calibri"/>
      </rPr>
      <t xml:space="preserve">
</t>
    </r>
    <r>
      <rPr>
        <sz val="11"/>
        <color rgb="FF006096"/>
        <rFont val="Roboto Condensed"/>
      </rPr>
      <t>FGT1 # config firewall policy</t>
    </r>
    <r>
      <rPr>
        <sz val="11"/>
        <color rgb="FF006096"/>
        <rFont val="Roboto Condensed"/>
      </rPr>
      <t xml:space="preserve">
</t>
    </r>
    <r>
      <rPr>
        <sz val="11"/>
        <color rgb="FF006096"/>
        <rFont val="Roboto Condensed"/>
      </rPr>
      <t>FGT1 (policy) # edit 2</t>
    </r>
    <r>
      <rPr>
        <sz val="11"/>
        <color rgb="FF006096"/>
        <rFont val="Roboto Condensed"/>
      </rPr>
      <t xml:space="preserve">
</t>
    </r>
    <r>
      <rPr>
        <sz val="11"/>
        <color rgb="FF006096"/>
        <rFont val="Roboto Condensed"/>
      </rPr>
      <t>FGT1 (2) # set service "FTP" "SNMP"</t>
    </r>
    <r>
      <rPr>
        <sz val="11"/>
        <color rgb="FF006096"/>
        <rFont val="Roboto Condensed"/>
      </rPr>
      <t xml:space="preserve">
</t>
    </r>
    <r>
      <rPr>
        <sz val="11"/>
        <color rgb="FF006096"/>
        <rFont val="Roboto Condensed"/>
      </rPr>
      <t>FGT1 (2) # end</t>
    </r>
    <r>
      <rPr>
        <sz val="11"/>
        <color rgb="FF006096"/>
        <rFont val="Roboto Condensed"/>
      </rPr>
      <t xml:space="preserve">
</t>
    </r>
    <r>
      <rPr>
        <sz val="11"/>
        <color rgb="FF006096"/>
        <rFont val="Roboto Condensed"/>
      </rPr>
      <t>FGT1 #</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click on Policy &amp; Objects -&gt; IPv4 Policy. Select the policy, click "Edit". In the Service section, click on it and select FTP and SNMP. Click OK</t>
    </r>
    <r>
      <rPr>
        <sz val="11"/>
        <color rgb="FF006096"/>
        <rFont val="Roboto Condensed"/>
      </rPr>
      <t xml:space="preserve">
</t>
    </r>
  </si>
  <si>
    <r>
      <rPr>
        <sz val="11"/>
        <color rgb="FF000000"/>
        <rFont val="Calibri"/>
      </rPr>
      <t>We want to make sure that  all security policies in effect clearly state which protocols / services they are allowing.</t>
    </r>
  </si>
  <si>
    <r>
      <rPr>
        <sz val="11"/>
        <color rgb="FF000000"/>
        <rFont val="Calibri"/>
      </rPr>
      <t>In CLI:</t>
    </r>
    <r>
      <rPr>
        <sz val="11"/>
        <color rgb="FF000000"/>
        <rFont val="Calibri"/>
      </rPr>
      <t xml:space="preserve">
</t>
    </r>
    <r>
      <rPr>
        <sz val="11"/>
        <color rgb="FF006096"/>
        <rFont val="Roboto Condensed"/>
      </rPr>
      <t>FGT1 # config firewall policy</t>
    </r>
    <r>
      <rPr>
        <sz val="11"/>
        <color rgb="FF006096"/>
        <rFont val="Roboto Condensed"/>
      </rPr>
      <t xml:space="preserve">
</t>
    </r>
    <r>
      <rPr>
        <sz val="11"/>
        <color rgb="FF006096"/>
        <rFont val="Roboto Condensed"/>
      </rPr>
      <t>FGT1 (policy) # show</t>
    </r>
    <r>
      <rPr>
        <sz val="11"/>
        <color rgb="FF006096"/>
        <rFont val="Roboto Condensed"/>
      </rPr>
      <t xml:space="preserve">
</t>
    </r>
    <r>
      <rPr>
        <sz val="11"/>
        <color rgb="FF006096"/>
        <rFont val="Roboto Condensed"/>
      </rPr>
      <t>TEST-FG-Third (policy) # show</t>
    </r>
    <r>
      <rPr>
        <sz val="11"/>
        <color rgb="FF006096"/>
        <rFont val="Roboto Condensed"/>
      </rPr>
      <t xml:space="preserve">
</t>
    </r>
    <r>
      <rPr>
        <sz val="11"/>
        <color rgb="FF006096"/>
        <rFont val="Roboto Condensed"/>
      </rPr>
      <t>config firewall policy</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uuid d0eed832-bb73-51e6-c3da-3cd2ec201608</t>
    </r>
    <r>
      <rPr>
        <sz val="11"/>
        <color rgb="FF006096"/>
        <rFont val="Roboto Condensed"/>
      </rPr>
      <t xml:space="preserve">
</t>
    </r>
    <r>
      <rPr>
        <sz val="11"/>
        <color rgb="FF006096"/>
        <rFont val="Roboto Condensed"/>
      </rPr>
      <t xml:space="preserve">        set srcintf "internal"</t>
    </r>
    <r>
      <rPr>
        <sz val="11"/>
        <color rgb="FF006096"/>
        <rFont val="Roboto Condensed"/>
      </rPr>
      <t xml:space="preserve">
</t>
    </r>
    <r>
      <rPr>
        <sz val="11"/>
        <color rgb="FF006096"/>
        <rFont val="Roboto Condensed"/>
      </rPr>
      <t xml:space="preserve">        set dstintf "wan"</t>
    </r>
    <r>
      <rPr>
        <sz val="11"/>
        <color rgb="FF006096"/>
        <rFont val="Roboto Condensed"/>
      </rPr>
      <t xml:space="preserve">
</t>
    </r>
    <r>
      <rPr>
        <sz val="11"/>
        <color rgb="FF006096"/>
        <rFont val="Roboto Condensed"/>
      </rPr>
      <t xml:space="preserve">        set srcaddr "all"</t>
    </r>
    <r>
      <rPr>
        <sz val="11"/>
        <color rgb="FF006096"/>
        <rFont val="Roboto Condensed"/>
      </rPr>
      <t xml:space="preserve">
</t>
    </r>
    <r>
      <rPr>
        <sz val="11"/>
        <color rgb="FF006096"/>
        <rFont val="Roboto Condensed"/>
      </rPr>
      <t xml:space="preserve">        set dstaddr "all"</t>
    </r>
    <r>
      <rPr>
        <sz val="11"/>
        <color rgb="FF006096"/>
        <rFont val="Roboto Condensed"/>
      </rPr>
      <t xml:space="preserve">
</t>
    </r>
    <r>
      <rPr>
        <sz val="11"/>
        <color rgb="FF006096"/>
        <rFont val="Roboto Condensed"/>
      </rPr>
      <t xml:space="preserve">        set action accept</t>
    </r>
    <r>
      <rPr>
        <sz val="11"/>
        <color rgb="FF006096"/>
        <rFont val="Roboto Condensed"/>
      </rPr>
      <t xml:space="preserve">
</t>
    </r>
    <r>
      <rPr>
        <sz val="11"/>
        <color rgb="FF006096"/>
        <rFont val="Roboto Condensed"/>
      </rPr>
      <t xml:space="preserve">        set schedule "always"</t>
    </r>
    <r>
      <rPr>
        <sz val="11"/>
        <color rgb="FF006096"/>
        <rFont val="Roboto Condensed"/>
      </rPr>
      <t xml:space="preserve">
</t>
    </r>
    <r>
      <rPr>
        <sz val="11"/>
        <color rgb="FF006096"/>
        <rFont val="Roboto Condensed"/>
      </rPr>
      <t xml:space="preserve">        set service "HTTPS" "HTTP"</t>
    </r>
    <r>
      <rPr>
        <sz val="11"/>
        <color rgb="FF006096"/>
        <rFont val="Roboto Condensed"/>
      </rPr>
      <t xml:space="preserve">
</t>
    </r>
    <r>
      <rPr>
        <sz val="11"/>
        <color rgb="FF006096"/>
        <rFont val="Roboto Condensed"/>
      </rPr>
      <t xml:space="preserve">        set ssl-ssh-profile "__tmp_no-inspection"</t>
    </r>
    <r>
      <rPr>
        <sz val="11"/>
        <color rgb="FF006096"/>
        <rFont val="Roboto Condensed"/>
      </rPr>
      <t xml:space="preserve">
</t>
    </r>
    <r>
      <rPr>
        <sz val="11"/>
        <color rgb="FF006096"/>
        <rFont val="Roboto Condensed"/>
      </rPr>
      <t xml:space="preserve">        set nat enable</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In the GUI,</t>
    </r>
    <r>
      <rPr>
        <sz val="11"/>
        <color rgb="FF000000"/>
        <rFont val="Calibri"/>
      </rPr>
      <t xml:space="preserve">
</t>
    </r>
    <r>
      <rPr>
        <sz val="11"/>
        <color rgb="FF006096"/>
        <rFont val="Roboto Condensed"/>
      </rPr>
      <t>go to Policy &amp; Objects -&gt; IPv4 Policy.</t>
    </r>
    <r>
      <rPr>
        <sz val="11"/>
        <color rgb="FF006096"/>
        <rFont val="Roboto Condensed"/>
      </rPr>
      <t xml:space="preserve">
</t>
    </r>
    <r>
      <rPr>
        <sz val="11"/>
        <color rgb="FF000000"/>
        <rFont val="Calibri"/>
      </rPr>
      <t xml:space="preserve">
</t>
    </r>
    <r>
      <rPr>
        <sz val="11"/>
        <color rgb="FF000000"/>
        <rFont val="Calibri"/>
      </rPr>
      <t>Make sure that none of the policies use "ALL" as its service</t>
    </r>
  </si>
  <si>
    <r>
      <rPr>
        <sz val="11"/>
        <color rgb="FF000000"/>
        <rFont val="Calibri"/>
      </rPr>
      <t>By default, all new policy will have "ALL" in its service field.</t>
    </r>
  </si>
  <si>
    <t>3.3</t>
  </si>
  <si>
    <r>
      <rPr>
        <sz val="11"/>
        <rFont val="Calibri"/>
      </rPr>
      <t>Ensure Policies are Uniquely Named</t>
    </r>
  </si>
  <si>
    <r>
      <rPr>
        <sz val="11"/>
        <color rgb="FF000000"/>
        <rFont val="Calibri"/>
      </rPr>
      <t>Provide all firewall policies with a unique name</t>
    </r>
  </si>
  <si>
    <r>
      <rPr>
        <sz val="11"/>
        <color rgb="FF000000"/>
        <rFont val="Calibri"/>
      </rPr>
      <t>Ensure Policies are uniquely named</t>
    </r>
  </si>
  <si>
    <r>
      <rPr>
        <sz val="11"/>
        <color rgb="FF000000"/>
        <rFont val="Calibri"/>
      </rPr>
      <t>Review firewall policies and validate that all policies are uniquely named</t>
    </r>
  </si>
  <si>
    <t>3.4</t>
  </si>
  <si>
    <r>
      <rPr>
        <sz val="11"/>
        <rFont val="Calibri"/>
      </rPr>
      <t>Ensure there are no Unused Policies</t>
    </r>
  </si>
  <si>
    <r>
      <rPr>
        <sz val="11"/>
        <color rgb="FF000000"/>
        <rFont val="Calibri"/>
      </rPr>
      <t>Disable and then delete any used firewall policies</t>
    </r>
  </si>
  <si>
    <r>
      <rPr>
        <sz val="11"/>
        <color rgb="FF000000"/>
        <rFont val="Calibri"/>
      </rPr>
      <t>Ensure that there are no firewall policies that are unused</t>
    </r>
  </si>
  <si>
    <r>
      <rPr>
        <sz val="11"/>
        <color rgb="FF000000"/>
        <rFont val="Calibri"/>
      </rPr>
      <t>Review all Firewall policies for use and validate the purpose of the policy</t>
    </r>
  </si>
  <si>
    <t>3.5</t>
  </si>
  <si>
    <r>
      <rPr>
        <sz val="11"/>
        <rFont val="Calibri"/>
      </rPr>
      <t>Ensure firewall policy denying all traffic to/from Tor or malicious server IP addresses using ISDB</t>
    </r>
  </si>
  <si>
    <r>
      <rPr>
        <sz val="11"/>
        <color rgb="FF000000"/>
        <rFont val="Calibri"/>
      </rPr>
      <t>Review firewall policies and ensure there are:</t>
    </r>
    <r>
      <rPr>
        <sz val="11"/>
        <color rgb="FF000000"/>
        <rFont val="Calibri"/>
      </rPr>
      <t xml:space="preserve">
</t>
    </r>
    <r>
      <rPr>
        <sz val="11"/>
        <color rgb="FF000000"/>
        <rFont val="Calibri"/>
      </rPr>
      <t>- A firewall policy created to block inbound connections with these settings:</t>
    </r>
    <r>
      <rPr>
        <sz val="11"/>
        <color rgb="FF000000"/>
        <rFont val="Calibri"/>
      </rPr>
      <t xml:space="preserve">
</t>
    </r>
    <r>
      <rPr>
        <sz val="11"/>
        <color rgb="FF006096"/>
        <rFont val="Roboto Condensed"/>
      </rPr>
      <t>From: Any</t>
    </r>
    <r>
      <rPr>
        <sz val="11"/>
        <color rgb="FF006096"/>
        <rFont val="Roboto Condensed"/>
      </rPr>
      <t xml:space="preserve">
</t>
    </r>
    <r>
      <rPr>
        <sz val="11"/>
        <color rgb="FF006096"/>
        <rFont val="Roboto Condensed"/>
      </rPr>
      <t>To: Any</t>
    </r>
    <r>
      <rPr>
        <sz val="11"/>
        <color rgb="FF006096"/>
        <rFont val="Roboto Condensed"/>
      </rPr>
      <t xml:space="preserve">
</t>
    </r>
    <r>
      <rPr>
        <sz val="11"/>
        <color rgb="FF006096"/>
        <rFont val="Roboto Condensed"/>
      </rPr>
      <t>Source: "Tor-Exit.Node", "Tor-Relay.Node", and "Malicious-Malicious.Server"</t>
    </r>
    <r>
      <rPr>
        <sz val="11"/>
        <color rgb="FF006096"/>
        <rFont val="Roboto Condensed"/>
      </rPr>
      <t xml:space="preserve">
</t>
    </r>
    <r>
      <rPr>
        <sz val="11"/>
        <color rgb="FF006096"/>
        <rFont val="Roboto Condensed"/>
      </rPr>
      <t>Destination: all</t>
    </r>
    <r>
      <rPr>
        <sz val="11"/>
        <color rgb="FF006096"/>
        <rFont val="Roboto Condensed"/>
      </rPr>
      <t xml:space="preserve">
</t>
    </r>
    <r>
      <rPr>
        <sz val="11"/>
        <color rgb="FF006096"/>
        <rFont val="Roboto Condensed"/>
      </rPr>
      <t>Schedule: Always</t>
    </r>
    <r>
      <rPr>
        <sz val="11"/>
        <color rgb="FF006096"/>
        <rFont val="Roboto Condensed"/>
      </rPr>
      <t xml:space="preserve">
</t>
    </r>
    <r>
      <rPr>
        <sz val="11"/>
        <color rgb="FF006096"/>
        <rFont val="Roboto Condensed"/>
      </rPr>
      <t>Services: All</t>
    </r>
    <r>
      <rPr>
        <sz val="11"/>
        <color rgb="FF006096"/>
        <rFont val="Roboto Condensed"/>
      </rPr>
      <t xml:space="preserve">
</t>
    </r>
    <r>
      <rPr>
        <sz val="11"/>
        <color rgb="FF006096"/>
        <rFont val="Roboto Condensed"/>
      </rPr>
      <t>Action: Deny</t>
    </r>
    <r>
      <rPr>
        <sz val="11"/>
        <color rgb="FF006096"/>
        <rFont val="Roboto Condensed"/>
      </rPr>
      <t xml:space="preserve">
</t>
    </r>
    <r>
      <rPr>
        <sz val="11"/>
        <color rgb="FF006096"/>
        <rFont val="Roboto Condensed"/>
      </rPr>
      <t>Log Violation Traffic: Enabled</t>
    </r>
    <r>
      <rPr>
        <sz val="11"/>
        <color rgb="FF006096"/>
        <rFont val="Roboto Condensed"/>
      </rPr>
      <t xml:space="preserve">
</t>
    </r>
    <r>
      <rPr>
        <sz val="11"/>
        <color rgb="FF006096"/>
        <rFont val="Roboto Condensed"/>
      </rPr>
      <t>Enable this policy: Enabled</t>
    </r>
    <r>
      <rPr>
        <sz val="11"/>
        <color rgb="FF006096"/>
        <rFont val="Roboto Condensed"/>
      </rPr>
      <t xml:space="preserve">
</t>
    </r>
    <r>
      <rPr>
        <sz val="11"/>
        <color rgb="FF000000"/>
        <rFont val="Calibri"/>
      </rPr>
      <t xml:space="preserve">
</t>
    </r>
    <r>
      <rPr>
        <sz val="11"/>
        <color rgb="FF000000"/>
        <rFont val="Calibri"/>
      </rPr>
      <t>- A firewall policy created to block outbound connections with these settings:</t>
    </r>
    <r>
      <rPr>
        <sz val="11"/>
        <color rgb="FF000000"/>
        <rFont val="Calibri"/>
      </rPr>
      <t xml:space="preserve">
</t>
    </r>
    <r>
      <rPr>
        <sz val="11"/>
        <color rgb="FF006096"/>
        <rFont val="Roboto Condensed"/>
      </rPr>
      <t>From: Any</t>
    </r>
    <r>
      <rPr>
        <sz val="11"/>
        <color rgb="FF006096"/>
        <rFont val="Roboto Condensed"/>
      </rPr>
      <t xml:space="preserve">
</t>
    </r>
    <r>
      <rPr>
        <sz val="11"/>
        <color rgb="FF006096"/>
        <rFont val="Roboto Condensed"/>
      </rPr>
      <t>To: Any</t>
    </r>
    <r>
      <rPr>
        <sz val="11"/>
        <color rgb="FF006096"/>
        <rFont val="Roboto Condensed"/>
      </rPr>
      <t xml:space="preserve">
</t>
    </r>
    <r>
      <rPr>
        <sz val="11"/>
        <color rgb="FF006096"/>
        <rFont val="Roboto Condensed"/>
      </rPr>
      <t>Source: All</t>
    </r>
    <r>
      <rPr>
        <sz val="11"/>
        <color rgb="FF006096"/>
        <rFont val="Roboto Condensed"/>
      </rPr>
      <t xml:space="preserve">
</t>
    </r>
    <r>
      <rPr>
        <sz val="11"/>
        <color rgb="FF006096"/>
        <rFont val="Roboto Condensed"/>
      </rPr>
      <t>Destination: "Tor-Relay.Node" and "Malicious-Malicious.Server"</t>
    </r>
    <r>
      <rPr>
        <sz val="11"/>
        <color rgb="FF006096"/>
        <rFont val="Roboto Condensed"/>
      </rPr>
      <t xml:space="preserve">
</t>
    </r>
    <r>
      <rPr>
        <sz val="11"/>
        <color rgb="FF006096"/>
        <rFont val="Roboto Condensed"/>
      </rPr>
      <t>Schedule: Always</t>
    </r>
    <r>
      <rPr>
        <sz val="11"/>
        <color rgb="FF006096"/>
        <rFont val="Roboto Condensed"/>
      </rPr>
      <t xml:space="preserve">
</t>
    </r>
    <r>
      <rPr>
        <sz val="11"/>
        <color rgb="FF006096"/>
        <rFont val="Roboto Condensed"/>
      </rPr>
      <t>Action: Deny</t>
    </r>
    <r>
      <rPr>
        <sz val="11"/>
        <color rgb="FF006096"/>
        <rFont val="Roboto Condensed"/>
      </rPr>
      <t xml:space="preserve">
</t>
    </r>
    <r>
      <rPr>
        <sz val="11"/>
        <color rgb="FF006096"/>
        <rFont val="Roboto Condensed"/>
      </rPr>
      <t>Log Violation Traffic: Enabled</t>
    </r>
    <r>
      <rPr>
        <sz val="11"/>
        <color rgb="FF006096"/>
        <rFont val="Roboto Condensed"/>
      </rPr>
      <t xml:space="preserve">
</t>
    </r>
    <r>
      <rPr>
        <sz val="11"/>
        <color rgb="FF006096"/>
        <rFont val="Roboto Condensed"/>
      </rPr>
      <t>Enable this policy: Enabled</t>
    </r>
    <r>
      <rPr>
        <sz val="11"/>
        <color rgb="FF006096"/>
        <rFont val="Roboto Condensed"/>
      </rPr>
      <t xml:space="preserve">
</t>
    </r>
  </si>
  <si>
    <r>
      <rPr>
        <sz val="11"/>
        <color rgb="FF000000"/>
        <rFont val="Calibri"/>
      </rPr>
      <t>Firewall policies should include a deny rule for traffic going to/from Tor or malicious server using ISDB (Internet Service Database).</t>
    </r>
  </si>
  <si>
    <r>
      <rPr>
        <sz val="11"/>
        <color rgb="FF000000"/>
        <rFont val="Calibri"/>
      </rPr>
      <t>Go to "Policy &amp; Objects".</t>
    </r>
    <r>
      <rPr>
        <sz val="11"/>
        <color rgb="FF000000"/>
        <rFont val="Calibri"/>
      </rPr>
      <t xml:space="preserve">
</t>
    </r>
    <r>
      <rPr>
        <sz val="11"/>
        <color rgb="FF000000"/>
        <rFont val="Calibri"/>
      </rPr>
      <t>Validate that there is a firewall policy created to block inbound connections from sources named "Tor-Exit.Node", "Tor-Relay.Node", and "Malicious-Malicious.Server" on "All" services.</t>
    </r>
    <r>
      <rPr>
        <sz val="11"/>
        <color rgb="FF000000"/>
        <rFont val="Calibri"/>
      </rPr>
      <t xml:space="preserve">
</t>
    </r>
    <r>
      <rPr>
        <sz val="11"/>
        <color rgb="FF000000"/>
        <rFont val="Calibri"/>
      </rPr>
      <t>Validate that there is a firewall policy created to block outbound connections to destination named "Tor-Relay.Node" and "Malicious-Malicious.Server".</t>
    </r>
  </si>
  <si>
    <t>3.6</t>
  </si>
  <si>
    <r>
      <rPr>
        <sz val="11"/>
        <rFont val="Calibri"/>
      </rPr>
      <t>Ensure logging is enabled on all firewall policies</t>
    </r>
  </si>
  <si>
    <r>
      <rPr>
        <sz val="11"/>
        <color rgb="FF000000"/>
        <rFont val="Calibri"/>
      </rPr>
      <t>Review firewall policies and ensure that:</t>
    </r>
    <r>
      <rPr>
        <sz val="11"/>
        <color rgb="FF000000"/>
        <rFont val="Calibri"/>
      </rPr>
      <t xml:space="preserve">
</t>
    </r>
    <r>
      <rPr>
        <sz val="11"/>
        <color rgb="FF000000"/>
        <rFont val="Calibri"/>
      </rPr>
      <t>For allowed policies, "Log Allowed Traffic" is set on "All Sessions" option</t>
    </r>
    <r>
      <rPr>
        <sz val="11"/>
        <color rgb="FF000000"/>
        <rFont val="Calibri"/>
      </rPr>
      <t xml:space="preserve">
</t>
    </r>
    <r>
      <rPr>
        <sz val="11"/>
        <color rgb="FF000000"/>
        <rFont val="Calibri"/>
      </rPr>
      <t>For denied policies, "Log Violation Traffic" is enabled.</t>
    </r>
  </si>
  <si>
    <r>
      <rPr>
        <sz val="11"/>
        <color rgb="FF000000"/>
        <rFont val="Calibri"/>
      </rPr>
      <t>Logging should be enabled for all firewall policies including the default implicit deny policy.</t>
    </r>
  </si>
  <si>
    <r>
      <rPr>
        <sz val="11"/>
        <color rgb="FF000000"/>
        <rFont val="Calibri"/>
      </rPr>
      <t>By default, when creating firewall policies, logging option is not enabled. Also, the default implicit deny policy is not logged. This creates data gap in threat hunting or incident response activities.</t>
    </r>
  </si>
  <si>
    <r>
      <rPr>
        <sz val="11"/>
        <color rgb="FF000000"/>
        <rFont val="Calibri"/>
      </rPr>
      <t>Go to "Policy &amp; Objects" &gt; "Firewall Policy".</t>
    </r>
    <r>
      <rPr>
        <sz val="11"/>
        <color rgb="FF000000"/>
        <rFont val="Calibri"/>
      </rPr>
      <t xml:space="preserve">
</t>
    </r>
    <r>
      <rPr>
        <sz val="11"/>
        <color rgb="FF000000"/>
        <rFont val="Calibri"/>
      </rPr>
      <t>Validate that logging is enabled on all firewall policies.</t>
    </r>
  </si>
  <si>
    <r>
      <rPr>
        <sz val="11"/>
        <color rgb="FF000000"/>
        <rFont val="Calibri"/>
      </rPr>
      <t>Disabled</t>
    </r>
  </si>
  <si>
    <t>Intrusion Prevention System (IPS)</t>
  </si>
  <si>
    <t>4.1.1</t>
  </si>
  <si>
    <r>
      <rPr>
        <sz val="11"/>
        <rFont val="Calibri"/>
      </rPr>
      <t>Detect Botnet Connections</t>
    </r>
  </si>
  <si>
    <r>
      <rPr>
        <sz val="11"/>
        <color rgb="FF000000"/>
        <rFont val="Calibri"/>
      </rPr>
      <t>Apply an IPS Sensor with "Scan Outgoing Connections to Botnet Sites" set to "Block" on all firewall policies with traffic exiting the network to a "WAN" interface.</t>
    </r>
  </si>
  <si>
    <r>
      <rPr>
        <sz val="11"/>
        <color rgb="FF000000"/>
        <rFont val="Calibri"/>
      </rPr>
      <t>Interfaces which are classified as "WAN" and are used by a policy should use an IPS sensor which block or monitor outgoing connections to botnet sites.</t>
    </r>
  </si>
  <si>
    <r>
      <rPr>
        <sz val="11"/>
        <color rgb="FF000000"/>
        <rFont val="Calibri"/>
      </rPr>
      <t>Review all firewall policies that have a "WAN" interface as the destination and ensure that an IPS sensor with "Scan Outgoing Connections to Botnet Sites" is set to "Block"</t>
    </r>
  </si>
  <si>
    <t>Antivirus</t>
  </si>
  <si>
    <t>4.2.1</t>
  </si>
  <si>
    <r>
      <rPr>
        <sz val="11"/>
        <rFont val="Calibri"/>
      </rPr>
      <t>Ensure Antivirus Definition Push Updates are Configured</t>
    </r>
  </si>
  <si>
    <r>
      <rPr>
        <sz val="11"/>
        <color rgb="FF000000"/>
        <rFont val="Calibri"/>
      </rPr>
      <t>GUI (FortiOS 6):</t>
    </r>
    <r>
      <rPr>
        <sz val="11"/>
        <color rgb="FF000000"/>
        <rFont val="Calibri"/>
      </rPr>
      <t xml:space="preserve">
</t>
    </r>
    <r>
      <rPr>
        <sz val="11"/>
        <color rgb="FF006096"/>
        <rFont val="Roboto Condensed"/>
      </rPr>
      <t xml:space="preserve">Access the FortiGate administrative web access page and go to System &gt; FortiGuard under 'FortiGuard Updates" enable "Accept push updates".  </t>
    </r>
    <r>
      <rPr>
        <sz val="11"/>
        <color rgb="FF006096"/>
        <rFont val="Roboto Condensed"/>
      </rPr>
      <t xml:space="preserve">
</t>
    </r>
    <r>
      <rPr>
        <sz val="11"/>
        <color rgb="FF000000"/>
        <rFont val="Calibri"/>
      </rPr>
      <t xml:space="preserve">
</t>
    </r>
    <r>
      <rPr>
        <sz val="11"/>
        <color rgb="FF000000"/>
        <rFont val="Calibri"/>
      </rPr>
      <t>GUI (FortiOS 7):</t>
    </r>
    <r>
      <rPr>
        <sz val="11"/>
        <color rgb="FF000000"/>
        <rFont val="Calibri"/>
      </rPr>
      <t xml:space="preserve">
</t>
    </r>
    <r>
      <rPr>
        <sz val="11"/>
        <color rgb="FF006096"/>
        <rFont val="Roboto Condensed"/>
      </rPr>
      <t xml:space="preserve">Access the FortiGate administrative web access page and go to System &gt; FortiGuard under "FortiGuard Updates" ensure that the "Scheduled updates" is set to "Automatic". </t>
    </r>
    <r>
      <rPr>
        <sz val="11"/>
        <color rgb="FF006096"/>
        <rFont val="Roboto Condensed"/>
      </rPr>
      <t xml:space="preserve">
</t>
    </r>
    <r>
      <rPr>
        <sz val="11"/>
        <color rgb="FF000000"/>
        <rFont val="Calibri"/>
      </rPr>
      <t xml:space="preserve">
</t>
    </r>
    <r>
      <rPr>
        <sz val="11"/>
        <color rgb="FF000000"/>
        <rFont val="Calibri"/>
      </rPr>
      <t>CLI (FortiOS 6):</t>
    </r>
    <r>
      <rPr>
        <sz val="11"/>
        <color rgb="FF000000"/>
        <rFont val="Calibri"/>
      </rPr>
      <t xml:space="preserve">
</t>
    </r>
    <r>
      <rPr>
        <sz val="11"/>
        <color rgb="FF006096"/>
        <rFont val="Roboto Condensed"/>
      </rPr>
      <t>config system autoupdate</t>
    </r>
    <r>
      <rPr>
        <sz val="11"/>
        <color rgb="FF006096"/>
        <rFont val="Roboto Condensed"/>
      </rPr>
      <t xml:space="preserve">
</t>
    </r>
    <r>
      <rPr>
        <sz val="11"/>
        <color rgb="FF006096"/>
        <rFont val="Roboto Condensed"/>
      </rPr>
      <t>set status enable</t>
    </r>
    <r>
      <rPr>
        <sz val="11"/>
        <color rgb="FF006096"/>
        <rFont val="Roboto Condensed"/>
      </rPr>
      <t xml:space="preserve">
</t>
    </r>
    <r>
      <rPr>
        <sz val="11"/>
        <color rgb="FF006096"/>
        <rFont val="Roboto Condensed"/>
      </rPr>
      <t>end</t>
    </r>
    <r>
      <rPr>
        <sz val="11"/>
        <color rgb="FF006096"/>
        <rFont val="Roboto Condensed"/>
      </rPr>
      <t xml:space="preserve">
</t>
    </r>
    <r>
      <rPr>
        <sz val="11"/>
        <color rgb="FF000000"/>
        <rFont val="Calibri"/>
      </rPr>
      <t xml:space="preserve">
</t>
    </r>
    <r>
      <rPr>
        <sz val="11"/>
        <color rgb="FF000000"/>
        <rFont val="Calibri"/>
      </rPr>
      <t>CLI (FortiOS 7):</t>
    </r>
    <r>
      <rPr>
        <sz val="11"/>
        <color rgb="FF000000"/>
        <rFont val="Calibri"/>
      </rPr>
      <t xml:space="preserve">
</t>
    </r>
    <r>
      <rPr>
        <sz val="11"/>
        <color rgb="FF006096"/>
        <rFont val="Roboto Condensed"/>
      </rPr>
      <t>config system autoupdate schedule</t>
    </r>
    <r>
      <rPr>
        <sz val="11"/>
        <color rgb="FF006096"/>
        <rFont val="Roboto Condensed"/>
      </rPr>
      <t xml:space="preserve">
</t>
    </r>
    <r>
      <rPr>
        <sz val="11"/>
        <color rgb="FF006096"/>
        <rFont val="Roboto Condensed"/>
      </rPr>
      <t>set status enable</t>
    </r>
    <r>
      <rPr>
        <sz val="11"/>
        <color rgb="FF006096"/>
        <rFont val="Roboto Condensed"/>
      </rPr>
      <t xml:space="preserve">
</t>
    </r>
    <r>
      <rPr>
        <sz val="11"/>
        <color rgb="FF006096"/>
        <rFont val="Roboto Condensed"/>
      </rPr>
      <t>set frequency automatic</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</si>
  <si>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Ensure FortiGate is configured to accept antivirus definition push updates</t>
    </r>
  </si>
  <si>
    <r>
      <rPr>
        <sz val="11"/>
        <color rgb="FF000000"/>
        <rFont val="Calibri"/>
      </rPr>
      <t>GUI (FortiOS 6):</t>
    </r>
    <r>
      <rPr>
        <sz val="11"/>
        <color rgb="FF000000"/>
        <rFont val="Calibri"/>
      </rPr>
      <t xml:space="preserve">
</t>
    </r>
    <r>
      <rPr>
        <sz val="11"/>
        <color rgb="FF006096"/>
        <rFont val="Roboto Condensed"/>
      </rPr>
      <t>Access the FortiGate administrative web access page and go to System &gt; FortiGuard under "FortiGuard Updates" validate "Accept push updates"  is enabled.</t>
    </r>
    <r>
      <rPr>
        <sz val="11"/>
        <color rgb="FF006096"/>
        <rFont val="Roboto Condensed"/>
      </rPr>
      <t xml:space="preserve">
</t>
    </r>
    <r>
      <rPr>
        <sz val="11"/>
        <color rgb="FF000000"/>
        <rFont val="Calibri"/>
      </rPr>
      <t xml:space="preserve">
</t>
    </r>
    <r>
      <rPr>
        <sz val="11"/>
        <color rgb="FF000000"/>
        <rFont val="Calibri"/>
      </rPr>
      <t>GUI (FortiOS 7):</t>
    </r>
    <r>
      <rPr>
        <sz val="11"/>
        <color rgb="FF000000"/>
        <rFont val="Calibri"/>
      </rPr>
      <t xml:space="preserve">
</t>
    </r>
    <r>
      <rPr>
        <sz val="11"/>
        <color rgb="FF006096"/>
        <rFont val="Roboto Condensed"/>
      </rPr>
      <t>Access the FortiGate administrative web access page and go to System &gt; FortiGuard under "FortiGuard Updates" ensure that the "Scheduled updates" is set to "Automatic".</t>
    </r>
    <r>
      <rPr>
        <sz val="11"/>
        <color rgb="FF006096"/>
        <rFont val="Roboto Condensed"/>
      </rPr>
      <t xml:space="preserve">
</t>
    </r>
    <r>
      <rPr>
        <sz val="11"/>
        <color rgb="FF000000"/>
        <rFont val="Calibri"/>
      </rPr>
      <t xml:space="preserve">
</t>
    </r>
    <r>
      <rPr>
        <sz val="11"/>
        <color rgb="FF000000"/>
        <rFont val="Calibri"/>
      </rPr>
      <t>CLI (FortiOS 6):</t>
    </r>
    <r>
      <rPr>
        <sz val="11"/>
        <color rgb="FF000000"/>
        <rFont val="Calibri"/>
      </rPr>
      <t xml:space="preserve">
</t>
    </r>
    <r>
      <rPr>
        <sz val="11"/>
        <color rgb="FF006096"/>
        <rFont val="Roboto Condensed"/>
      </rPr>
      <t>config system autoupdate push-update</t>
    </r>
    <r>
      <rPr>
        <sz val="11"/>
        <color rgb="FF006096"/>
        <rFont val="Roboto Condensed"/>
      </rPr>
      <t xml:space="preserve">
</t>
    </r>
    <r>
      <rPr>
        <sz val="11"/>
        <color rgb="FF006096"/>
        <rFont val="Roboto Condensed"/>
      </rPr>
      <t>get (Validate status is enable)</t>
    </r>
    <r>
      <rPr>
        <sz val="11"/>
        <color rgb="FF006096"/>
        <rFont val="Roboto Condensed"/>
      </rPr>
      <t xml:space="preserve">
</t>
    </r>
    <r>
      <rPr>
        <sz val="11"/>
        <color rgb="FF000000"/>
        <rFont val="Calibri"/>
      </rPr>
      <t xml:space="preserve">
</t>
    </r>
    <r>
      <rPr>
        <sz val="11"/>
        <color rgb="FF000000"/>
        <rFont val="Calibri"/>
      </rPr>
      <t>CLI (FortiOS 7):</t>
    </r>
    <r>
      <rPr>
        <sz val="11"/>
        <color rgb="FF000000"/>
        <rFont val="Calibri"/>
      </rPr>
      <t xml:space="preserve">
</t>
    </r>
    <r>
      <rPr>
        <sz val="11"/>
        <color rgb="FF006096"/>
        <rFont val="Roboto Condensed"/>
      </rPr>
      <t>config system autoupdate schedule</t>
    </r>
    <r>
      <rPr>
        <sz val="11"/>
        <color rgb="FF006096"/>
        <rFont val="Roboto Condensed"/>
      </rPr>
      <t xml:space="preserve">
</t>
    </r>
    <r>
      <rPr>
        <sz val="11"/>
        <color rgb="FF006096"/>
        <rFont val="Roboto Condensed"/>
      </rPr>
      <t>show (Validate that there are no output, meaning it is already set as "automatic"</t>
    </r>
    <r>
      <rPr>
        <sz val="11"/>
        <color rgb="FF006096"/>
        <rFont val="Roboto Condensed"/>
      </rPr>
      <t xml:space="preserve">
</t>
    </r>
  </si>
  <si>
    <r>
      <rPr>
        <sz val="11"/>
        <color rgb="FF000000"/>
        <rFont val="Calibri"/>
      </rPr>
      <t>Disable (on FortiOS 6)</t>
    </r>
    <r>
      <rPr>
        <sz val="11"/>
        <color rgb="FF000000"/>
        <rFont val="Calibri"/>
      </rPr>
      <t xml:space="preserve">
</t>
    </r>
    <r>
      <rPr>
        <sz val="11"/>
        <color rgb="FF000000"/>
        <rFont val="Calibri"/>
      </rPr>
      <t>Enabled and set to automatic (on FortiOS 7)</t>
    </r>
  </si>
  <si>
    <t>4.2.2</t>
  </si>
  <si>
    <r>
      <rPr>
        <sz val="11"/>
        <rFont val="Calibri"/>
      </rPr>
      <t>Apply Antivirus Security Profile to Policies</t>
    </r>
  </si>
  <si>
    <r>
      <rPr>
        <sz val="11"/>
        <color rgb="FF000000"/>
        <rFont val="Calibri"/>
      </rPr>
      <t>Review firewall policies and apply an appropriate antivirus security profile to policies</t>
    </r>
  </si>
  <si>
    <r>
      <rPr>
        <sz val="11"/>
        <color rgb="FF000000"/>
        <rFont val="Calibri"/>
      </rPr>
      <t>Ensuring that traffic traversing between networks on the FortiGate have an Antivirus Security profile inspecting it.</t>
    </r>
  </si>
  <si>
    <r>
      <rPr>
        <sz val="11"/>
        <color rgb="FF000000"/>
        <rFont val="Calibri"/>
      </rPr>
      <t>Review all firewall policies and ensure that traffic has an antivirus security profile assigned for inspection</t>
    </r>
  </si>
  <si>
    <t>4.2.3</t>
  </si>
  <si>
    <r>
      <rPr>
        <sz val="11"/>
        <rFont val="Calibri"/>
      </rPr>
      <t>Enable Outbreak Prevention Database</t>
    </r>
  </si>
  <si>
    <r>
      <rPr>
        <sz val="11"/>
        <color rgb="FF000000"/>
        <rFont val="Calibri"/>
      </rPr>
      <t>Review Antivirus Security Profiles and validate that "Use FortiGuard outbreak prevention database" is enabled.</t>
    </r>
  </si>
  <si>
    <r>
      <rPr>
        <sz val="11"/>
        <color rgb="FF000000"/>
        <rFont val="Calibri"/>
      </rPr>
      <t>Ensure FortiGate AV inspection uses outbreak prevention database as an added layer of protection on top of antivirus' signature-based detection.</t>
    </r>
  </si>
  <si>
    <r>
      <rPr>
        <sz val="11"/>
        <color rgb="FF000000"/>
        <rFont val="Calibri"/>
      </rPr>
      <t>GUI:</t>
    </r>
    <r>
      <rPr>
        <sz val="11"/>
        <color rgb="FF000000"/>
        <rFont val="Calibri"/>
      </rPr>
      <t xml:space="preserve">
</t>
    </r>
    <r>
      <rPr>
        <sz val="11"/>
        <color rgb="FF006096"/>
        <rFont val="Roboto Condensed"/>
      </rPr>
      <t>Go to "Security Profiles" &gt; "AntiVirus" &gt; select AV profile</t>
    </r>
    <r>
      <rPr>
        <sz val="11"/>
        <color rgb="FF006096"/>
        <rFont val="Roboto Condensed"/>
      </rPr>
      <t xml:space="preserve">
</t>
    </r>
    <r>
      <rPr>
        <sz val="11"/>
        <color rgb="FF000000"/>
        <rFont val="Calibri"/>
      </rPr>
      <t xml:space="preserve">
</t>
    </r>
    <r>
      <rPr>
        <sz val="11"/>
        <color rgb="FF000000"/>
        <rFont val="Calibri"/>
      </rPr>
      <t>Validate that "Use FortiGuard outbreak prevention database" is enabled.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FGT1 # config antivirus profile</t>
    </r>
    <r>
      <rPr>
        <sz val="11"/>
        <color rgb="FF006096"/>
        <rFont val="Roboto Condensed"/>
      </rPr>
      <t xml:space="preserve">
</t>
    </r>
    <r>
      <rPr>
        <sz val="11"/>
        <color rgb="FF006096"/>
        <rFont val="Roboto Condensed"/>
      </rPr>
      <t>FGT1 (profile) # show</t>
    </r>
    <r>
      <rPr>
        <sz val="11"/>
        <color rgb="FF006096"/>
        <rFont val="Roboto Condensed"/>
      </rPr>
      <t xml:space="preserve">
</t>
    </r>
    <r>
      <rPr>
        <sz val="11"/>
        <color rgb="FF000000"/>
        <rFont val="Calibri"/>
      </rPr>
      <t xml:space="preserve">
</t>
    </r>
    <r>
      <rPr>
        <sz val="11"/>
        <color rgb="FF000000"/>
        <rFont val="Calibri"/>
      </rPr>
      <t>Validate that for each traffic protocol, "set outbreak-prevention block" is configured.</t>
    </r>
  </si>
  <si>
    <t>4.2.4</t>
  </si>
  <si>
    <r>
      <rPr>
        <sz val="11"/>
        <rFont val="Calibri"/>
      </rPr>
      <t>Enable AI /heuristic based malware detection</t>
    </r>
  </si>
  <si>
    <r>
      <rPr>
        <sz val="11"/>
        <color rgb="FF006096"/>
        <rFont val="Roboto Condensed"/>
      </rPr>
      <t>FGT1 # config antivirus settings</t>
    </r>
    <r>
      <rPr>
        <sz val="11"/>
        <color rgb="FF006096"/>
        <rFont val="Roboto Condensed"/>
      </rPr>
      <t xml:space="preserve">
</t>
    </r>
    <r>
      <rPr>
        <sz val="11"/>
        <color rgb="FF006096"/>
        <rFont val="Roboto Condensed"/>
      </rPr>
      <t>FGT1 (settings) # set machine-learning-detection enable</t>
    </r>
    <r>
      <rPr>
        <sz val="11"/>
        <color rgb="FF006096"/>
        <rFont val="Roboto Condensed"/>
      </rPr>
      <t xml:space="preserve">
</t>
    </r>
  </si>
  <si>
    <r>
      <rPr>
        <sz val="11"/>
        <color rgb="FF000000"/>
        <rFont val="Calibri"/>
      </rPr>
      <t>AI /heuristic based detection should be enabled.</t>
    </r>
  </si>
  <si>
    <r>
      <rPr>
        <sz val="11"/>
        <color rgb="FF000000"/>
        <rFont val="Calibri"/>
      </rPr>
      <t>Configuration and verification can be only done on CLI.</t>
    </r>
    <r>
      <rPr>
        <sz val="11"/>
        <color rgb="FF000000"/>
        <rFont val="Calibri"/>
      </rPr>
      <t xml:space="preserve">
</t>
    </r>
    <r>
      <rPr>
        <sz val="11"/>
        <color rgb="FF000000"/>
        <rFont val="Calibri"/>
      </rPr>
      <t>On FortiOS 6.4.x</t>
    </r>
    <r>
      <rPr>
        <sz val="11"/>
        <color rgb="FF000000"/>
        <rFont val="Calibri"/>
      </rPr>
      <t xml:space="preserve">
</t>
    </r>
    <r>
      <rPr>
        <sz val="11"/>
        <color rgb="FF006096"/>
        <rFont val="Roboto Condensed"/>
      </rPr>
      <t>FGT1 # show antivirus heuristic</t>
    </r>
    <r>
      <rPr>
        <sz val="11"/>
        <color rgb="FF006096"/>
        <rFont val="Roboto Condensed"/>
      </rPr>
      <t xml:space="preserve">
</t>
    </r>
    <r>
      <rPr>
        <sz val="11"/>
        <color rgb="FF000000"/>
        <rFont val="Calibri"/>
      </rPr>
      <t xml:space="preserve">
</t>
    </r>
    <r>
      <rPr>
        <sz val="11"/>
        <color rgb="FF000000"/>
        <rFont val="Calibri"/>
      </rPr>
      <t>Validate that it is in "block" mode.</t>
    </r>
    <r>
      <rPr>
        <sz val="11"/>
        <color rgb="FF000000"/>
        <rFont val="Calibri"/>
      </rPr>
      <t xml:space="preserve">
</t>
    </r>
    <r>
      <rPr>
        <sz val="11"/>
        <color rgb="FF000000"/>
        <rFont val="Calibri"/>
      </rPr>
      <t>On FortiOS 7.x:</t>
    </r>
    <r>
      <rPr>
        <sz val="11"/>
        <color rgb="FF000000"/>
        <rFont val="Calibri"/>
      </rPr>
      <t xml:space="preserve">
</t>
    </r>
    <r>
      <rPr>
        <sz val="11"/>
        <color rgb="FF006096"/>
        <rFont val="Roboto Condensed"/>
      </rPr>
      <t>FGT1 # show antivirus settings | grep machine-learning-detection</t>
    </r>
    <r>
      <rPr>
        <sz val="11"/>
        <color rgb="FF006096"/>
        <rFont val="Roboto Condensed"/>
      </rPr>
      <t xml:space="preserve">
</t>
    </r>
    <r>
      <rPr>
        <sz val="11"/>
        <color rgb="FF000000"/>
        <rFont val="Calibri"/>
      </rPr>
      <t xml:space="preserve">
</t>
    </r>
    <r>
      <rPr>
        <sz val="11"/>
        <color rgb="FF000000"/>
        <rFont val="Calibri"/>
      </rPr>
      <t>Validate that it is enabled.</t>
    </r>
  </si>
  <si>
    <r>
      <rPr>
        <sz val="11"/>
        <color rgb="FF000000"/>
        <rFont val="Calibri"/>
      </rPr>
      <t>Disabled (for version 6.4.x)</t>
    </r>
    <r>
      <rPr>
        <sz val="11"/>
        <color rgb="FF000000"/>
        <rFont val="Calibri"/>
      </rPr>
      <t xml:space="preserve">
</t>
    </r>
    <r>
      <rPr>
        <sz val="11"/>
        <color rgb="FF000000"/>
        <rFont val="Calibri"/>
      </rPr>
      <t>Enabled (for version 7.x)</t>
    </r>
  </si>
  <si>
    <t>4.2.5</t>
  </si>
  <si>
    <r>
      <rPr>
        <sz val="11"/>
        <rFont val="Calibri"/>
      </rPr>
      <t>Enable grayware detection on antivirus</t>
    </r>
  </si>
  <si>
    <r>
      <rPr>
        <sz val="11"/>
        <color rgb="FF006096"/>
        <rFont val="Roboto Condensed"/>
      </rPr>
      <t>FGT1 # config antivirus settings</t>
    </r>
    <r>
      <rPr>
        <sz val="11"/>
        <color rgb="FF006096"/>
        <rFont val="Roboto Condensed"/>
      </rPr>
      <t xml:space="preserve">
</t>
    </r>
    <r>
      <rPr>
        <sz val="11"/>
        <color rgb="FF006096"/>
        <rFont val="Roboto Condensed"/>
      </rPr>
      <t>FGT1 (settings) # set grayware enable</t>
    </r>
    <r>
      <rPr>
        <sz val="11"/>
        <color rgb="FF006096"/>
        <rFont val="Roboto Condensed"/>
      </rPr>
      <t xml:space="preserve">
</t>
    </r>
  </si>
  <si>
    <r>
      <rPr>
        <sz val="11"/>
        <color rgb="FF000000"/>
        <rFont val="Calibri"/>
      </rPr>
      <t>Grayware detection should be enabled.</t>
    </r>
  </si>
  <si>
    <r>
      <rPr>
        <sz val="11"/>
        <color rgb="FF000000"/>
        <rFont val="Calibri"/>
      </rPr>
      <t>CLI:</t>
    </r>
    <r>
      <rPr>
        <sz val="11"/>
        <color rgb="FF000000"/>
        <rFont val="Calibri"/>
      </rPr>
      <t xml:space="preserve">
</t>
    </r>
    <r>
      <rPr>
        <sz val="11"/>
        <color rgb="FF006096"/>
        <rFont val="Roboto Condensed"/>
      </rPr>
      <t>FGT1 # show antivirus settings | grep grayware</t>
    </r>
    <r>
      <rPr>
        <sz val="11"/>
        <color rgb="FF006096"/>
        <rFont val="Roboto Condensed"/>
      </rPr>
      <t xml:space="preserve">
</t>
    </r>
    <r>
      <rPr>
        <sz val="11"/>
        <color rgb="FF000000"/>
        <rFont val="Calibri"/>
      </rPr>
      <t xml:space="preserve">
</t>
    </r>
    <r>
      <rPr>
        <sz val="11"/>
        <color rgb="FF000000"/>
        <rFont val="Calibri"/>
      </rPr>
      <t>Validate that grayware detection is enabled.</t>
    </r>
  </si>
  <si>
    <r>
      <rPr>
        <sz val="11"/>
        <color rgb="FF000000"/>
        <rFont val="Calibri"/>
      </rPr>
      <t>Enabled</t>
    </r>
  </si>
  <si>
    <t>DNS Filter</t>
  </si>
  <si>
    <t>4.3.1</t>
  </si>
  <si>
    <r>
      <rPr>
        <sz val="11"/>
        <rFont val="Calibri"/>
      </rPr>
      <t>Enable Botnet C&amp;C Domain Blocking DNS Filter</t>
    </r>
  </si>
  <si>
    <r>
      <rPr>
        <sz val="11"/>
        <color rgb="FF000000"/>
        <rFont val="Calibri"/>
      </rPr>
      <t>Review DNS Filter Security Profiles and validate that "Redirect botnet C&amp;C requests to Block Portal" is enabled and that firewall policies that have DNS traffic have a DNS Filter security profile applied with that option enabled</t>
    </r>
  </si>
  <si>
    <r>
      <rPr>
        <sz val="11"/>
        <color rgb="FF000000"/>
        <rFont val="Calibri"/>
      </rPr>
      <t>Enable Botnet C&amp;C domain blocking to block botnet access at the DNS name resolving stage</t>
    </r>
  </si>
  <si>
    <r>
      <rPr>
        <sz val="11"/>
        <color rgb="FF000000"/>
        <rFont val="Calibri"/>
      </rPr>
      <t>GUI:</t>
    </r>
    <r>
      <rPr>
        <sz val="11"/>
        <color rgb="FF000000"/>
        <rFont val="Calibri"/>
      </rPr>
      <t xml:space="preserve">
</t>
    </r>
    <r>
      <rPr>
        <sz val="11"/>
        <color rgb="FF006096"/>
        <rFont val="Roboto Condensed"/>
      </rPr>
      <t>Review DNS filters under Security Profiles &gt; DNS Filter and ensure that "redirect botnet C&amp;C requests to Block portal" is enabled and that policies allowing DNS traffic have a DNS Filter Security profile applied</t>
    </r>
    <r>
      <rPr>
        <sz val="11"/>
        <color rgb="FF006096"/>
        <rFont val="Roboto Condensed"/>
      </rPr>
      <t xml:space="preserve">
</t>
    </r>
  </si>
  <si>
    <t>4.3.2</t>
  </si>
  <si>
    <r>
      <rPr>
        <sz val="11"/>
        <rFont val="Calibri"/>
      </rPr>
      <t>Ensure DNS Filter logs all DNS queries and responses</t>
    </r>
  </si>
  <si>
    <r>
      <rPr>
        <sz val="11"/>
        <color rgb="FF000000"/>
        <rFont val="Calibri"/>
      </rPr>
      <t>Review DNS Filter Security Profiles and validate that "Log all DNS queries and responses" is enabled.</t>
    </r>
  </si>
  <si>
    <r>
      <rPr>
        <sz val="11"/>
        <color rgb="FF000000"/>
        <rFont val="Calibri"/>
      </rPr>
      <t>DNS filter should log all DNS queries and responses.</t>
    </r>
  </si>
  <si>
    <r>
      <rPr>
        <sz val="11"/>
        <color rgb="FF000000"/>
        <rFont val="Calibri"/>
      </rPr>
      <t>By default, allowed DNS is not logged. This creates data gap in threat hunting or incident response activities.</t>
    </r>
  </si>
  <si>
    <r>
      <rPr>
        <sz val="11"/>
        <color rgb="FF000000"/>
        <rFont val="Calibri"/>
      </rPr>
      <t>GUI:</t>
    </r>
    <r>
      <rPr>
        <sz val="11"/>
        <color rgb="FF000000"/>
        <rFont val="Calibri"/>
      </rPr>
      <t xml:space="preserve">
</t>
    </r>
    <r>
      <rPr>
        <sz val="11"/>
        <color rgb="FF006096"/>
        <rFont val="Roboto Condensed"/>
      </rPr>
      <t>Go to "Security Profiles" &gt; "DNS Filter" &gt; select DNS Filter profile</t>
    </r>
    <r>
      <rPr>
        <sz val="11"/>
        <color rgb="FF006096"/>
        <rFont val="Roboto Condensed"/>
      </rPr>
      <t xml:space="preserve">
</t>
    </r>
    <r>
      <rPr>
        <sz val="11"/>
        <color rgb="FF000000"/>
        <rFont val="Calibri"/>
      </rPr>
      <t xml:space="preserve">
</t>
    </r>
    <r>
      <rPr>
        <sz val="11"/>
        <color rgb="FF000000"/>
        <rFont val="Calibri"/>
      </rPr>
      <t>Validate that "Log all DNS queries and responses" is enabled.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FGT1 # config dnsfilter profile</t>
    </r>
    <r>
      <rPr>
        <sz val="11"/>
        <color rgb="FF006096"/>
        <rFont val="Roboto Condensed"/>
      </rPr>
      <t xml:space="preserve">
</t>
    </r>
    <r>
      <rPr>
        <sz val="11"/>
        <color rgb="FF006096"/>
        <rFont val="Roboto Condensed"/>
      </rPr>
      <t>FGT1 (profile) # show</t>
    </r>
    <r>
      <rPr>
        <sz val="11"/>
        <color rgb="FF006096"/>
        <rFont val="Roboto Condensed"/>
      </rPr>
      <t xml:space="preserve">
</t>
    </r>
    <r>
      <rPr>
        <sz val="11"/>
        <color rgb="FF000000"/>
        <rFont val="Calibri"/>
      </rPr>
      <t xml:space="preserve">
</t>
    </r>
    <r>
      <rPr>
        <sz val="11"/>
        <color rgb="FF000000"/>
        <rFont val="Calibri"/>
      </rPr>
      <t>Validate that "set log-all-domain enable" is configured on DNS Filter profile.</t>
    </r>
  </si>
  <si>
    <t>Application Control</t>
  </si>
  <si>
    <t>4.4.1</t>
  </si>
  <si>
    <r>
      <rPr>
        <sz val="11"/>
        <rFont val="Calibri"/>
      </rPr>
      <t>Block high risk categories on Application Control</t>
    </r>
  </si>
  <si>
    <r>
      <rPr>
        <sz val="11"/>
        <color rgb="FF000000"/>
        <rFont val="Calibri"/>
      </rPr>
      <t>Review Application Control Security Profiles and validate that "P2P" and "Proxy" category is blocked.</t>
    </r>
  </si>
  <si>
    <r>
      <rPr>
        <sz val="11"/>
        <color rgb="FF000000"/>
        <rFont val="Calibri"/>
      </rPr>
      <t>Ensure FortiGate Application Control blocks high risk application to reduce attack surface.</t>
    </r>
  </si>
  <si>
    <r>
      <rPr>
        <sz val="11"/>
        <color rgb="FF000000"/>
        <rFont val="Calibri"/>
      </rPr>
      <t>GUI:</t>
    </r>
    <r>
      <rPr>
        <sz val="11"/>
        <color rgb="FF000000"/>
        <rFont val="Calibri"/>
      </rPr>
      <t xml:space="preserve">
</t>
    </r>
    <r>
      <rPr>
        <sz val="11"/>
        <color rgb="FF006096"/>
        <rFont val="Roboto Condensed"/>
      </rPr>
      <t>Go to "Security Profiles" &gt; "Application Control" &gt; select App Control profile</t>
    </r>
    <r>
      <rPr>
        <sz val="11"/>
        <color rgb="FF006096"/>
        <rFont val="Roboto Condensed"/>
      </rPr>
      <t xml:space="preserve">
</t>
    </r>
    <r>
      <rPr>
        <sz val="11"/>
        <color rgb="FF000000"/>
        <rFont val="Calibri"/>
      </rPr>
      <t xml:space="preserve">
</t>
    </r>
    <r>
      <rPr>
        <sz val="11"/>
        <color rgb="FF000000"/>
        <rFont val="Calibri"/>
      </rPr>
      <t>Validate that "P2P" and "Proxy" category is blocked.</t>
    </r>
  </si>
  <si>
    <r>
      <rPr>
        <sz val="11"/>
        <color rgb="FF000000"/>
        <rFont val="Calibri"/>
      </rPr>
      <t>Disabled on default profile</t>
    </r>
  </si>
  <si>
    <t>4.4.2</t>
  </si>
  <si>
    <r>
      <rPr>
        <sz val="11"/>
        <rFont val="Calibri"/>
      </rPr>
      <t>Block applications running on non-default ports</t>
    </r>
  </si>
  <si>
    <r>
      <rPr>
        <sz val="11"/>
        <color rgb="FF000000"/>
        <rFont val="Calibri"/>
      </rPr>
      <t>GUI:</t>
    </r>
    <r>
      <rPr>
        <sz val="11"/>
        <color rgb="FF000000"/>
        <rFont val="Calibri"/>
      </rPr>
      <t xml:space="preserve">
</t>
    </r>
    <r>
      <rPr>
        <sz val="11"/>
        <color rgb="FF006096"/>
        <rFont val="Roboto Condensed"/>
      </rPr>
      <t>Go to "Security Profiles" &gt; "Application Control" &gt; select App Control profile</t>
    </r>
    <r>
      <rPr>
        <sz val="11"/>
        <color rgb="FF006096"/>
        <rFont val="Roboto Condensed"/>
      </rPr>
      <t xml:space="preserve">
</t>
    </r>
    <r>
      <rPr>
        <sz val="11"/>
        <color rgb="FF006096"/>
        <rFont val="Roboto Condensed"/>
      </rPr>
      <t>Enable "Block applications detected on non-default ports" option</t>
    </r>
    <r>
      <rPr>
        <sz val="11"/>
        <color rgb="FF006096"/>
        <rFont val="Roboto Condensed"/>
      </rPr>
      <t xml:space="preserve">
</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FGT1 # config application list</t>
    </r>
    <r>
      <rPr>
        <sz val="11"/>
        <color rgb="FF006096"/>
        <rFont val="Roboto Condensed"/>
      </rPr>
      <t xml:space="preserve">
</t>
    </r>
    <r>
      <rPr>
        <sz val="11"/>
        <color rgb="FF006096"/>
        <rFont val="Roboto Condensed"/>
      </rPr>
      <t>FGT1 (list) # edit &lt;profile name&gt;</t>
    </r>
    <r>
      <rPr>
        <sz val="11"/>
        <color rgb="FF006096"/>
        <rFont val="Roboto Condensed"/>
      </rPr>
      <t xml:space="preserve">
</t>
    </r>
    <r>
      <rPr>
        <sz val="11"/>
        <color rgb="FF006096"/>
        <rFont val="Roboto Condensed"/>
      </rPr>
      <t>FGT1 (&lt;profile name&gt;) # set enforce-default-app-port enable</t>
    </r>
    <r>
      <rPr>
        <sz val="11"/>
        <color rgb="FF006096"/>
        <rFont val="Roboto Condensed"/>
      </rPr>
      <t xml:space="preserve">
</t>
    </r>
  </si>
  <si>
    <r>
      <rPr>
        <sz val="11"/>
        <color rgb="FF000000"/>
        <rFont val="Calibri"/>
      </rPr>
      <t>Ensure FortiGate Application Control blocks applications running on non-default ports.</t>
    </r>
  </si>
  <si>
    <r>
      <rPr>
        <sz val="11"/>
        <color rgb="FF000000"/>
        <rFont val="Calibri"/>
      </rPr>
      <t>GUI:</t>
    </r>
    <r>
      <rPr>
        <sz val="11"/>
        <color rgb="FF000000"/>
        <rFont val="Calibri"/>
      </rPr>
      <t xml:space="preserve">
</t>
    </r>
    <r>
      <rPr>
        <sz val="11"/>
        <color rgb="FF006096"/>
        <rFont val="Roboto Condensed"/>
      </rPr>
      <t>Go to "Security Profiles" &gt; "Application Control" &gt; select App Control profile</t>
    </r>
    <r>
      <rPr>
        <sz val="11"/>
        <color rgb="FF006096"/>
        <rFont val="Roboto Condensed"/>
      </rPr>
      <t xml:space="preserve">
</t>
    </r>
    <r>
      <rPr>
        <sz val="11"/>
        <color rgb="FF000000"/>
        <rFont val="Calibri"/>
      </rPr>
      <t xml:space="preserve">
</t>
    </r>
    <r>
      <rPr>
        <sz val="11"/>
        <color rgb="FF000000"/>
        <rFont val="Calibri"/>
      </rPr>
      <t>Validate that "Block applications detected on non-default ports" option is enabled.</t>
    </r>
  </si>
  <si>
    <t>4.4.3</t>
  </si>
  <si>
    <r>
      <rPr>
        <sz val="11"/>
        <rFont val="Calibri"/>
      </rPr>
      <t>Ensure all Application Control related traffic are logged</t>
    </r>
  </si>
  <si>
    <r>
      <rPr>
        <sz val="11"/>
        <color rgb="FF000000"/>
        <rFont val="Calibri"/>
      </rPr>
      <t>Review Application Control Security Profiles and validate that no "Allow" action is set on any categories.</t>
    </r>
  </si>
  <si>
    <r>
      <rPr>
        <sz val="11"/>
        <color rgb="FF000000"/>
        <rFont val="Calibri"/>
      </rPr>
      <t>Ensure no category is set to "Allow" on FortiGate Application Control.</t>
    </r>
  </si>
  <si>
    <r>
      <rPr>
        <sz val="11"/>
        <color rgb="FF000000"/>
        <rFont val="Calibri"/>
      </rPr>
      <t>Visibility gap, affects incident forensics and response.</t>
    </r>
  </si>
  <si>
    <r>
      <rPr>
        <sz val="11"/>
        <color rgb="FF000000"/>
        <rFont val="Calibri"/>
      </rPr>
      <t>GUI:</t>
    </r>
    <r>
      <rPr>
        <sz val="11"/>
        <color rgb="FF000000"/>
        <rFont val="Calibri"/>
      </rPr>
      <t xml:space="preserve">
</t>
    </r>
    <r>
      <rPr>
        <sz val="11"/>
        <color rgb="FF006096"/>
        <rFont val="Roboto Condensed"/>
      </rPr>
      <t>Go to "Security Profiles" &gt; "Application Control" &gt; select App Control profile</t>
    </r>
    <r>
      <rPr>
        <sz val="11"/>
        <color rgb="FF006096"/>
        <rFont val="Roboto Condensed"/>
      </rPr>
      <t xml:space="preserve">
</t>
    </r>
    <r>
      <rPr>
        <sz val="11"/>
        <color rgb="FF000000"/>
        <rFont val="Calibri"/>
      </rPr>
      <t xml:space="preserve">
</t>
    </r>
    <r>
      <rPr>
        <sz val="11"/>
        <color rgb="FF000000"/>
        <rFont val="Calibri"/>
      </rPr>
      <t>Validate that no "Allow" action is set on any categories.</t>
    </r>
  </si>
  <si>
    <r>
      <rPr>
        <sz val="11"/>
        <color rgb="FF000000"/>
        <rFont val="Calibri"/>
      </rPr>
      <t>"Unknown Applications category is set as "Allow"</t>
    </r>
  </si>
  <si>
    <t>Automation</t>
  </si>
  <si>
    <t>5.1.1</t>
  </si>
  <si>
    <r>
      <rPr>
        <sz val="11"/>
        <rFont val="Calibri"/>
      </rPr>
      <t>Enable Compromised Host Quarantine</t>
    </r>
  </si>
  <si>
    <r>
      <rPr>
        <sz val="11"/>
        <color rgb="FF000000"/>
        <rFont val="Calibri"/>
      </rPr>
      <t>GUI</t>
    </r>
    <r>
      <rPr>
        <sz val="11"/>
        <color rgb="FF000000"/>
        <rFont val="Calibri"/>
      </rPr>
      <t xml:space="preserve">
</t>
    </r>
    <r>
      <rPr>
        <sz val="11"/>
        <color rgb="FF006096"/>
        <rFont val="Roboto Condensed"/>
      </rPr>
      <t>Security Fabric&gt;Automation</t>
    </r>
    <r>
      <rPr>
        <sz val="11"/>
        <color rgb="FF006096"/>
        <rFont val="Roboto Condensed"/>
      </rPr>
      <t xml:space="preserve">
</t>
    </r>
    <r>
      <rPr>
        <sz val="11"/>
        <color rgb="FF000000"/>
        <rFont val="Calibri"/>
      </rPr>
      <t xml:space="preserve">
</t>
    </r>
    <r>
      <rPr>
        <sz val="11"/>
        <color rgb="FF000000"/>
        <rFont val="Calibri"/>
      </rPr>
      <t>Edit and change Disabled to Enabled</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config system automation-action</t>
    </r>
    <r>
      <rPr>
        <sz val="11"/>
        <color rgb="FF006096"/>
        <rFont val="Roboto Condensed"/>
      </rPr>
      <t xml:space="preserve">
</t>
    </r>
    <r>
      <rPr>
        <sz val="11"/>
        <color rgb="FF006096"/>
        <rFont val="Roboto Condensed"/>
      </rPr>
      <t xml:space="preserve">    edit "Quarantine on FortiSwitch + FortiAP"</t>
    </r>
    <r>
      <rPr>
        <sz val="11"/>
        <color rgb="FF006096"/>
        <rFont val="Roboto Condensed"/>
      </rPr>
      <t xml:space="preserve">
</t>
    </r>
    <r>
      <rPr>
        <sz val="11"/>
        <color rgb="FF006096"/>
        <rFont val="Roboto Condensed"/>
      </rPr>
      <t xml:space="preserve">        set description "Default automation action configuration for quarantining a MAC address on FortiSwitches and FortiAPs."</t>
    </r>
    <r>
      <rPr>
        <sz val="11"/>
        <color rgb="FF006096"/>
        <rFont val="Roboto Condensed"/>
      </rPr>
      <t xml:space="preserve">
</t>
    </r>
    <r>
      <rPr>
        <sz val="11"/>
        <color rgb="FF006096"/>
        <rFont val="Roboto Condensed"/>
      </rPr>
      <t xml:space="preserve">        set action-type quarantine</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edit "Quarantine FortiClient EMS Endpoint"</t>
    </r>
    <r>
      <rPr>
        <sz val="11"/>
        <color rgb="FF006096"/>
        <rFont val="Roboto Condensed"/>
      </rPr>
      <t xml:space="preserve">
</t>
    </r>
    <r>
      <rPr>
        <sz val="11"/>
        <color rgb="FF006096"/>
        <rFont val="Roboto Condensed"/>
      </rPr>
      <t xml:space="preserve">        set description "Default automation action configuration for quarantining a FortiClient EMS endpoint device."</t>
    </r>
    <r>
      <rPr>
        <sz val="11"/>
        <color rgb="FF006096"/>
        <rFont val="Roboto Condensed"/>
      </rPr>
      <t xml:space="preserve">
</t>
    </r>
    <r>
      <rPr>
        <sz val="11"/>
        <color rgb="FF006096"/>
        <rFont val="Roboto Condensed"/>
      </rPr>
      <t xml:space="preserve">        set action-type quarantine-forticlient</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system automation-trigger</t>
    </r>
    <r>
      <rPr>
        <sz val="11"/>
        <color rgb="FF006096"/>
        <rFont val="Roboto Condensed"/>
      </rPr>
      <t xml:space="preserve">
</t>
    </r>
    <r>
      <rPr>
        <sz val="11"/>
        <color rgb="FF006096"/>
        <rFont val="Roboto Condensed"/>
      </rPr>
      <t xml:space="preserve">    edit "Compromised Host - High"</t>
    </r>
    <r>
      <rPr>
        <sz val="11"/>
        <color rgb="FF006096"/>
        <rFont val="Roboto Condensed"/>
      </rPr>
      <t xml:space="preserve">
</t>
    </r>
    <r>
      <rPr>
        <sz val="11"/>
        <color rgb="FF006096"/>
        <rFont val="Roboto Condensed"/>
      </rPr>
      <t xml:space="preserve">        set description "Default automation trigger configuration for when a high severity compromised host is detected."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system automation-stitch</t>
    </r>
    <r>
      <rPr>
        <sz val="11"/>
        <color rgb="FF006096"/>
        <rFont val="Roboto Condensed"/>
      </rPr>
      <t xml:space="preserve">
</t>
    </r>
    <r>
      <rPr>
        <sz val="11"/>
        <color rgb="FF006096"/>
        <rFont val="Roboto Condensed"/>
      </rPr>
      <t xml:space="preserve">    edit "Compromised Host Quarantine"</t>
    </r>
    <r>
      <rPr>
        <sz val="11"/>
        <color rgb="FF006096"/>
        <rFont val="Roboto Condensed"/>
      </rPr>
      <t xml:space="preserve">
</t>
    </r>
    <r>
      <rPr>
        <sz val="11"/>
        <color rgb="FF006096"/>
        <rFont val="Roboto Condensed"/>
      </rPr>
      <t xml:space="preserve">        set description "Default automation stitch to quarantine a high severity compromised host on FortiAPs, FortiSwitches, and FortiClient EMS."</t>
    </r>
    <r>
      <rPr>
        <sz val="11"/>
        <color rgb="FF006096"/>
        <rFont val="Roboto Condensed"/>
      </rPr>
      <t xml:space="preserve">
</t>
    </r>
    <r>
      <rPr>
        <sz val="11"/>
        <color rgb="FF006096"/>
        <rFont val="Roboto Condensed"/>
      </rPr>
      <t xml:space="preserve">        set status disable</t>
    </r>
    <r>
      <rPr>
        <sz val="11"/>
        <color rgb="FF006096"/>
        <rFont val="Roboto Condensed"/>
      </rPr>
      <t xml:space="preserve">
</t>
    </r>
    <r>
      <rPr>
        <sz val="11"/>
        <color rgb="FF006096"/>
        <rFont val="Roboto Condensed"/>
      </rPr>
      <t xml:space="preserve">        set trigger "Compromised Host - High"</t>
    </r>
    <r>
      <rPr>
        <sz val="11"/>
        <color rgb="FF006096"/>
        <rFont val="Roboto Condensed"/>
      </rPr>
      <t xml:space="preserve">
</t>
    </r>
    <r>
      <rPr>
        <sz val="11"/>
        <color rgb="FF006096"/>
        <rFont val="Roboto Condensed"/>
      </rPr>
      <t xml:space="preserve">        config actions</t>
    </r>
    <r>
      <rPr>
        <sz val="11"/>
        <color rgb="FF006096"/>
        <rFont val="Roboto Condensed"/>
      </rPr>
      <t xml:space="preserve">
</t>
    </r>
    <r>
      <rPr>
        <sz val="11"/>
        <color rgb="FF006096"/>
        <rFont val="Roboto Condensed"/>
      </rPr>
      <t xml:space="preserve">            edit 1</t>
    </r>
    <r>
      <rPr>
        <sz val="11"/>
        <color rgb="FF006096"/>
        <rFont val="Roboto Condensed"/>
      </rPr>
      <t xml:space="preserve">
</t>
    </r>
    <r>
      <rPr>
        <sz val="11"/>
        <color rgb="FF006096"/>
        <rFont val="Roboto Condensed"/>
      </rPr>
      <t xml:space="preserve">                set action "Quarantine on FortiSwitch + FortiAP"</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edit 2</t>
    </r>
    <r>
      <rPr>
        <sz val="11"/>
        <color rgb="FF006096"/>
        <rFont val="Roboto Condensed"/>
      </rPr>
      <t xml:space="preserve">
</t>
    </r>
    <r>
      <rPr>
        <sz val="11"/>
        <color rgb="FF006096"/>
        <rFont val="Roboto Condensed"/>
      </rPr>
      <t xml:space="preserve">                set action "Quarantine FortiClient EMS Endpoint"</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next</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</si>
  <si>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Default automation trigger configuration for when a high severity compromised host is detected.</t>
    </r>
  </si>
  <si>
    <r>
      <rPr>
        <sz val="11"/>
        <color rgb="FF000000"/>
        <rFont val="Calibri"/>
      </rPr>
      <t>GUI</t>
    </r>
    <r>
      <rPr>
        <sz val="11"/>
        <color rgb="FF000000"/>
        <rFont val="Calibri"/>
      </rPr>
      <t xml:space="preserve">
</t>
    </r>
    <r>
      <rPr>
        <sz val="11"/>
        <color rgb="FF006096"/>
        <rFont val="Roboto Condensed"/>
      </rPr>
      <t>Security Fabric&gt;Automation&gt;</t>
    </r>
    <r>
      <rPr>
        <sz val="11"/>
        <color rgb="FF006096"/>
        <rFont val="Roboto Condensed"/>
      </rPr>
      <t xml:space="preserve">
</t>
    </r>
    <r>
      <rPr>
        <sz val="11"/>
        <color rgb="FF000000"/>
        <rFont val="Calibri"/>
      </rPr>
      <t xml:space="preserve">
</t>
    </r>
    <r>
      <rPr>
        <sz val="11"/>
        <color rgb="FF000000"/>
        <rFont val="Calibri"/>
      </rPr>
      <t>Verify Compromised Host Quarantine is enabled.</t>
    </r>
  </si>
  <si>
    <r>
      <rPr>
        <sz val="11"/>
        <color rgb="FF000000"/>
        <rFont val="Calibri"/>
      </rPr>
      <t>Not enabled</t>
    </r>
  </si>
  <si>
    <t>Configure Root FortiGate for Security Fabric</t>
  </si>
  <si>
    <t>5.2.1.1</t>
  </si>
  <si>
    <r>
      <rPr>
        <sz val="11"/>
        <rFont val="Calibri"/>
      </rPr>
      <t>Ensure Security Fabric is Configured</t>
    </r>
  </si>
  <si>
    <r>
      <rPr>
        <sz val="11"/>
        <color rgb="FF000000"/>
        <rFont val="Calibri"/>
      </rPr>
      <t>Remediation through the GUI:</t>
    </r>
    <r>
      <rPr>
        <sz val="11"/>
        <color rgb="FF000000"/>
        <rFont val="Calibri"/>
      </rPr>
      <t xml:space="preserve">
</t>
    </r>
    <r>
      <rPr>
        <sz val="11"/>
        <color rgb="FF006096"/>
        <rFont val="Roboto Condensed"/>
      </rPr>
      <t xml:space="preserve">To configure root FortiGate status go to "Security Fabric" -&gt; Fabric Connectors and then select "Security Fabric Setup" </t>
    </r>
    <r>
      <rPr>
        <sz val="11"/>
        <color rgb="FF006096"/>
        <rFont val="Roboto Condensed"/>
      </rPr>
      <t xml:space="preserve">
</t>
    </r>
    <r>
      <rPr>
        <sz val="11"/>
        <color rgb="FF006096"/>
        <rFont val="Roboto Condensed"/>
      </rPr>
      <t>On the root FortiGate set the status to enabled and the Security Fabric Role to "Serve as Fabric Root"</t>
    </r>
    <r>
      <rPr>
        <sz val="11"/>
        <color rgb="FF006096"/>
        <rFont val="Roboto Condensed"/>
      </rPr>
      <t xml:space="preserve">
</t>
    </r>
    <r>
      <rPr>
        <sz val="11"/>
        <color rgb="FF006096"/>
        <rFont val="Roboto Condensed"/>
      </rPr>
      <t>Configure FortiAnalyzer settings when prompted and define a Fabric name as well as interfaces that will "Allow other Security Fabric Devices to Join".</t>
    </r>
    <r>
      <rPr>
        <sz val="11"/>
        <color rgb="FF006096"/>
        <rFont val="Roboto Condensed"/>
      </rPr>
      <t xml:space="preserve">
</t>
    </r>
  </si>
  <si>
    <r>
      <rPr>
        <sz val="11"/>
        <color rgb="FF000000"/>
        <rFont val="Calibri"/>
      </rPr>
      <t>Ensure Root FortiGate is configured as security fabric root</t>
    </r>
  </si>
  <si>
    <r>
      <rPr>
        <sz val="11"/>
        <color rgb="FF000000"/>
        <rFont val="Calibri"/>
      </rPr>
      <t>Without Security Fabric enabled visibility and management of traffic throughout an organization is decreased and individual FortiGate management becomes more intensive</t>
    </r>
  </si>
  <si>
    <r>
      <rPr>
        <sz val="11"/>
        <color rgb="FF000000"/>
        <rFont val="Calibri"/>
      </rPr>
      <t>Review through the GUI:</t>
    </r>
    <r>
      <rPr>
        <sz val="11"/>
        <color rgb="FF000000"/>
        <rFont val="Calibri"/>
      </rPr>
      <t xml:space="preserve">
</t>
    </r>
    <r>
      <rPr>
        <sz val="11"/>
        <color rgb="FF006096"/>
        <rFont val="Roboto Condensed"/>
      </rPr>
      <t xml:space="preserve">To Validate root FortiGate status go to "Security Fabric" -&gt; Fabric Connectors and then select "Security Fabric Setup" </t>
    </r>
    <r>
      <rPr>
        <sz val="11"/>
        <color rgb="FF006096"/>
        <rFont val="Roboto Condensed"/>
      </rPr>
      <t xml:space="preserve">
</t>
    </r>
    <r>
      <rPr>
        <sz val="11"/>
        <color rgb="FF006096"/>
        <rFont val="Roboto Condensed"/>
      </rPr>
      <t>Validate that the root FortiGate has status set to enabled and the Security Fabric Role set to "Serve as Fabric Root"</t>
    </r>
    <r>
      <rPr>
        <sz val="11"/>
        <color rgb="FF006096"/>
        <rFont val="Roboto Condensed"/>
      </rPr>
      <t xml:space="preserve">
</t>
    </r>
    <r>
      <rPr>
        <sz val="11"/>
        <color rgb="FF006096"/>
        <rFont val="Roboto Condensed"/>
      </rPr>
      <t>Ensure that FortiAnalyzer settings are correct and that there is a defined Fabric name as well as interfaces selected that will "Allow other Security Fabric Devices to Join".</t>
    </r>
    <r>
      <rPr>
        <sz val="11"/>
        <color rgb="FF006096"/>
        <rFont val="Roboto Condensed"/>
      </rPr>
      <t xml:space="preserve">
</t>
    </r>
  </si>
  <si>
    <t>SSL VPN</t>
  </si>
  <si>
    <t>6.1.1</t>
  </si>
  <si>
    <r>
      <rPr>
        <sz val="11"/>
        <rFont val="Calibri"/>
      </rPr>
      <t>Apply a Trusted Signed Certificate for VPN Portal</t>
    </r>
  </si>
  <si>
    <r>
      <rPr>
        <sz val="11"/>
        <color rgb="FF000000"/>
        <rFont val="Calibri"/>
      </rPr>
      <t>Import a signed certificate from a trusted CA through the GUI</t>
    </r>
    <r>
      <rPr>
        <sz val="11"/>
        <color rgb="FF000000"/>
        <rFont val="Calibri"/>
      </rPr>
      <t xml:space="preserve">
</t>
    </r>
    <r>
      <rPr>
        <sz val="11"/>
        <color rgb="FF006096"/>
        <rFont val="Roboto Condensed"/>
      </rPr>
      <t>System &gt; Certificates &gt; Import and then assign the certificate to the SSL VPN portal by going to VPN &gt; SSL-VPN Settings and selecting the proper certificate in the dropdown for "Server Certifcate"</t>
    </r>
    <r>
      <rPr>
        <sz val="11"/>
        <color rgb="FF006096"/>
        <rFont val="Roboto Condensed"/>
      </rPr>
      <t xml:space="preserve">
</t>
    </r>
  </si>
  <si>
    <r>
      <rPr>
        <sz val="11"/>
        <color rgb="FF000000"/>
        <rFont val="Calibri"/>
      </rPr>
      <t>Apply a signed certificate from a trusted Certificate Authority (CA) to the SSL VPN portal to allow users to connect securely with confidence</t>
    </r>
  </si>
  <si>
    <r>
      <rPr>
        <sz val="11"/>
        <color rgb="FF000000"/>
        <rFont val="Calibri"/>
      </rPr>
      <t>GUI:</t>
    </r>
    <r>
      <rPr>
        <sz val="11"/>
        <color rgb="FF000000"/>
        <rFont val="Calibri"/>
      </rPr>
      <t xml:space="preserve">
</t>
    </r>
    <r>
      <rPr>
        <sz val="11"/>
        <color rgb="FF006096"/>
        <rFont val="Roboto Condensed"/>
      </rPr>
      <t>Access the FortiGate administrative web access page and go to VPN &gt; SSL-VPN Settings and assign a signed certificate in the dropdown for "Server Certificate"</t>
    </r>
    <r>
      <rPr>
        <sz val="11"/>
        <color rgb="FF006096"/>
        <rFont val="Roboto Condensed"/>
      </rPr>
      <t xml:space="preserve">
</t>
    </r>
  </si>
  <si>
    <r>
      <rPr>
        <sz val="11"/>
        <color rgb="FF000000"/>
        <rFont val="Calibri"/>
      </rPr>
      <t>Self Signed Factory installed certificate</t>
    </r>
  </si>
  <si>
    <t>6.1.2</t>
  </si>
  <si>
    <r>
      <rPr>
        <sz val="11"/>
        <rFont val="Calibri"/>
      </rPr>
      <t>Enable Limited TLS Versions for SSL VPN</t>
    </r>
  </si>
  <si>
    <r>
      <rPr>
        <sz val="11"/>
        <color rgb="FF000000"/>
        <rFont val="Calibri"/>
      </rPr>
      <t>CLI:</t>
    </r>
    <r>
      <rPr>
        <sz val="11"/>
        <color rgb="FF000000"/>
        <rFont val="Calibri"/>
      </rPr>
      <t xml:space="preserve">
</t>
    </r>
    <r>
      <rPr>
        <sz val="11"/>
        <color rgb="FF006096"/>
        <rFont val="Roboto Condensed"/>
      </rPr>
      <t>config vpn ssl settings</t>
    </r>
    <r>
      <rPr>
        <sz val="11"/>
        <color rgb="FF006096"/>
        <rFont val="Roboto Condensed"/>
      </rPr>
      <t xml:space="preserve">
</t>
    </r>
    <r>
      <rPr>
        <sz val="11"/>
        <color rgb="FF006096"/>
        <rFont val="Roboto Condensed"/>
      </rPr>
      <t>set ssl-max-prot-ver *** {Configure max TLS Version supported}</t>
    </r>
    <r>
      <rPr>
        <sz val="11"/>
        <color rgb="FF006096"/>
        <rFont val="Roboto Condensed"/>
      </rPr>
      <t xml:space="preserve">
</t>
    </r>
    <r>
      <rPr>
        <sz val="11"/>
        <color rgb="FF006096"/>
        <rFont val="Roboto Condensed"/>
      </rPr>
      <t>set ssl-min-proto ver *** {set minimum support TLS version}</t>
    </r>
    <r>
      <rPr>
        <sz val="11"/>
        <color rgb="FF006096"/>
        <rFont val="Roboto Condensed"/>
      </rPr>
      <t xml:space="preserve">
</t>
    </r>
    <r>
      <rPr>
        <sz val="11"/>
        <color rgb="FF006096"/>
        <rFont val="Roboto Condensed"/>
      </rPr>
      <t>set banned-cipher *** {add cipher suite to banned list and prevent it from being used}</t>
    </r>
    <r>
      <rPr>
        <sz val="11"/>
        <color rgb="FF006096"/>
        <rFont val="Roboto Condensed"/>
      </rPr>
      <t xml:space="preserve">
</t>
    </r>
    <r>
      <rPr>
        <sz val="11"/>
        <color rgb="FF006096"/>
        <rFont val="Roboto Condensed"/>
      </rPr>
      <t>set algorithm high {use high algorithms}</t>
    </r>
    <r>
      <rPr>
        <sz val="11"/>
        <color rgb="FF006096"/>
        <rFont val="Roboto Condensed"/>
      </rPr>
      <t xml:space="preserve">
</t>
    </r>
  </si>
  <si>
    <r>
      <rPr>
        <sz val="11"/>
        <color rgb="FF000000"/>
        <rFont val="Calibri"/>
      </rPr>
      <t>Enable and disable TLS versions and Cipher suites for more granular control of SSL VPN connections and enforcing more secure connections.</t>
    </r>
  </si>
  <si>
    <r>
      <rPr>
        <sz val="11"/>
        <color rgb="FF000000"/>
        <rFont val="Calibri"/>
      </rPr>
      <t>CLI:</t>
    </r>
    <r>
      <rPr>
        <sz val="11"/>
        <color rgb="FF000000"/>
        <rFont val="Calibri"/>
      </rPr>
      <t xml:space="preserve">
</t>
    </r>
    <r>
      <rPr>
        <sz val="11"/>
        <color rgb="FF006096"/>
        <rFont val="Roboto Condensed"/>
      </rPr>
      <t>Config vpn ssl settings</t>
    </r>
    <r>
      <rPr>
        <sz val="11"/>
        <color rgb="FF006096"/>
        <rFont val="Roboto Condensed"/>
      </rPr>
      <t xml:space="preserve">
</t>
    </r>
    <r>
      <rPr>
        <sz val="11"/>
        <color rgb="FF006096"/>
        <rFont val="Roboto Condensed"/>
      </rPr>
      <t>get (Validate ssl-max-prot-ver and ssl-min-proto-ver as well as algorithm and banned-cipher)</t>
    </r>
    <r>
      <rPr>
        <sz val="11"/>
        <color rgb="FF006096"/>
        <rFont val="Roboto Condensed"/>
      </rPr>
      <t xml:space="preserve">
</t>
    </r>
  </si>
  <si>
    <r>
      <rPr>
        <sz val="11"/>
        <color rgb="FF000000"/>
        <rFont val="Calibri"/>
      </rPr>
      <t>ssl-max-proto-ver   : tls1-3ssl-min-proto-ver   : tls1-2banned-cipher       :algorithm           : high</t>
    </r>
  </si>
  <si>
    <t>Users and Authentication</t>
  </si>
  <si>
    <t>7.1</t>
  </si>
  <si>
    <r>
      <rPr>
        <sz val="11"/>
        <rFont val="Calibri"/>
      </rPr>
      <t>Configuring the maximum login attempts and lockout period</t>
    </r>
  </si>
  <si>
    <r>
      <rPr>
        <sz val="11"/>
        <color rgb="FF000000"/>
        <rFont val="Calibri"/>
      </rPr>
      <t>CLI:</t>
    </r>
    <r>
      <rPr>
        <sz val="11"/>
        <color rgb="FF000000"/>
        <rFont val="Calibri"/>
      </rPr>
      <t xml:space="preserve">
</t>
    </r>
    <r>
      <rPr>
        <sz val="11"/>
        <color rgb="FF006096"/>
        <rFont val="Roboto Condensed"/>
      </rPr>
      <t>config user setting</t>
    </r>
    <r>
      <rPr>
        <sz val="11"/>
        <color rgb="FF006096"/>
        <rFont val="Roboto Condensed"/>
      </rPr>
      <t xml:space="preserve">
</t>
    </r>
    <r>
      <rPr>
        <sz val="11"/>
        <color rgb="FF006096"/>
        <rFont val="Roboto Condensed"/>
      </rPr>
      <t>set auth-lockout-threshold 5</t>
    </r>
    <r>
      <rPr>
        <sz val="11"/>
        <color rgb="FF006096"/>
        <rFont val="Roboto Condensed"/>
      </rPr>
      <t xml:space="preserve">
</t>
    </r>
    <r>
      <rPr>
        <sz val="11"/>
        <color rgb="FF006096"/>
        <rFont val="Roboto Condensed"/>
      </rPr>
      <t>end</t>
    </r>
    <r>
      <rPr>
        <sz val="11"/>
        <color rgb="FF006096"/>
        <rFont val="Roboto Condensed"/>
      </rPr>
      <t xml:space="preserve">
</t>
    </r>
    <r>
      <rPr>
        <sz val="11"/>
        <color rgb="FF006096"/>
        <rFont val="Roboto Condensed"/>
      </rPr>
      <t>config user setting</t>
    </r>
    <r>
      <rPr>
        <sz val="11"/>
        <color rgb="FF006096"/>
        <rFont val="Roboto Condensed"/>
      </rPr>
      <t xml:space="preserve">
</t>
    </r>
    <r>
      <rPr>
        <sz val="11"/>
        <color rgb="FF006096"/>
        <rFont val="Roboto Condensed"/>
      </rPr>
      <t>set auth-lockout-duration 300</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</si>
  <si>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Configure maximum user log in attempts and lockout period</t>
    </r>
  </si>
  <si>
    <r>
      <rPr>
        <sz val="11"/>
        <color rgb="FF000000"/>
        <rFont val="Calibri"/>
      </rPr>
      <t>CLI:</t>
    </r>
    <r>
      <rPr>
        <sz val="11"/>
        <color rgb="FF000000"/>
        <rFont val="Calibri"/>
      </rPr>
      <t xml:space="preserve">
</t>
    </r>
    <r>
      <rPr>
        <sz val="11"/>
        <color rgb="FF006096"/>
        <rFont val="Roboto Condensed"/>
      </rPr>
      <t>config user setting</t>
    </r>
    <r>
      <rPr>
        <sz val="11"/>
        <color rgb="FF006096"/>
        <rFont val="Roboto Condensed"/>
      </rPr>
      <t xml:space="preserve">
</t>
    </r>
    <r>
      <rPr>
        <sz val="11"/>
        <color rgb="FF006096"/>
        <rFont val="Roboto Condensed"/>
      </rPr>
      <t>get (Validate auth-lockout-threshold *  the number of attempts before locking out the account and auth-lockout duration * the duration of the lockout once the failed attempts is met)</t>
    </r>
    <r>
      <rPr>
        <sz val="11"/>
        <color rgb="FF006096"/>
        <rFont val="Roboto Condensed"/>
      </rPr>
      <t xml:space="preserve">
</t>
    </r>
  </si>
  <si>
    <r>
      <rPr>
        <sz val="11"/>
        <color rgb="FF000000"/>
        <rFont val="Calibri"/>
      </rPr>
      <t>auth-lockout-threshold: 3auth-lockout-duration: 0</t>
    </r>
  </si>
  <si>
    <t>Enable Logging</t>
  </si>
  <si>
    <t>8.1.1</t>
  </si>
  <si>
    <r>
      <rPr>
        <sz val="11"/>
        <rFont val="Calibri"/>
      </rPr>
      <t>Enable Event Logging</t>
    </r>
  </si>
  <si>
    <r>
      <rPr>
        <sz val="11"/>
        <color rgb="FF000000"/>
        <rFont val="Calibri"/>
      </rPr>
      <t>Access the FortiGate administrative web access page and go toLog &amp; Report &gt; Log Settings enable Event Logging.</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config log eventfilter</t>
    </r>
    <r>
      <rPr>
        <sz val="11"/>
        <color rgb="FF006096"/>
        <rFont val="Roboto Condensed"/>
      </rPr>
      <t xml:space="preserve">
</t>
    </r>
    <r>
      <rPr>
        <sz val="11"/>
        <color rgb="FF006096"/>
        <rFont val="Roboto Condensed"/>
      </rPr>
      <t>set event enable</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</si>
  <si>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Enabling event logging to allow for log generation and review.</t>
    </r>
  </si>
  <si>
    <r>
      <rPr>
        <sz val="11"/>
        <color rgb="FF000000"/>
        <rFont val="Calibri"/>
      </rPr>
      <t>CLI:</t>
    </r>
    <r>
      <rPr>
        <sz val="11"/>
        <color rgb="FF000000"/>
        <rFont val="Calibri"/>
      </rPr>
      <t xml:space="preserve">
</t>
    </r>
    <r>
      <rPr>
        <sz val="11"/>
        <color rgb="FF006096"/>
        <rFont val="Roboto Condensed"/>
      </rPr>
      <t>config log eventfilter</t>
    </r>
    <r>
      <rPr>
        <sz val="11"/>
        <color rgb="FF006096"/>
        <rFont val="Roboto Condensed"/>
      </rPr>
      <t xml:space="preserve">
</t>
    </r>
    <r>
      <rPr>
        <sz val="11"/>
        <color rgb="FF006096"/>
        <rFont val="Roboto Condensed"/>
      </rPr>
      <t>get</t>
    </r>
    <r>
      <rPr>
        <sz val="11"/>
        <color rgb="FF006096"/>
        <rFont val="Roboto Condensed"/>
      </rPr>
      <t xml:space="preserve">
</t>
    </r>
    <r>
      <rPr>
        <sz val="11"/>
        <color rgb="FF006096"/>
        <rFont val="Roboto Condensed"/>
      </rPr>
      <t>(validate event is enabled)</t>
    </r>
    <r>
      <rPr>
        <sz val="11"/>
        <color rgb="FF006096"/>
        <rFont val="Roboto Condensed"/>
      </rPr>
      <t xml:space="preserve">
</t>
    </r>
    <r>
      <rPr>
        <sz val="11"/>
        <color rgb="FF006096"/>
        <rFont val="Roboto Condensed"/>
      </rPr>
      <t>end</t>
    </r>
    <r>
      <rPr>
        <sz val="11"/>
        <color rgb="FF006096"/>
        <rFont val="Roboto Condensed"/>
      </rPr>
      <t xml:space="preserve">
</t>
    </r>
  </si>
  <si>
    <t>Encrypt Logs Sent to FortiAnalyzer / FortiManager</t>
  </si>
  <si>
    <t>8.2.1</t>
  </si>
  <si>
    <r>
      <rPr>
        <sz val="11"/>
        <rFont val="Calibri"/>
      </rPr>
      <t>Encrypt Log Transmission to FortiAnalyzer / FortiManager</t>
    </r>
  </si>
  <si>
    <r>
      <rPr>
        <sz val="11"/>
        <color rgb="FF000000"/>
        <rFont val="Calibri"/>
      </rPr>
      <t>GUI:</t>
    </r>
    <r>
      <rPr>
        <sz val="11"/>
        <color rgb="FF000000"/>
        <rFont val="Calibri"/>
      </rPr>
      <t xml:space="preserve">
</t>
    </r>
    <r>
      <rPr>
        <sz val="11"/>
        <color rgb="FF006096"/>
        <rFont val="Roboto Condensed"/>
      </rPr>
      <t>Access the FortiGate administrative web access page and go to Log &amp; Report &gt; Log Settings and when configuring Remote logging to FortiAnalyzer/FortiManager select "Encrypt log transmission"</t>
    </r>
    <r>
      <rPr>
        <sz val="11"/>
        <color rgb="FF006096"/>
        <rFont val="Roboto Condensed"/>
      </rPr>
      <t xml:space="preserve">
</t>
    </r>
    <r>
      <rPr>
        <sz val="11"/>
        <color rgb="FF000000"/>
        <rFont val="Calibri"/>
      </rPr>
      <t xml:space="preserve">
</t>
    </r>
    <r>
      <rPr>
        <sz val="11"/>
        <color rgb="FF000000"/>
        <rFont val="Calibri"/>
      </rPr>
      <t>CLI:</t>
    </r>
    <r>
      <rPr>
        <sz val="11"/>
        <color rgb="FF000000"/>
        <rFont val="Calibri"/>
      </rPr>
      <t xml:space="preserve">
</t>
    </r>
    <r>
      <rPr>
        <sz val="11"/>
        <color rgb="FF006096"/>
        <rFont val="Roboto Condensed"/>
      </rPr>
      <t>config log fortianalyzer setting</t>
    </r>
    <r>
      <rPr>
        <sz val="11"/>
        <color rgb="FF006096"/>
        <rFont val="Roboto Condensed"/>
      </rPr>
      <t xml:space="preserve">
</t>
    </r>
    <r>
      <rPr>
        <sz val="11"/>
        <color rgb="FF006096"/>
        <rFont val="Roboto Condensed"/>
      </rPr>
      <t>set enc-algorithm high</t>
    </r>
    <r>
      <rPr>
        <sz val="11"/>
        <color rgb="FF006096"/>
        <rFont val="Roboto Condensed"/>
      </rPr>
      <t xml:space="preserve">
</t>
    </r>
    <r>
      <rPr>
        <sz val="11"/>
        <color rgb="FF006096"/>
        <rFont val="Roboto Condensed"/>
      </rPr>
      <t>end</t>
    </r>
    <r>
      <rPr>
        <sz val="11"/>
        <color rgb="FF006096"/>
        <rFont val="Roboto Condensed"/>
      </rPr>
      <t xml:space="preserve">
</t>
    </r>
  </si>
  <si>
    <r>
      <rPr>
        <sz val="11"/>
        <color rgb="FF000000"/>
        <rFont val="Calibri"/>
      </rPr>
      <t>Enable encryption for logs that are sent to FortiAnalyzer or FortiManager</t>
    </r>
  </si>
  <si>
    <r>
      <rPr>
        <sz val="11"/>
        <color rgb="FF000000"/>
        <rFont val="Calibri"/>
      </rPr>
      <t>CLI:</t>
    </r>
    <r>
      <rPr>
        <sz val="11"/>
        <color rgb="FF000000"/>
        <rFont val="Calibri"/>
      </rPr>
      <t xml:space="preserve">
</t>
    </r>
    <r>
      <rPr>
        <sz val="11"/>
        <color rgb="FF006096"/>
        <rFont val="Roboto Condensed"/>
      </rPr>
      <t>config log fortianalyzer setting</t>
    </r>
    <r>
      <rPr>
        <sz val="11"/>
        <color rgb="FF006096"/>
        <rFont val="Roboto Condensed"/>
      </rPr>
      <t xml:space="preserve">
</t>
    </r>
    <r>
      <rPr>
        <sz val="11"/>
        <color rgb="FF006096"/>
        <rFont val="Roboto Condensed"/>
      </rPr>
      <t>get (validate enc-algorithm is set to high)</t>
    </r>
    <r>
      <rPr>
        <sz val="11"/>
        <color rgb="FF006096"/>
        <rFont val="Roboto Condensed"/>
      </rPr>
      <t xml:space="preserve">
</t>
    </r>
    <r>
      <rPr>
        <sz val="11"/>
        <color rgb="FF006096"/>
        <rFont val="Roboto Condensed"/>
      </rPr>
      <t>end</t>
    </r>
    <r>
      <rPr>
        <sz val="11"/>
        <color rgb="FF006096"/>
        <rFont val="Roboto Condensed"/>
      </rPr>
      <t xml:space="preserve">
</t>
    </r>
  </si>
  <si>
    <t>Centralized Logging and Reporting</t>
  </si>
  <si>
    <t>8.3.1</t>
  </si>
  <si>
    <r>
      <rPr>
        <sz val="11"/>
        <rFont val="Calibri"/>
      </rPr>
      <t>Centralized Logging and Reporting</t>
    </r>
  </si>
  <si>
    <r>
      <rPr>
        <sz val="11"/>
        <color rgb="FF000000"/>
        <rFont val="Calibri"/>
      </rPr>
      <t>Configure a remote server for logs to be sent to.</t>
    </r>
    <r>
      <rPr>
        <sz val="11"/>
        <color rgb="FF000000"/>
        <rFont val="Calibri"/>
      </rPr>
      <t xml:space="preserve">
</t>
    </r>
    <r>
      <rPr>
        <sz val="11"/>
        <color rgb="FF006096"/>
        <rFont val="Roboto Condensed"/>
      </rPr>
      <t>Access the FortiGate administrative web access page and to to Log &amp; Report &gt; Log Settings and under "Remote Logging and Archiving" configure a remote server to send logs to.</t>
    </r>
    <r>
      <rPr>
        <sz val="11"/>
        <color rgb="FF006096"/>
        <rFont val="Roboto Condensed"/>
      </rPr>
      <t xml:space="preserve">
</t>
    </r>
  </si>
  <si>
    <r>
      <rPr>
        <sz val="11"/>
        <color rgb="FF000000"/>
        <rFont val="Calibri"/>
      </rPr>
      <t>Device logs should be sent to a centralized device for log collection, retention, and reporting. This could be a SIEM. syslog device, FortiAnalyzer, FortiManager, etc.</t>
    </r>
  </si>
  <si>
    <r>
      <rPr>
        <sz val="11"/>
        <color rgb="FF006096"/>
        <rFont val="Roboto Condensed"/>
      </rPr>
      <t>Review log settings through the administrative web page go to Log &amp; Report &gt; Log Settings and validate under "Remote Logging and Archiving" that logs are being offloaded to another device.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</si>
  <si>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</si>
  <si>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</si>
  <si>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</si>
  <si>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</si>
  <si>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</si>
  <si>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</si>
  <si>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</si>
  <si>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</si>
  <si>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</si>
  <si>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</si>
  <si>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</si>
  <si>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</si>
  <si>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</si>
  <si>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</si>
  <si>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</si>
  <si>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</si>
  <si>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</si>
  <si>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</si>
  <si>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</si>
  <si>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</si>
  <si>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</si>
  <si>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</si>
  <si>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</si>
  <si>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</si>
  <si>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</si>
  <si>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</si>
  <si>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</si>
  <si>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</si>
  <si>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</si>
  <si>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Fortigate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</si>
  <si>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</si>
  <si>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</si>
  <si>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</si>
  <si>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03 April 2023     </t>
    </r>
    <r>
      <rPr>
        <b/>
        <sz val="11"/>
        <color rgb="FF000000"/>
        <rFont val="Calibri"/>
      </rPr>
      <t>Recommendation Count:</t>
    </r>
    <r>
      <rPr>
        <sz val="11"/>
        <color rgb="FF000000"/>
        <rFont val="Calibri"/>
      </rPr>
      <t xml:space="preserve"> 50</t>
    </r>
  </si>
  <si>
    <t>Development Url:</t>
  </si>
  <si>
    <t>https://workbench.cisecurity.org/benchmarks/10730</t>
  </si>
  <si>
    <t>Download Url:</t>
  </si>
  <si>
    <t>https://downloads.cisecurity.org/#/</t>
  </si>
  <si>
    <t>Guide Overview:</t>
  </si>
  <si>
    <r>
      <rPr>
        <sz val="11"/>
        <color rgb="FF000000"/>
        <rFont val="Calibri"/>
      </rPr>
      <t>This benchmark provides prescriptive guidance for establishing a secure configuration posture for Fortinet FortiGate devices running the Forinet OS version 6.4 or above. This guide was tested against FortiOS 6.4.5.</t>
    </r>
  </si>
  <si>
    <t>Intended Audience:</t>
  </si>
  <si>
    <r>
      <rPr>
        <sz val="11"/>
        <color rgb="FF000000"/>
        <rFont val="Calibri"/>
      </rPr>
      <t>This benchmark is intended for security administrators, IT auditors, and platform deployment personnel who plan to develop, deploy, assess, or secure solutions that incorporate Fortinet OS on Fortinet network devices.</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</si>
  <si>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</si>
  <si>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</si>
  <si>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negatively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</si>
  <si>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</si>
  <si>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a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</si>
  <si>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</si>
  <si>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</si>
  <si>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</si>
  <si>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</si>
  <si>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</si>
  <si>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</si>
  <si>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</si>
  <si>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</si>
  <si>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</si>
  <si>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</si>
  <si>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</si>
  <si>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</si>
  <si>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</si>
  <si>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</si>
  <si>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</si>
  <si>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</si>
  <si>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</si>
  <si>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</si>
  <si>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</si>
  <si>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</si>
  <si>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</si>
  <si>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</si>
  <si>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</si>
  <si>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</si>
  <si>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</si>
  <si>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</si>
  <si>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</si>
  <si>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</si>
  <si>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</si>
  <si>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</si>
  <si>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</si>
  <si>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</si>
  <si>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</si>
  <si>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</si>
  <si>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</si>
  <si>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</si>
  <si>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</si>
  <si>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</si>
  <si>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</si>
  <si>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</si>
  <si>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</si>
  <si>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</si>
  <si>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Fortigate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</si>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</sst>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CC8A-4526-8354-191027BF3C4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CC8A-4526-8354-191027BF3C4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50</c:v>
                </c:pt>
              </c:numCache>
            </c:numRef>
          </c:val>
          <c:extLst>
            <c:ext xmlns:c16="http://schemas.microsoft.com/office/drawing/2014/chart" uri="{C3380CC4-5D6E-409C-BE32-E72D297353CC}">
              <c16:uniqueId val="{00000002-CC8A-4526-8354-191027BF3C4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070-428E-9984-A2257EB9C65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070-428E-9984-A2257EB9C65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26</c:v>
                </c:pt>
                <c:pt idx="1">
                  <c:v>24</c:v>
                </c:pt>
              </c:numCache>
            </c:numRef>
          </c:val>
          <c:extLst>
            <c:ext xmlns:c16="http://schemas.microsoft.com/office/drawing/2014/chart" uri="{C3380CC4-5D6E-409C-BE32-E72D297353CC}">
              <c16:uniqueId val="{00000002-5070-428E-9984-A2257EB9C65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5A3-45D5-9925-CCBD726A358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5A3-45D5-9925-CCBD726A358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50</c:v>
                </c:pt>
              </c:numCache>
            </c:numRef>
          </c:val>
          <c:extLst>
            <c:ext xmlns:c16="http://schemas.microsoft.com/office/drawing/2014/chart" uri="{C3380CC4-5D6E-409C-BE32-E72D297353CC}">
              <c16:uniqueId val="{00000002-55A3-45D5-9925-CCBD726A358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6DC4-4575-A7E8-E06ECF95D71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6DC4-4575-A7E8-E06ECF95D71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29</c:v>
                </c:pt>
                <c:pt idx="1">
                  <c:v>21</c:v>
                </c:pt>
              </c:numCache>
            </c:numRef>
          </c:val>
          <c:extLst>
            <c:ext xmlns:c16="http://schemas.microsoft.com/office/drawing/2014/chart" uri="{C3380CC4-5D6E-409C-BE32-E72D297353CC}">
              <c16:uniqueId val="{00000002-6DC4-4575-A7E8-E06ECF95D71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62F-4B55-9596-34111445722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62F-4B55-9596-34111445722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50</c:v>
                </c:pt>
              </c:numCache>
            </c:numRef>
          </c:val>
          <c:extLst>
            <c:ext xmlns:c16="http://schemas.microsoft.com/office/drawing/2014/chart" uri="{C3380CC4-5D6E-409C-BE32-E72D297353CC}">
              <c16:uniqueId val="{00000002-462F-4B55-9596-34111445722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881-43E0-859F-0F847AC34B3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881-43E0-859F-0F847AC34B3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50</c:v>
                </c:pt>
              </c:numCache>
            </c:numRef>
          </c:val>
          <c:extLst>
            <c:ext xmlns:c16="http://schemas.microsoft.com/office/drawing/2014/chart" uri="{C3380CC4-5D6E-409C-BE32-E72D297353CC}">
              <c16:uniqueId val="{00000002-D881-43E0-859F-0F847AC34B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905-448B-812B-636B3AE7A1B5}"/>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905-448B-812B-636B3AE7A1B5}"/>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905-448B-812B-636B3AE7A1B5}"/>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905-448B-812B-636B3AE7A1B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F3E-454C-B3D3-0DA9AC11351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hj3db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4buxv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r223d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bh5k4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vvcbe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avcpg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jk1013">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luya5n">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1">
  <autoFilter ref="A1:Q5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073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346</v>
      </c>
    </row>
    <row r="3" spans="2:3" ht="15" customHeight="1" x14ac:dyDescent="0.35"/>
    <row r="4" spans="2:3" ht="58" x14ac:dyDescent="0.35">
      <c r="B4" s="20" t="s">
        <v>347</v>
      </c>
      <c r="C4" s="21" t="s">
        <v>348</v>
      </c>
    </row>
    <row r="5" spans="2:3" x14ac:dyDescent="0.35">
      <c r="C5" s="21" t="s">
        <v>349</v>
      </c>
    </row>
    <row r="6" spans="2:3" x14ac:dyDescent="0.35">
      <c r="C6" s="18" t="s">
        <v>350</v>
      </c>
    </row>
    <row r="7" spans="2:3" ht="10" customHeight="1" x14ac:dyDescent="0.35"/>
    <row r="8" spans="2:3" ht="232" x14ac:dyDescent="0.35">
      <c r="B8" s="22" t="s">
        <v>351</v>
      </c>
      <c r="C8" s="21" t="s">
        <v>352</v>
      </c>
    </row>
    <row r="9" spans="2:3" ht="10" customHeight="1" x14ac:dyDescent="0.35"/>
    <row r="10" spans="2:3" ht="35" customHeight="1" x14ac:dyDescent="0.35">
      <c r="B10" s="22" t="s">
        <v>353</v>
      </c>
      <c r="C10" s="21" t="s">
        <v>354</v>
      </c>
    </row>
    <row r="11" spans="2:3" ht="75" customHeight="1" x14ac:dyDescent="0.35">
      <c r="B11" s="18" t="s">
        <v>25</v>
      </c>
      <c r="C11" s="21" t="s">
        <v>355</v>
      </c>
    </row>
    <row r="12" spans="2:3" ht="47" customHeight="1" x14ac:dyDescent="0.35">
      <c r="B12" s="18" t="s">
        <v>25</v>
      </c>
      <c r="C12" s="21" t="s">
        <v>356</v>
      </c>
    </row>
    <row r="13" spans="2:3" ht="35" customHeight="1" x14ac:dyDescent="0.35">
      <c r="B13" s="18" t="s">
        <v>25</v>
      </c>
      <c r="C13" s="21" t="s">
        <v>357</v>
      </c>
    </row>
    <row r="14" spans="2:3" ht="32" customHeight="1" x14ac:dyDescent="0.35">
      <c r="B14" s="18" t="s">
        <v>25</v>
      </c>
      <c r="C14" s="21" t="s">
        <v>358</v>
      </c>
    </row>
    <row r="15" spans="2:3" ht="30" customHeight="1" x14ac:dyDescent="0.35">
      <c r="B15" s="18" t="s">
        <v>25</v>
      </c>
      <c r="C15" s="21" t="s">
        <v>359</v>
      </c>
    </row>
    <row r="16" spans="2:3" ht="10" customHeight="1" x14ac:dyDescent="0.35"/>
    <row r="17" spans="1:3" ht="145" customHeight="1" x14ac:dyDescent="0.35">
      <c r="B17" s="22" t="s">
        <v>360</v>
      </c>
      <c r="C17" s="21" t="s">
        <v>361</v>
      </c>
    </row>
    <row r="18" spans="1:3" ht="10" customHeight="1" x14ac:dyDescent="0.35"/>
    <row r="19" spans="1:3" ht="3" customHeight="1" x14ac:dyDescent="0.35">
      <c r="B19" s="23"/>
      <c r="C19" s="23"/>
    </row>
    <row r="20" spans="1:3" ht="12" customHeight="1" x14ac:dyDescent="0.35"/>
    <row r="21" spans="1:3" ht="35" customHeight="1" x14ac:dyDescent="0.35">
      <c r="A21" s="25"/>
      <c r="B21" s="26" t="s">
        <v>362</v>
      </c>
      <c r="C21" s="27" t="s">
        <v>363</v>
      </c>
    </row>
    <row r="22" spans="1:3" ht="18" customHeight="1" x14ac:dyDescent="0.35">
      <c r="A22" s="25"/>
      <c r="B22" s="25" t="s">
        <v>25</v>
      </c>
      <c r="C22" s="27" t="s">
        <v>364</v>
      </c>
    </row>
    <row r="23" spans="1:3" ht="18" customHeight="1" x14ac:dyDescent="0.35">
      <c r="A23" s="25"/>
      <c r="B23" s="25" t="s">
        <v>25</v>
      </c>
      <c r="C23" s="27" t="s">
        <v>365</v>
      </c>
    </row>
    <row r="24" spans="1:3" ht="18" customHeight="1" x14ac:dyDescent="0.35">
      <c r="A24" s="25"/>
      <c r="B24" s="25" t="s">
        <v>25</v>
      </c>
      <c r="C24" s="27" t="s">
        <v>366</v>
      </c>
    </row>
    <row r="25" spans="1:3" ht="18" customHeight="1" x14ac:dyDescent="0.35">
      <c r="A25" s="25"/>
      <c r="B25" s="25" t="s">
        <v>25</v>
      </c>
      <c r="C25" s="27" t="s">
        <v>367</v>
      </c>
    </row>
    <row r="26" spans="1:3" ht="18" customHeight="1" x14ac:dyDescent="0.35">
      <c r="A26" s="25"/>
      <c r="B26" s="25" t="s">
        <v>25</v>
      </c>
      <c r="C26" s="27" t="s">
        <v>368</v>
      </c>
    </row>
    <row r="27" spans="1:3" ht="18" customHeight="1" x14ac:dyDescent="0.35">
      <c r="A27" s="25"/>
      <c r="B27" s="25" t="s">
        <v>25</v>
      </c>
      <c r="C27" s="27" t="s">
        <v>369</v>
      </c>
    </row>
    <row r="28" spans="1:3" ht="18" customHeight="1" x14ac:dyDescent="0.35">
      <c r="A28" s="25"/>
      <c r="B28" s="25" t="s">
        <v>25</v>
      </c>
      <c r="C28" s="27" t="s">
        <v>370</v>
      </c>
    </row>
    <row r="29" spans="1:3" ht="18" customHeight="1" x14ac:dyDescent="0.35">
      <c r="A29" s="25"/>
      <c r="B29" s="25" t="s">
        <v>25</v>
      </c>
      <c r="C29" s="27" t="s">
        <v>371</v>
      </c>
    </row>
    <row r="30" spans="1:3" ht="44" customHeight="1" x14ac:dyDescent="0.35">
      <c r="A30" s="25"/>
      <c r="B30" s="25" t="s">
        <v>25</v>
      </c>
      <c r="C30" s="28" t="s">
        <v>372</v>
      </c>
    </row>
    <row r="31" spans="1:3" ht="10" customHeight="1" x14ac:dyDescent="0.35"/>
    <row r="32" spans="1:3" ht="3" customHeight="1" x14ac:dyDescent="0.35">
      <c r="B32" s="23"/>
      <c r="C32" s="23"/>
    </row>
    <row r="33" spans="2:3" ht="12" customHeight="1" x14ac:dyDescent="0.35"/>
    <row r="34" spans="2:3" ht="24" customHeight="1" x14ac:dyDescent="0.35">
      <c r="B34" s="29" t="s">
        <v>373</v>
      </c>
      <c r="C34" s="30" t="s">
        <v>374</v>
      </c>
    </row>
    <row r="35" spans="2:3" ht="18.5" x14ac:dyDescent="0.35">
      <c r="B35" s="29" t="s">
        <v>375</v>
      </c>
      <c r="C35" s="31" t="s">
        <v>376</v>
      </c>
    </row>
    <row r="36" spans="2:3" ht="27" customHeight="1" x14ac:dyDescent="0.35">
      <c r="B36" s="32" t="s">
        <v>377</v>
      </c>
      <c r="C36" s="24" t="s">
        <v>378</v>
      </c>
    </row>
    <row r="37" spans="2:3" x14ac:dyDescent="0.35">
      <c r="B37" s="29" t="s">
        <v>379</v>
      </c>
      <c r="C37" s="33" t="s">
        <v>380</v>
      </c>
    </row>
    <row r="38" spans="2:3" x14ac:dyDescent="0.35">
      <c r="B38" s="29" t="s">
        <v>381</v>
      </c>
      <c r="C38" s="33" t="s">
        <v>382</v>
      </c>
    </row>
    <row r="39" spans="2:3" ht="10" customHeight="1" x14ac:dyDescent="0.35"/>
    <row r="40" spans="2:3" ht="43.5" x14ac:dyDescent="0.35">
      <c r="B40" s="29" t="s">
        <v>383</v>
      </c>
      <c r="C40" s="34" t="s">
        <v>384</v>
      </c>
    </row>
    <row r="42" spans="2:3" ht="43.5" x14ac:dyDescent="0.35">
      <c r="B42" s="29" t="s">
        <v>385</v>
      </c>
      <c r="C42" s="21" t="s">
        <v>386</v>
      </c>
    </row>
    <row r="43" spans="2:3" ht="10" customHeight="1" x14ac:dyDescent="0.35"/>
    <row r="44" spans="2:3" x14ac:dyDescent="0.35">
      <c r="B44" s="29" t="s">
        <v>387</v>
      </c>
      <c r="C44" s="35" t="s">
        <v>388</v>
      </c>
    </row>
    <row r="45" spans="2:3" ht="72.5" x14ac:dyDescent="0.35">
      <c r="C45" s="21" t="s">
        <v>389</v>
      </c>
    </row>
    <row r="47" spans="2:3" x14ac:dyDescent="0.35">
      <c r="C47" s="35" t="s">
        <v>390</v>
      </c>
    </row>
    <row r="48" spans="2:3" ht="87" x14ac:dyDescent="0.35">
      <c r="C48" s="21" t="s">
        <v>391</v>
      </c>
    </row>
    <row r="49" spans="2:3" ht="10" customHeight="1" x14ac:dyDescent="0.35"/>
    <row r="50" spans="2:3" ht="3" customHeight="1" x14ac:dyDescent="0.35">
      <c r="B50" s="23"/>
      <c r="C50" s="23"/>
    </row>
    <row r="51" spans="2:3" ht="12" customHeight="1" x14ac:dyDescent="0.35"/>
    <row r="52" spans="2:3" ht="130.5" x14ac:dyDescent="0.35">
      <c r="B52" s="20" t="s">
        <v>392</v>
      </c>
      <c r="C52" s="21" t="s">
        <v>393</v>
      </c>
    </row>
    <row r="53" spans="2:3" ht="6" customHeight="1" x14ac:dyDescent="0.35"/>
    <row r="54" spans="2:3" ht="217.5" x14ac:dyDescent="0.35">
      <c r="C54" s="21" t="s">
        <v>394</v>
      </c>
    </row>
    <row r="55" spans="2:3" ht="6" customHeight="1" x14ac:dyDescent="0.35"/>
    <row r="56" spans="2:3" ht="43.5" x14ac:dyDescent="0.35">
      <c r="C56" s="21" t="s">
        <v>395</v>
      </c>
    </row>
    <row r="57" spans="2:3" ht="10" customHeight="1" x14ac:dyDescent="0.35"/>
    <row r="58" spans="2:3" ht="3" customHeight="1" x14ac:dyDescent="0.35">
      <c r="B58" s="23"/>
      <c r="C58" s="23"/>
    </row>
    <row r="59" spans="2:3" ht="12" customHeight="1" x14ac:dyDescent="0.35"/>
    <row r="60" spans="2:3" ht="145" x14ac:dyDescent="0.35">
      <c r="B60" s="20" t="s">
        <v>396</v>
      </c>
      <c r="C60" s="21" t="s">
        <v>397</v>
      </c>
    </row>
    <row r="61" spans="2:3" ht="6" customHeight="1" x14ac:dyDescent="0.35"/>
    <row r="62" spans="2:3" ht="203" x14ac:dyDescent="0.35">
      <c r="C62" s="21" t="s">
        <v>398</v>
      </c>
    </row>
    <row r="63" spans="2:3" ht="6" customHeight="1" x14ac:dyDescent="0.35"/>
    <row r="64" spans="2:3" ht="43.5" x14ac:dyDescent="0.35">
      <c r="C64" s="21" t="s">
        <v>399</v>
      </c>
    </row>
    <row r="65" spans="2:3" ht="10" customHeight="1" x14ac:dyDescent="0.35"/>
    <row r="66" spans="2:3" ht="3" customHeight="1" x14ac:dyDescent="0.35">
      <c r="B66" s="23"/>
      <c r="C66" s="23"/>
    </row>
    <row r="67" spans="2:3" ht="12" customHeight="1" x14ac:dyDescent="0.35"/>
    <row r="68" spans="2:3" ht="101.5" x14ac:dyDescent="0.35">
      <c r="B68" s="20" t="s">
        <v>400</v>
      </c>
      <c r="C68" s="21" t="s">
        <v>401</v>
      </c>
    </row>
    <row r="69" spans="2:3" ht="6" customHeight="1" x14ac:dyDescent="0.35"/>
    <row r="70" spans="2:3" ht="145" x14ac:dyDescent="0.35">
      <c r="C70" s="21" t="s">
        <v>402</v>
      </c>
    </row>
    <row r="71" spans="2:3" ht="6" customHeight="1" x14ac:dyDescent="0.35"/>
    <row r="72" spans="2:3" ht="43.5" x14ac:dyDescent="0.35">
      <c r="C72" s="21" t="s">
        <v>403</v>
      </c>
    </row>
    <row r="73" spans="2:3" ht="10" customHeight="1" x14ac:dyDescent="0.35"/>
    <row r="74" spans="2:3" ht="3" customHeight="1" x14ac:dyDescent="0.35">
      <c r="B74" s="23"/>
      <c r="C74" s="23"/>
    </row>
    <row r="75" spans="2:3" ht="12" customHeight="1" x14ac:dyDescent="0.35"/>
    <row r="76" spans="2:3" ht="26" customHeight="1" x14ac:dyDescent="0.35">
      <c r="B76" s="36" t="s">
        <v>404</v>
      </c>
    </row>
    <row r="77" spans="2:3" ht="8" customHeight="1" x14ac:dyDescent="0.35"/>
    <row r="78" spans="2:3" ht="20" customHeight="1" x14ac:dyDescent="0.35">
      <c r="B78" s="29" t="s">
        <v>405</v>
      </c>
      <c r="C78" s="37" t="s">
        <v>406</v>
      </c>
    </row>
    <row r="79" spans="2:3" ht="116" x14ac:dyDescent="0.35">
      <c r="C79" s="21" t="s">
        <v>407</v>
      </c>
    </row>
    <row r="80" spans="2:3" ht="10" customHeight="1" x14ac:dyDescent="0.35"/>
    <row r="81" spans="2:3" ht="20" customHeight="1" x14ac:dyDescent="0.35">
      <c r="B81" s="29" t="s">
        <v>408</v>
      </c>
      <c r="C81" s="37" t="s">
        <v>409</v>
      </c>
    </row>
    <row r="82" spans="2:3" ht="116" x14ac:dyDescent="0.35">
      <c r="C82" s="21" t="s">
        <v>410</v>
      </c>
    </row>
    <row r="83" spans="2:3" ht="10" customHeight="1" x14ac:dyDescent="0.35"/>
    <row r="84" spans="2:3" ht="20" customHeight="1" x14ac:dyDescent="0.35">
      <c r="B84" s="29" t="s">
        <v>411</v>
      </c>
      <c r="C84" s="37" t="s">
        <v>412</v>
      </c>
    </row>
    <row r="85" spans="2:3" ht="130.5" x14ac:dyDescent="0.35">
      <c r="C85" s="21" t="s">
        <v>413</v>
      </c>
    </row>
    <row r="86" spans="2:3" ht="10" customHeight="1" x14ac:dyDescent="0.35"/>
    <row r="87" spans="2:3" ht="20" customHeight="1" x14ac:dyDescent="0.35">
      <c r="B87" s="29" t="s">
        <v>414</v>
      </c>
      <c r="C87" s="37" t="s">
        <v>415</v>
      </c>
    </row>
    <row r="88" spans="2:3" ht="130.5" x14ac:dyDescent="0.35">
      <c r="C88" s="21" t="s">
        <v>416</v>
      </c>
    </row>
    <row r="89" spans="2:3" ht="10" customHeight="1" x14ac:dyDescent="0.35"/>
    <row r="90" spans="2:3" ht="20" customHeight="1" x14ac:dyDescent="0.35">
      <c r="B90" s="29" t="s">
        <v>417</v>
      </c>
      <c r="C90" s="37" t="s">
        <v>418</v>
      </c>
    </row>
    <row r="91" spans="2:3" ht="116" x14ac:dyDescent="0.35">
      <c r="C91" s="21" t="s">
        <v>419</v>
      </c>
    </row>
    <row r="92" spans="2:3" ht="10" customHeight="1" x14ac:dyDescent="0.35"/>
    <row r="93" spans="2:3" ht="20" customHeight="1" x14ac:dyDescent="0.35">
      <c r="B93" s="29" t="s">
        <v>420</v>
      </c>
      <c r="C93" s="37" t="s">
        <v>421</v>
      </c>
    </row>
    <row r="94" spans="2:3" ht="116" x14ac:dyDescent="0.35">
      <c r="C94" s="21" t="s">
        <v>422</v>
      </c>
    </row>
    <row r="95" spans="2:3" ht="10" customHeight="1" x14ac:dyDescent="0.35"/>
    <row r="96" spans="2:3" ht="20" customHeight="1" x14ac:dyDescent="0.35">
      <c r="B96" s="29" t="s">
        <v>423</v>
      </c>
      <c r="C96" s="37" t="s">
        <v>424</v>
      </c>
    </row>
    <row r="97" spans="2:3" ht="130.5" x14ac:dyDescent="0.35">
      <c r="C97" s="21" t="s">
        <v>425</v>
      </c>
    </row>
    <row r="98" spans="2:3" ht="10" customHeight="1" x14ac:dyDescent="0.35"/>
    <row r="99" spans="2:3" ht="20" customHeight="1" x14ac:dyDescent="0.35">
      <c r="B99" s="29" t="s">
        <v>426</v>
      </c>
      <c r="C99" s="37" t="s">
        <v>427</v>
      </c>
    </row>
    <row r="100" spans="2:3" ht="203" x14ac:dyDescent="0.35">
      <c r="C100" s="21" t="s">
        <v>428</v>
      </c>
    </row>
    <row r="101" spans="2:3" ht="10" customHeight="1" x14ac:dyDescent="0.35"/>
    <row r="104" spans="2:3" ht="32" customHeight="1" x14ac:dyDescent="0.35">
      <c r="B104" s="288" t="s">
        <v>345</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3102</v>
      </c>
      <c r="B1" s="230" t="s">
        <v>1</v>
      </c>
      <c r="C1" s="230" t="s">
        <v>589</v>
      </c>
      <c r="D1" s="230" t="s">
        <v>590</v>
      </c>
      <c r="E1" s="230" t="s">
        <v>595</v>
      </c>
      <c r="F1" s="230" t="s">
        <v>596</v>
      </c>
      <c r="G1" s="230" t="s">
        <v>597</v>
      </c>
      <c r="H1" s="230" t="s">
        <v>598</v>
      </c>
      <c r="I1" s="230" t="s">
        <v>599</v>
      </c>
      <c r="J1" s="230" t="s">
        <v>600</v>
      </c>
      <c r="K1" s="230" t="s">
        <v>601</v>
      </c>
      <c r="L1" s="230" t="s">
        <v>602</v>
      </c>
      <c r="M1" s="230" t="s">
        <v>603</v>
      </c>
      <c r="N1" s="230" t="s">
        <v>604</v>
      </c>
      <c r="O1" s="230" t="s">
        <v>605</v>
      </c>
      <c r="P1" s="230" t="s">
        <v>606</v>
      </c>
      <c r="Q1" s="230" t="s">
        <v>607</v>
      </c>
      <c r="R1" s="230" t="s">
        <v>608</v>
      </c>
      <c r="S1" s="230" t="s">
        <v>609</v>
      </c>
      <c r="T1" s="230" t="s">
        <v>610</v>
      </c>
      <c r="U1" s="230" t="s">
        <v>611</v>
      </c>
      <c r="V1" s="230" t="s">
        <v>612</v>
      </c>
      <c r="W1" s="230" t="s">
        <v>613</v>
      </c>
      <c r="X1" s="230" t="s">
        <v>614</v>
      </c>
      <c r="Y1" s="230" t="s">
        <v>615</v>
      </c>
      <c r="Z1" s="230" t="s">
        <v>616</v>
      </c>
      <c r="AA1" s="230" t="s">
        <v>617</v>
      </c>
      <c r="AB1" s="230" t="s">
        <v>618</v>
      </c>
      <c r="AC1" s="230" t="s">
        <v>619</v>
      </c>
      <c r="AD1" s="230" t="s">
        <v>620</v>
      </c>
      <c r="AE1" s="230" t="s">
        <v>621</v>
      </c>
      <c r="AF1" s="230" t="s">
        <v>622</v>
      </c>
      <c r="AG1" s="230" t="s">
        <v>623</v>
      </c>
      <c r="AH1" s="230" t="s">
        <v>624</v>
      </c>
      <c r="AI1" s="230" t="s">
        <v>625</v>
      </c>
      <c r="AJ1" s="230" t="s">
        <v>626</v>
      </c>
      <c r="AK1" s="230" t="s">
        <v>627</v>
      </c>
      <c r="AL1" s="230" t="s">
        <v>628</v>
      </c>
      <c r="AM1" s="230" t="s">
        <v>629</v>
      </c>
      <c r="AN1" s="230" t="s">
        <v>630</v>
      </c>
      <c r="AO1" s="230" t="s">
        <v>631</v>
      </c>
      <c r="AP1" s="230" t="s">
        <v>632</v>
      </c>
      <c r="AQ1" s="230" t="s">
        <v>633</v>
      </c>
      <c r="AR1" s="230" t="s">
        <v>634</v>
      </c>
      <c r="AS1" s="231" t="s">
        <v>635</v>
      </c>
    </row>
    <row r="2" spans="1:45" ht="60" customHeight="1" outlineLevel="1" x14ac:dyDescent="0.35">
      <c r="A2" s="223" t="s">
        <v>3103</v>
      </c>
      <c r="B2" s="210" t="s">
        <v>3104</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3103</v>
      </c>
      <c r="B3" s="211" t="s">
        <v>3105</v>
      </c>
      <c r="C3" s="212" t="s">
        <v>3106</v>
      </c>
      <c r="D3" s="214" t="s">
        <v>3107</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3103</v>
      </c>
      <c r="B4" s="211" t="s">
        <v>3108</v>
      </c>
      <c r="C4" s="212" t="s">
        <v>3109</v>
      </c>
      <c r="D4" s="214" t="s">
        <v>3110</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3103</v>
      </c>
      <c r="B5" s="211" t="s">
        <v>3111</v>
      </c>
      <c r="C5" s="212" t="s">
        <v>3112</v>
      </c>
      <c r="D5" s="214" t="s">
        <v>3113</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3103</v>
      </c>
      <c r="B6" s="211" t="s">
        <v>3114</v>
      </c>
      <c r="C6" s="212" t="s">
        <v>3115</v>
      </c>
      <c r="D6" s="214" t="s">
        <v>3116</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3103</v>
      </c>
      <c r="B7" s="211" t="s">
        <v>3117</v>
      </c>
      <c r="C7" s="212" t="s">
        <v>3118</v>
      </c>
      <c r="D7" s="214" t="s">
        <v>3119</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3103</v>
      </c>
      <c r="B8" s="211" t="s">
        <v>3120</v>
      </c>
      <c r="C8" s="212" t="s">
        <v>3121</v>
      </c>
      <c r="D8" s="214" t="s">
        <v>3122</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3103</v>
      </c>
      <c r="B9" s="211" t="s">
        <v>3123</v>
      </c>
      <c r="C9" s="212" t="s">
        <v>3124</v>
      </c>
      <c r="D9" s="214" t="s">
        <v>3125</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3103</v>
      </c>
      <c r="B10" s="211" t="s">
        <v>3126</v>
      </c>
      <c r="C10" s="212" t="s">
        <v>3127</v>
      </c>
      <c r="D10" s="214" t="s">
        <v>3128</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3103</v>
      </c>
      <c r="B11" s="211" t="s">
        <v>3129</v>
      </c>
      <c r="C11" s="212" t="s">
        <v>3130</v>
      </c>
      <c r="D11" s="214" t="s">
        <v>3131</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3103</v>
      </c>
      <c r="B12" s="211" t="s">
        <v>3132</v>
      </c>
      <c r="C12" s="212" t="s">
        <v>3133</v>
      </c>
      <c r="D12" s="214" t="s">
        <v>3134</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3103</v>
      </c>
      <c r="B13" s="211" t="s">
        <v>3135</v>
      </c>
      <c r="C13" s="212" t="s">
        <v>3136</v>
      </c>
      <c r="D13" s="214" t="s">
        <v>3137</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3103</v>
      </c>
      <c r="B14" s="211" t="s">
        <v>3138</v>
      </c>
      <c r="C14" s="212" t="s">
        <v>3139</v>
      </c>
      <c r="D14" s="214" t="s">
        <v>3140</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3103</v>
      </c>
      <c r="B15" s="211" t="s">
        <v>3141</v>
      </c>
      <c r="C15" s="212" t="s">
        <v>3142</v>
      </c>
      <c r="D15" s="214" t="s">
        <v>3143</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3103</v>
      </c>
      <c r="B16" s="211" t="s">
        <v>3144</v>
      </c>
      <c r="C16" s="212" t="s">
        <v>3145</v>
      </c>
      <c r="D16" s="214" t="s">
        <v>3146</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3103</v>
      </c>
      <c r="B17" s="211" t="s">
        <v>3147</v>
      </c>
      <c r="C17" s="212" t="s">
        <v>3148</v>
      </c>
      <c r="D17" s="214" t="s">
        <v>3149</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3103</v>
      </c>
      <c r="B18" s="211" t="s">
        <v>3150</v>
      </c>
      <c r="C18" s="212" t="s">
        <v>3151</v>
      </c>
      <c r="D18" s="214" t="s">
        <v>3152</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3103</v>
      </c>
      <c r="B19" s="211" t="s">
        <v>3153</v>
      </c>
      <c r="C19" s="212" t="s">
        <v>3154</v>
      </c>
      <c r="D19" s="214" t="s">
        <v>3155</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3103</v>
      </c>
      <c r="B20" s="211" t="s">
        <v>3156</v>
      </c>
      <c r="C20" s="212" t="s">
        <v>3157</v>
      </c>
      <c r="D20" s="214" t="s">
        <v>3158</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3103</v>
      </c>
      <c r="B21" s="211" t="s">
        <v>3159</v>
      </c>
      <c r="C21" s="212" t="s">
        <v>3160</v>
      </c>
      <c r="D21" s="214" t="s">
        <v>3161</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3103</v>
      </c>
      <c r="B22" s="211" t="s">
        <v>3162</v>
      </c>
      <c r="C22" s="212" t="s">
        <v>3163</v>
      </c>
      <c r="D22" s="214" t="s">
        <v>3164</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3103</v>
      </c>
      <c r="B23" s="211" t="s">
        <v>3165</v>
      </c>
      <c r="C23" s="212" t="s">
        <v>3166</v>
      </c>
      <c r="D23" s="214" t="s">
        <v>3167</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3103</v>
      </c>
      <c r="B24" s="211" t="s">
        <v>3168</v>
      </c>
      <c r="C24" s="212" t="s">
        <v>3169</v>
      </c>
      <c r="D24" s="214" t="s">
        <v>3170</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3103</v>
      </c>
      <c r="B25" s="211" t="s">
        <v>3171</v>
      </c>
      <c r="C25" s="212" t="s">
        <v>3172</v>
      </c>
      <c r="D25" s="214" t="s">
        <v>3173</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3103</v>
      </c>
      <c r="B26" s="211" t="s">
        <v>3174</v>
      </c>
      <c r="C26" s="212" t="s">
        <v>3175</v>
      </c>
      <c r="D26" s="214" t="s">
        <v>3176</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3103</v>
      </c>
      <c r="B27" s="211" t="s">
        <v>3177</v>
      </c>
      <c r="C27" s="212" t="s">
        <v>3178</v>
      </c>
      <c r="D27" s="214" t="s">
        <v>3179</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3103</v>
      </c>
      <c r="B28" s="211" t="s">
        <v>3180</v>
      </c>
      <c r="C28" s="212" t="s">
        <v>3181</v>
      </c>
      <c r="D28" s="214" t="s">
        <v>3182</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3103</v>
      </c>
      <c r="B29" s="211" t="s">
        <v>3183</v>
      </c>
      <c r="C29" s="212" t="s">
        <v>3184</v>
      </c>
      <c r="D29" s="214" t="s">
        <v>3185</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3103</v>
      </c>
      <c r="B30" s="211" t="s">
        <v>3186</v>
      </c>
      <c r="C30" s="212" t="s">
        <v>3187</v>
      </c>
      <c r="D30" s="214" t="s">
        <v>3188</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3103</v>
      </c>
      <c r="B31" s="211" t="s">
        <v>3189</v>
      </c>
      <c r="C31" s="212" t="s">
        <v>3190</v>
      </c>
      <c r="D31" s="214" t="s">
        <v>3191</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3103</v>
      </c>
      <c r="B32" s="211" t="s">
        <v>3192</v>
      </c>
      <c r="C32" s="212" t="s">
        <v>3193</v>
      </c>
      <c r="D32" s="214" t="s">
        <v>3194</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3103</v>
      </c>
      <c r="B33" s="211" t="s">
        <v>3195</v>
      </c>
      <c r="C33" s="212" t="s">
        <v>3196</v>
      </c>
      <c r="D33" s="214" t="s">
        <v>3197</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3103</v>
      </c>
      <c r="B34" s="211" t="s">
        <v>3198</v>
      </c>
      <c r="C34" s="212" t="s">
        <v>3199</v>
      </c>
      <c r="D34" s="214" t="s">
        <v>3200</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3103</v>
      </c>
      <c r="B35" s="211" t="s">
        <v>3201</v>
      </c>
      <c r="C35" s="212" t="s">
        <v>3202</v>
      </c>
      <c r="D35" s="214" t="s">
        <v>3203</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3103</v>
      </c>
      <c r="B36" s="211" t="s">
        <v>3204</v>
      </c>
      <c r="C36" s="212" t="s">
        <v>3205</v>
      </c>
      <c r="D36" s="214" t="s">
        <v>3206</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3103</v>
      </c>
      <c r="B37" s="211" t="s">
        <v>3207</v>
      </c>
      <c r="C37" s="212" t="s">
        <v>3208</v>
      </c>
      <c r="D37" s="214" t="s">
        <v>3209</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3103</v>
      </c>
      <c r="B38" s="211" t="s">
        <v>3210</v>
      </c>
      <c r="C38" s="212" t="s">
        <v>3211</v>
      </c>
      <c r="D38" s="214" t="s">
        <v>3212</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3103</v>
      </c>
      <c r="B39" s="211" t="s">
        <v>3213</v>
      </c>
      <c r="C39" s="212" t="s">
        <v>3214</v>
      </c>
      <c r="D39" s="214" t="s">
        <v>3215</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3216</v>
      </c>
      <c r="B40" s="210" t="s">
        <v>3217</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3216</v>
      </c>
      <c r="B41" s="211" t="s">
        <v>3218</v>
      </c>
      <c r="C41" s="212" t="s">
        <v>3219</v>
      </c>
      <c r="D41" s="214" t="s">
        <v>3220</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3216</v>
      </c>
      <c r="B42" s="211" t="s">
        <v>3221</v>
      </c>
      <c r="C42" s="212" t="s">
        <v>3222</v>
      </c>
      <c r="D42" s="214" t="s">
        <v>3223</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3216</v>
      </c>
      <c r="B43" s="211" t="s">
        <v>3224</v>
      </c>
      <c r="C43" s="212" t="s">
        <v>3225</v>
      </c>
      <c r="D43" s="214" t="s">
        <v>3226</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3216</v>
      </c>
      <c r="B44" s="211" t="s">
        <v>3227</v>
      </c>
      <c r="C44" s="212" t="s">
        <v>3228</v>
      </c>
      <c r="D44" s="214" t="s">
        <v>3229</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3216</v>
      </c>
      <c r="B45" s="211" t="s">
        <v>3230</v>
      </c>
      <c r="C45" s="212" t="s">
        <v>3231</v>
      </c>
      <c r="D45" s="214" t="s">
        <v>3232</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3216</v>
      </c>
      <c r="B46" s="211" t="s">
        <v>3233</v>
      </c>
      <c r="C46" s="212" t="s">
        <v>3234</v>
      </c>
      <c r="D46" s="214" t="s">
        <v>3235</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3216</v>
      </c>
      <c r="B47" s="211" t="s">
        <v>3236</v>
      </c>
      <c r="C47" s="212" t="s">
        <v>3237</v>
      </c>
      <c r="D47" s="214" t="s">
        <v>3238</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3216</v>
      </c>
      <c r="B48" s="211" t="s">
        <v>3239</v>
      </c>
      <c r="C48" s="212" t="s">
        <v>3240</v>
      </c>
      <c r="D48" s="214" t="s">
        <v>3241</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3242</v>
      </c>
      <c r="B49" s="210" t="s">
        <v>3243</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3242</v>
      </c>
      <c r="B50" s="211" t="s">
        <v>3244</v>
      </c>
      <c r="C50" s="212" t="s">
        <v>3245</v>
      </c>
      <c r="D50" s="214" t="s">
        <v>3246</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3242</v>
      </c>
      <c r="B51" s="211" t="s">
        <v>3247</v>
      </c>
      <c r="C51" s="212" t="s">
        <v>3248</v>
      </c>
      <c r="D51" s="214" t="s">
        <v>3249</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3242</v>
      </c>
      <c r="B52" s="211" t="s">
        <v>3250</v>
      </c>
      <c r="C52" s="212" t="s">
        <v>3251</v>
      </c>
      <c r="D52" s="214" t="s">
        <v>3252</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3242</v>
      </c>
      <c r="B53" s="211" t="s">
        <v>3253</v>
      </c>
      <c r="C53" s="212" t="s">
        <v>3254</v>
      </c>
      <c r="D53" s="214" t="s">
        <v>3255</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3242</v>
      </c>
      <c r="B54" s="211" t="s">
        <v>3256</v>
      </c>
      <c r="C54" s="212" t="s">
        <v>3257</v>
      </c>
      <c r="D54" s="214" t="s">
        <v>3258</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3242</v>
      </c>
      <c r="B55" s="211" t="s">
        <v>3259</v>
      </c>
      <c r="C55" s="212" t="s">
        <v>3260</v>
      </c>
      <c r="D55" s="214" t="s">
        <v>3261</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3242</v>
      </c>
      <c r="B56" s="211" t="s">
        <v>3262</v>
      </c>
      <c r="C56" s="212" t="s">
        <v>3263</v>
      </c>
      <c r="D56" s="214" t="s">
        <v>3264</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3242</v>
      </c>
      <c r="B57" s="211" t="s">
        <v>3265</v>
      </c>
      <c r="C57" s="212" t="s">
        <v>3266</v>
      </c>
      <c r="D57" s="214" t="s">
        <v>3267</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3242</v>
      </c>
      <c r="B58" s="211" t="s">
        <v>3268</v>
      </c>
      <c r="C58" s="212" t="s">
        <v>3269</v>
      </c>
      <c r="D58" s="214" t="s">
        <v>3270</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3242</v>
      </c>
      <c r="B59" s="211" t="s">
        <v>3271</v>
      </c>
      <c r="C59" s="212" t="s">
        <v>3272</v>
      </c>
      <c r="D59" s="214" t="s">
        <v>3273</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3242</v>
      </c>
      <c r="B60" s="211" t="s">
        <v>3274</v>
      </c>
      <c r="C60" s="212" t="s">
        <v>3275</v>
      </c>
      <c r="D60" s="214" t="s">
        <v>3276</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3242</v>
      </c>
      <c r="B61" s="211" t="s">
        <v>3277</v>
      </c>
      <c r="C61" s="212" t="s">
        <v>3278</v>
      </c>
      <c r="D61" s="214" t="s">
        <v>3279</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3242</v>
      </c>
      <c r="B62" s="211" t="s">
        <v>3280</v>
      </c>
      <c r="C62" s="212" t="s">
        <v>3281</v>
      </c>
      <c r="D62" s="214" t="s">
        <v>3282</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3242</v>
      </c>
      <c r="B63" s="211" t="s">
        <v>3283</v>
      </c>
      <c r="C63" s="212" t="s">
        <v>3284</v>
      </c>
      <c r="D63" s="214" t="s">
        <v>3285</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3286</v>
      </c>
      <c r="B64" s="210" t="s">
        <v>3287</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3286</v>
      </c>
      <c r="B65" s="211" t="s">
        <v>3288</v>
      </c>
      <c r="C65" s="212" t="s">
        <v>3289</v>
      </c>
      <c r="D65" s="214" t="s">
        <v>3290</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3286</v>
      </c>
      <c r="B66" s="211" t="s">
        <v>3291</v>
      </c>
      <c r="C66" s="212" t="s">
        <v>3292</v>
      </c>
      <c r="D66" s="214" t="s">
        <v>3293</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3286</v>
      </c>
      <c r="B67" s="211" t="s">
        <v>3294</v>
      </c>
      <c r="C67" s="212" t="s">
        <v>3295</v>
      </c>
      <c r="D67" s="214" t="s">
        <v>3296</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3286</v>
      </c>
      <c r="B68" s="211" t="s">
        <v>3297</v>
      </c>
      <c r="C68" s="212" t="s">
        <v>3298</v>
      </c>
      <c r="D68" s="214" t="s">
        <v>3299</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3286</v>
      </c>
      <c r="B69" s="211" t="s">
        <v>3300</v>
      </c>
      <c r="C69" s="212" t="s">
        <v>3301</v>
      </c>
      <c r="D69" s="214" t="s">
        <v>3302</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3286</v>
      </c>
      <c r="B70" s="211" t="s">
        <v>3303</v>
      </c>
      <c r="C70" s="212" t="s">
        <v>3304</v>
      </c>
      <c r="D70" s="214" t="s">
        <v>3305</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3286</v>
      </c>
      <c r="B71" s="211" t="s">
        <v>3306</v>
      </c>
      <c r="C71" s="212" t="s">
        <v>3307</v>
      </c>
      <c r="D71" s="214" t="s">
        <v>3308</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3286</v>
      </c>
      <c r="B72" s="211" t="s">
        <v>3309</v>
      </c>
      <c r="C72" s="212" t="s">
        <v>3310</v>
      </c>
      <c r="D72" s="214" t="s">
        <v>3311</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3286</v>
      </c>
      <c r="B73" s="211" t="s">
        <v>3312</v>
      </c>
      <c r="C73" s="212" t="s">
        <v>3313</v>
      </c>
      <c r="D73" s="214" t="s">
        <v>3314</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3286</v>
      </c>
      <c r="B74" s="211" t="s">
        <v>3315</v>
      </c>
      <c r="C74" s="212" t="s">
        <v>3316</v>
      </c>
      <c r="D74" s="214" t="s">
        <v>3317</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3286</v>
      </c>
      <c r="B75" s="211" t="s">
        <v>3318</v>
      </c>
      <c r="C75" s="212" t="s">
        <v>3319</v>
      </c>
      <c r="D75" s="214" t="s">
        <v>3320</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3286</v>
      </c>
      <c r="B76" s="211" t="s">
        <v>3321</v>
      </c>
      <c r="C76" s="212" t="s">
        <v>3322</v>
      </c>
      <c r="D76" s="214" t="s">
        <v>3323</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3286</v>
      </c>
      <c r="B77" s="211" t="s">
        <v>3324</v>
      </c>
      <c r="C77" s="212" t="s">
        <v>3325</v>
      </c>
      <c r="D77" s="214" t="s">
        <v>3326</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3286</v>
      </c>
      <c r="B78" s="211" t="s">
        <v>3327</v>
      </c>
      <c r="C78" s="212" t="s">
        <v>3328</v>
      </c>
      <c r="D78" s="214" t="s">
        <v>3329</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3286</v>
      </c>
      <c r="B79" s="211" t="s">
        <v>3330</v>
      </c>
      <c r="C79" s="212" t="s">
        <v>3331</v>
      </c>
      <c r="D79" s="214" t="s">
        <v>3332</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3286</v>
      </c>
      <c r="B80" s="211" t="s">
        <v>3333</v>
      </c>
      <c r="C80" s="212" t="s">
        <v>3334</v>
      </c>
      <c r="D80" s="214" t="s">
        <v>3335</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3286</v>
      </c>
      <c r="B81" s="211" t="s">
        <v>3336</v>
      </c>
      <c r="C81" s="212" t="s">
        <v>3337</v>
      </c>
      <c r="D81" s="214" t="s">
        <v>3338</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3286</v>
      </c>
      <c r="B82" s="211" t="s">
        <v>3339</v>
      </c>
      <c r="C82" s="212" t="s">
        <v>3340</v>
      </c>
      <c r="D82" s="214" t="s">
        <v>3341</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3286</v>
      </c>
      <c r="B83" s="211" t="s">
        <v>3342</v>
      </c>
      <c r="C83" s="212" t="s">
        <v>3343</v>
      </c>
      <c r="D83" s="214" t="s">
        <v>3344</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3286</v>
      </c>
      <c r="B84" s="211" t="s">
        <v>3345</v>
      </c>
      <c r="C84" s="212" t="s">
        <v>3346</v>
      </c>
      <c r="D84" s="214" t="s">
        <v>3347</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3286</v>
      </c>
      <c r="B85" s="211" t="s">
        <v>3348</v>
      </c>
      <c r="C85" s="212" t="s">
        <v>3349</v>
      </c>
      <c r="D85" s="214" t="s">
        <v>3350</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3286</v>
      </c>
      <c r="B86" s="211" t="s">
        <v>3351</v>
      </c>
      <c r="C86" s="212" t="s">
        <v>3352</v>
      </c>
      <c r="D86" s="214" t="s">
        <v>3353</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3286</v>
      </c>
      <c r="B87" s="211" t="s">
        <v>3354</v>
      </c>
      <c r="C87" s="212" t="s">
        <v>3355</v>
      </c>
      <c r="D87" s="214" t="s">
        <v>3356</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3286</v>
      </c>
      <c r="B88" s="211" t="s">
        <v>3357</v>
      </c>
      <c r="C88" s="212" t="s">
        <v>3358</v>
      </c>
      <c r="D88" s="214" t="s">
        <v>3359</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3286</v>
      </c>
      <c r="B89" s="211" t="s">
        <v>3360</v>
      </c>
      <c r="C89" s="212" t="s">
        <v>3361</v>
      </c>
      <c r="D89" s="214" t="s">
        <v>3362</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3286</v>
      </c>
      <c r="B90" s="211" t="s">
        <v>3363</v>
      </c>
      <c r="C90" s="212" t="s">
        <v>3364</v>
      </c>
      <c r="D90" s="214" t="s">
        <v>3365</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3286</v>
      </c>
      <c r="B91" s="211" t="s">
        <v>3366</v>
      </c>
      <c r="C91" s="212" t="s">
        <v>3367</v>
      </c>
      <c r="D91" s="214" t="s">
        <v>3368</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3286</v>
      </c>
      <c r="B92" s="211" t="s">
        <v>3369</v>
      </c>
      <c r="C92" s="212" t="s">
        <v>3370</v>
      </c>
      <c r="D92" s="214" t="s">
        <v>3371</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3286</v>
      </c>
      <c r="B93" s="211" t="s">
        <v>3372</v>
      </c>
      <c r="C93" s="212" t="s">
        <v>3373</v>
      </c>
      <c r="D93" s="214" t="s">
        <v>3374</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3286</v>
      </c>
      <c r="B94" s="211" t="s">
        <v>3375</v>
      </c>
      <c r="C94" s="212" t="s">
        <v>3376</v>
      </c>
      <c r="D94" s="214" t="s">
        <v>3377</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3286</v>
      </c>
      <c r="B95" s="211" t="s">
        <v>3378</v>
      </c>
      <c r="C95" s="212" t="s">
        <v>3379</v>
      </c>
      <c r="D95" s="214" t="s">
        <v>3380</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3286</v>
      </c>
      <c r="B96" s="211" t="s">
        <v>3381</v>
      </c>
      <c r="C96" s="212" t="s">
        <v>3382</v>
      </c>
      <c r="D96" s="214" t="s">
        <v>3383</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3286</v>
      </c>
      <c r="B97" s="211" t="s">
        <v>3384</v>
      </c>
      <c r="C97" s="212" t="s">
        <v>3385</v>
      </c>
      <c r="D97" s="214" t="s">
        <v>3386</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3286</v>
      </c>
      <c r="B98" s="218" t="s">
        <v>3387</v>
      </c>
      <c r="C98" s="219" t="s">
        <v>3388</v>
      </c>
      <c r="D98" s="220" t="s">
        <v>3389</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345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IFERROR(INDEX('Recommendations'!$I$2:$I$51, MATCH(F2,'Recommendations'!$B$2:$B$51,0))="Implemented", FALSE))</xm:f>
            <x14:dxf>
              <font>
                <color rgb="FF000000"/>
              </font>
              <fill>
                <patternFill>
                  <bgColor rgb="FF3C7D22"/>
                </patternFill>
              </fill>
            </x14:dxf>
          </x14:cfRule>
          <x14:cfRule type="expression" priority="2" id="{00000000-000E-0000-0900-000002000000}">
            <xm:f>AND(F2&lt;&gt;"", IFERROR(INDEX('Recommendations'!$I$2:$I$51, MATCH(F2,'Recommendations'!$B$2:$B$51,0))="Compensated", FALSE))</xm:f>
            <x14:dxf>
              <font>
                <color rgb="FF000000"/>
              </font>
              <fill>
                <patternFill>
                  <bgColor rgb="FFC6E0B4"/>
                </patternFill>
              </fill>
            </x14:dxf>
          </x14:cfRule>
          <x14:cfRule type="expression" priority="3" id="{00000000-000E-0000-0900-000003000000}">
            <xm:f>AND(F2&lt;&gt;"", IFERROR(INDEX('Recommendations'!$I$2:$I$51, MATCH(F2,'Recommendations'!$B$2:$B$51,0))="Testing", FALSE))</xm:f>
            <x14:dxf>
              <font>
                <color rgb="FF000000"/>
              </font>
              <fill>
                <patternFill>
                  <bgColor rgb="FFFFC000"/>
                </patternFill>
              </fill>
            </x14:dxf>
          </x14:cfRule>
          <x14:cfRule type="expression" priority="4" id="{00000000-000E-0000-0900-000004000000}">
            <xm:f>AND(F2&lt;&gt;"", IFERROR(INDEX('Recommendations'!$I$2:$I$51, MATCH(F2,'Recommendations'!$B$2:$B$51,0))="Failed", FALSE))</xm:f>
            <x14:dxf>
              <font>
                <color rgb="FF000000"/>
              </font>
              <fill>
                <patternFill>
                  <bgColor rgb="FFD82891"/>
                </patternFill>
              </fill>
            </x14:dxf>
          </x14:cfRule>
          <x14:cfRule type="expression" priority="5" id="{00000000-000E-0000-0900-000005000000}">
            <xm:f>AND(F2&lt;&gt;"", IFERROR(INDEX('Recommendations'!$I$2:$I$51, MATCH(F2,'Recommendations'!$B$2:$B$51,0))="Risk Accepted", FALSE))</xm:f>
            <x14:dxf>
              <font>
                <color rgb="FF000000"/>
              </font>
              <fill>
                <patternFill>
                  <bgColor rgb="FFD9D9D9"/>
                </patternFill>
              </fill>
            </x14:dxf>
          </x14:cfRule>
          <x14:cfRule type="expression" priority="6" id="{00000000-000E-0000-0900-000006000000}">
            <xm:f>AND(F2&lt;&gt;"", IFERROR(INDEX('Recommendations'!$I$2:$I$51, MATCH(F2,'Recommendations'!$B$2:$B$51,0))="N/A",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3390</v>
      </c>
      <c r="C1" s="253" t="s">
        <v>3391</v>
      </c>
      <c r="D1" s="253" t="s">
        <v>3392</v>
      </c>
      <c r="E1" s="253" t="s">
        <v>3393</v>
      </c>
      <c r="F1" s="253" t="s">
        <v>2219</v>
      </c>
      <c r="G1" s="253" t="s">
        <v>3394</v>
      </c>
      <c r="H1" s="253" t="s">
        <v>3395</v>
      </c>
      <c r="I1" s="253" t="s">
        <v>3396</v>
      </c>
      <c r="J1" s="253" t="s">
        <v>13</v>
      </c>
      <c r="K1" s="253" t="s">
        <v>595</v>
      </c>
      <c r="L1" s="253" t="s">
        <v>596</v>
      </c>
      <c r="M1" s="253" t="s">
        <v>597</v>
      </c>
      <c r="N1" s="253" t="s">
        <v>598</v>
      </c>
      <c r="O1" s="253" t="s">
        <v>599</v>
      </c>
      <c r="P1" s="253" t="s">
        <v>600</v>
      </c>
      <c r="Q1" s="253" t="s">
        <v>601</v>
      </c>
      <c r="R1" s="253" t="s">
        <v>602</v>
      </c>
      <c r="S1" s="253" t="s">
        <v>603</v>
      </c>
      <c r="T1" s="253" t="s">
        <v>604</v>
      </c>
      <c r="U1" s="253" t="s">
        <v>605</v>
      </c>
      <c r="V1" s="253" t="s">
        <v>606</v>
      </c>
      <c r="W1" s="253" t="s">
        <v>607</v>
      </c>
      <c r="X1" s="253" t="s">
        <v>608</v>
      </c>
      <c r="Y1" s="253" t="s">
        <v>609</v>
      </c>
      <c r="Z1" s="253" t="s">
        <v>610</v>
      </c>
      <c r="AA1" s="253" t="s">
        <v>611</v>
      </c>
      <c r="AB1" s="253" t="s">
        <v>612</v>
      </c>
      <c r="AC1" s="253" t="s">
        <v>613</v>
      </c>
      <c r="AD1" s="253" t="s">
        <v>614</v>
      </c>
      <c r="AE1" s="253" t="s">
        <v>615</v>
      </c>
      <c r="AF1" s="253" t="s">
        <v>616</v>
      </c>
      <c r="AG1" s="253" t="s">
        <v>617</v>
      </c>
      <c r="AH1" s="253" t="s">
        <v>618</v>
      </c>
      <c r="AI1" s="253" t="s">
        <v>619</v>
      </c>
      <c r="AJ1" s="253" t="s">
        <v>620</v>
      </c>
      <c r="AK1" s="253" t="s">
        <v>621</v>
      </c>
      <c r="AL1" s="253" t="s">
        <v>622</v>
      </c>
      <c r="AM1" s="253" t="s">
        <v>623</v>
      </c>
      <c r="AN1" s="253" t="s">
        <v>624</v>
      </c>
      <c r="AO1" s="253" t="s">
        <v>625</v>
      </c>
      <c r="AP1" s="253" t="s">
        <v>626</v>
      </c>
      <c r="AQ1" s="253" t="s">
        <v>627</v>
      </c>
      <c r="AR1" s="253" t="s">
        <v>628</v>
      </c>
      <c r="AS1" s="253" t="s">
        <v>629</v>
      </c>
      <c r="AT1" s="253" t="s">
        <v>630</v>
      </c>
      <c r="AU1" s="253" t="s">
        <v>631</v>
      </c>
      <c r="AV1" s="253" t="s">
        <v>632</v>
      </c>
      <c r="AW1" s="253" t="s">
        <v>633</v>
      </c>
      <c r="AX1" s="253" t="s">
        <v>634</v>
      </c>
      <c r="AY1" s="254" t="s">
        <v>635</v>
      </c>
    </row>
    <row r="2" spans="1:51" ht="60" customHeight="1" outlineLevel="1" x14ac:dyDescent="0.35">
      <c r="A2" s="244" t="s">
        <v>3397</v>
      </c>
      <c r="B2" s="232" t="s">
        <v>3398</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3399</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3400</v>
      </c>
      <c r="B4" s="234" t="s">
        <v>3401</v>
      </c>
      <c r="C4" s="234" t="s">
        <v>3402</v>
      </c>
      <c r="D4" s="234" t="s">
        <v>3403</v>
      </c>
      <c r="E4" s="234" t="s">
        <v>3404</v>
      </c>
      <c r="F4" s="234" t="s">
        <v>25</v>
      </c>
      <c r="G4" s="234" t="s">
        <v>25</v>
      </c>
      <c r="H4" s="234" t="s">
        <v>3405</v>
      </c>
      <c r="I4" s="234" t="s">
        <v>25</v>
      </c>
      <c r="J4" s="234" t="s">
        <v>3406</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3407</v>
      </c>
      <c r="B5" s="234" t="s">
        <v>3408</v>
      </c>
      <c r="C5" s="234" t="s">
        <v>3409</v>
      </c>
      <c r="D5" s="234" t="s">
        <v>3410</v>
      </c>
      <c r="E5" s="234" t="s">
        <v>3411</v>
      </c>
      <c r="F5" s="234" t="s">
        <v>3412</v>
      </c>
      <c r="G5" s="234" t="s">
        <v>25</v>
      </c>
      <c r="H5" s="234" t="s">
        <v>3413</v>
      </c>
      <c r="I5" s="234" t="s">
        <v>25</v>
      </c>
      <c r="J5" s="234" t="s">
        <v>3414</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3415</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3416</v>
      </c>
      <c r="B7" s="234" t="s">
        <v>3417</v>
      </c>
      <c r="C7" s="234" t="s">
        <v>3418</v>
      </c>
      <c r="D7" s="234" t="s">
        <v>3419</v>
      </c>
      <c r="E7" s="234" t="s">
        <v>3411</v>
      </c>
      <c r="F7" s="234" t="s">
        <v>3420</v>
      </c>
      <c r="G7" s="234" t="s">
        <v>25</v>
      </c>
      <c r="H7" s="234" t="s">
        <v>3421</v>
      </c>
      <c r="I7" s="234" t="s">
        <v>25</v>
      </c>
      <c r="J7" s="234" t="s">
        <v>3422</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3423</v>
      </c>
      <c r="B8" s="234" t="s">
        <v>3424</v>
      </c>
      <c r="C8" s="234" t="s">
        <v>3425</v>
      </c>
      <c r="D8" s="234" t="s">
        <v>3426</v>
      </c>
      <c r="E8" s="234" t="s">
        <v>25</v>
      </c>
      <c r="F8" s="234" t="s">
        <v>25</v>
      </c>
      <c r="G8" s="234" t="s">
        <v>25</v>
      </c>
      <c r="H8" s="234" t="s">
        <v>3427</v>
      </c>
      <c r="I8" s="234" t="s">
        <v>3428</v>
      </c>
      <c r="J8" s="234" t="s">
        <v>3429</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3430</v>
      </c>
      <c r="B9" s="234" t="s">
        <v>3431</v>
      </c>
      <c r="C9" s="234" t="s">
        <v>3432</v>
      </c>
      <c r="D9" s="234" t="s">
        <v>3433</v>
      </c>
      <c r="E9" s="234" t="s">
        <v>25</v>
      </c>
      <c r="F9" s="234" t="s">
        <v>25</v>
      </c>
      <c r="G9" s="234" t="s">
        <v>25</v>
      </c>
      <c r="H9" s="234" t="s">
        <v>3434</v>
      </c>
      <c r="I9" s="234" t="s">
        <v>3435</v>
      </c>
      <c r="J9" s="234" t="s">
        <v>3436</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3437</v>
      </c>
      <c r="B10" s="234" t="s">
        <v>3438</v>
      </c>
      <c r="C10" s="234" t="s">
        <v>3439</v>
      </c>
      <c r="D10" s="234" t="s">
        <v>3440</v>
      </c>
      <c r="E10" s="234" t="s">
        <v>25</v>
      </c>
      <c r="F10" s="234" t="s">
        <v>25</v>
      </c>
      <c r="G10" s="234" t="s">
        <v>25</v>
      </c>
      <c r="H10" s="234" t="s">
        <v>3441</v>
      </c>
      <c r="I10" s="234" t="s">
        <v>3442</v>
      </c>
      <c r="J10" s="234" t="s">
        <v>3443</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3444</v>
      </c>
      <c r="B11" s="234" t="s">
        <v>3445</v>
      </c>
      <c r="C11" s="234" t="s">
        <v>3446</v>
      </c>
      <c r="D11" s="234" t="s">
        <v>3447</v>
      </c>
      <c r="E11" s="234" t="s">
        <v>25</v>
      </c>
      <c r="F11" s="234" t="s">
        <v>25</v>
      </c>
      <c r="G11" s="234" t="s">
        <v>25</v>
      </c>
      <c r="H11" s="234" t="s">
        <v>3448</v>
      </c>
      <c r="I11" s="234" t="s">
        <v>25</v>
      </c>
      <c r="J11" s="234" t="s">
        <v>3449</v>
      </c>
      <c r="K11" s="237">
        <f>IF(COUNTIF(L11:AY11,"&lt;&gt;")=0,"",SUMPRODUCT(((Recommendations[ImplStatus]="Implemented")+(Recommendations[ImplStatus]="Compensated"))*ISNUMBER(MATCH(Recommendations[Id],L11:AY11,0)))/COUNTIF(L11:AY11,"&lt;&gt;"))</f>
        <v>0</v>
      </c>
      <c r="L11" s="240" t="s">
        <v>281</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3450</v>
      </c>
      <c r="B12" s="234" t="s">
        <v>3451</v>
      </c>
      <c r="C12" s="234" t="s">
        <v>3452</v>
      </c>
      <c r="D12" s="234" t="s">
        <v>3453</v>
      </c>
      <c r="E12" s="234" t="s">
        <v>25</v>
      </c>
      <c r="F12" s="234" t="s">
        <v>25</v>
      </c>
      <c r="G12" s="234" t="s">
        <v>3454</v>
      </c>
      <c r="H12" s="234" t="s">
        <v>3455</v>
      </c>
      <c r="I12" s="234" t="s">
        <v>25</v>
      </c>
      <c r="J12" s="234" t="s">
        <v>3456</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3457</v>
      </c>
      <c r="B13" s="234" t="s">
        <v>3458</v>
      </c>
      <c r="C13" s="234" t="s">
        <v>3459</v>
      </c>
      <c r="D13" s="234" t="s">
        <v>3460</v>
      </c>
      <c r="E13" s="234" t="s">
        <v>25</v>
      </c>
      <c r="F13" s="234" t="s">
        <v>25</v>
      </c>
      <c r="G13" s="234" t="s">
        <v>25</v>
      </c>
      <c r="H13" s="234" t="s">
        <v>3461</v>
      </c>
      <c r="I13" s="234" t="s">
        <v>25</v>
      </c>
      <c r="J13" s="234" t="s">
        <v>3462</v>
      </c>
      <c r="K13" s="237">
        <f>IF(COUNTIF(L13:AY13,"&lt;&gt;")=0,"",SUMPRODUCT(((Recommendations[ImplStatus]="Implemented")+(Recommendations[ImplStatus]="Compensated"))*ISNUMBER(MATCH(Recommendations[Id],L13:AY13,0)))/COUNTIF(L13:AY13,"&lt;&gt;"))</f>
        <v>0</v>
      </c>
      <c r="L13" s="240" t="s">
        <v>193</v>
      </c>
      <c r="M13" s="240" t="s">
        <v>210</v>
      </c>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3463</v>
      </c>
      <c r="B14" s="234" t="s">
        <v>3464</v>
      </c>
      <c r="C14" s="234" t="s">
        <v>3465</v>
      </c>
      <c r="D14" s="234" t="s">
        <v>3466</v>
      </c>
      <c r="E14" s="234" t="s">
        <v>25</v>
      </c>
      <c r="F14" s="234" t="s">
        <v>3467</v>
      </c>
      <c r="G14" s="234" t="s">
        <v>25</v>
      </c>
      <c r="H14" s="234" t="s">
        <v>3468</v>
      </c>
      <c r="I14" s="234" t="s">
        <v>3469</v>
      </c>
      <c r="J14" s="234" t="s">
        <v>3470</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37</v>
      </c>
      <c r="B15" s="233" t="s">
        <v>3471</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3472</v>
      </c>
      <c r="B16" s="234" t="s">
        <v>3473</v>
      </c>
      <c r="C16" s="234" t="s">
        <v>3474</v>
      </c>
      <c r="D16" s="234" t="s">
        <v>3466</v>
      </c>
      <c r="E16" s="234" t="s">
        <v>25</v>
      </c>
      <c r="F16" s="234" t="s">
        <v>3475</v>
      </c>
      <c r="G16" s="234" t="s">
        <v>25</v>
      </c>
      <c r="H16" s="234" t="s">
        <v>3476</v>
      </c>
      <c r="I16" s="234" t="s">
        <v>25</v>
      </c>
      <c r="J16" s="234" t="s">
        <v>3477</v>
      </c>
      <c r="K16" s="237">
        <f>IF(COUNTIF(L16:AY16,"&lt;&gt;")=0,"",SUMPRODUCT(((Recommendations[ImplStatus]="Implemented")+(Recommendations[ImplStatus]="Compensated"))*ISNUMBER(MATCH(Recommendations[Id],L16:AY16,0)))/COUNTIF(L16:AY16,"&lt;&gt;"))</f>
        <v>0</v>
      </c>
      <c r="L16" s="240" t="s">
        <v>30</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3478</v>
      </c>
      <c r="B17" s="234" t="s">
        <v>3479</v>
      </c>
      <c r="C17" s="234" t="s">
        <v>3480</v>
      </c>
      <c r="D17" s="234" t="s">
        <v>3481</v>
      </c>
      <c r="E17" s="234" t="s">
        <v>25</v>
      </c>
      <c r="F17" s="234" t="s">
        <v>3475</v>
      </c>
      <c r="G17" s="234" t="s">
        <v>25</v>
      </c>
      <c r="H17" s="234" t="s">
        <v>3482</v>
      </c>
      <c r="I17" s="234" t="s">
        <v>25</v>
      </c>
      <c r="J17" s="234" t="s">
        <v>3483</v>
      </c>
      <c r="K17" s="237">
        <f>IF(COUNTIF(L17:AY17,"&lt;&gt;")=0,"",SUMPRODUCT(((Recommendations[ImplStatus]="Implemented")+(Recommendations[ImplStatus]="Compensated"))*ISNUMBER(MATCH(Recommendations[Id],L17:AY17,0)))/COUNTIF(L17:AY17,"&lt;&gt;"))</f>
        <v>0</v>
      </c>
      <c r="L17" s="240" t="s">
        <v>30</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3484</v>
      </c>
      <c r="B18" s="234" t="s">
        <v>3485</v>
      </c>
      <c r="C18" s="234" t="s">
        <v>3486</v>
      </c>
      <c r="D18" s="234" t="s">
        <v>25</v>
      </c>
      <c r="E18" s="234" t="s">
        <v>25</v>
      </c>
      <c r="F18" s="234" t="s">
        <v>25</v>
      </c>
      <c r="G18" s="234" t="s">
        <v>25</v>
      </c>
      <c r="H18" s="234" t="s">
        <v>3487</v>
      </c>
      <c r="I18" s="234" t="s">
        <v>25</v>
      </c>
      <c r="J18" s="234" t="s">
        <v>3488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651</v>
      </c>
      <c r="B19" s="233" t="s">
        <v>3489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3490</v>
      </c>
      <c r="B20" s="234" t="s">
        <v>3491</v>
      </c>
      <c r="C20" s="234" t="s">
        <v>3492</v>
      </c>
      <c r="D20" s="234" t="s">
        <v>3493</v>
      </c>
      <c r="E20" s="234" t="s">
        <v>25</v>
      </c>
      <c r="F20" s="234" t="s">
        <v>3494</v>
      </c>
      <c r="G20" s="234" t="s">
        <v>25</v>
      </c>
      <c r="H20" s="234" t="s">
        <v>3495</v>
      </c>
      <c r="I20" s="234" t="s">
        <v>25</v>
      </c>
      <c r="J20" s="234" t="s">
        <v>3496</v>
      </c>
      <c r="K20" s="237">
        <f>IF(COUNTIF(L20:AY20,"&lt;&gt;")=0,"",SUMPRODUCT(((Recommendations[ImplStatus]="Implemented")+(Recommendations[ImplStatus]="Compensated"))*ISNUMBER(MATCH(Recommendations[Id],L20:AY20,0)))/COUNTIF(L20:AY20,"&lt;&gt;"))</f>
        <v>0</v>
      </c>
      <c r="L20" s="240" t="s">
        <v>140</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3497</v>
      </c>
      <c r="B21" s="234" t="s">
        <v>3498</v>
      </c>
      <c r="C21" s="234" t="s">
        <v>3499</v>
      </c>
      <c r="D21" s="234" t="s">
        <v>3500</v>
      </c>
      <c r="E21" s="234" t="s">
        <v>3501</v>
      </c>
      <c r="F21" s="234" t="s">
        <v>25</v>
      </c>
      <c r="G21" s="234" t="s">
        <v>25</v>
      </c>
      <c r="H21" s="234" t="s">
        <v>3502</v>
      </c>
      <c r="I21" s="234" t="s">
        <v>3503</v>
      </c>
      <c r="J21" s="234" t="s">
        <v>3504</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3505</v>
      </c>
      <c r="B22" s="234" t="s">
        <v>3506</v>
      </c>
      <c r="C22" s="234" t="s">
        <v>3507</v>
      </c>
      <c r="D22" s="234" t="s">
        <v>3508</v>
      </c>
      <c r="E22" s="234" t="s">
        <v>25</v>
      </c>
      <c r="F22" s="234" t="s">
        <v>3509</v>
      </c>
      <c r="G22" s="234" t="s">
        <v>25</v>
      </c>
      <c r="H22" s="234" t="s">
        <v>3510</v>
      </c>
      <c r="I22" s="234" t="s">
        <v>25</v>
      </c>
      <c r="J22" s="234" t="s">
        <v>3511</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3512</v>
      </c>
      <c r="B23" s="234" t="s">
        <v>3513</v>
      </c>
      <c r="C23" s="234" t="s">
        <v>3514</v>
      </c>
      <c r="D23" s="234" t="s">
        <v>3515</v>
      </c>
      <c r="E23" s="234" t="s">
        <v>25</v>
      </c>
      <c r="F23" s="234" t="s">
        <v>25</v>
      </c>
      <c r="G23" s="234" t="s">
        <v>25</v>
      </c>
      <c r="H23" s="234" t="s">
        <v>3516</v>
      </c>
      <c r="I23" s="234" t="s">
        <v>3517</v>
      </c>
      <c r="J23" s="234" t="s">
        <v>3518</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3519</v>
      </c>
      <c r="B24" s="234" t="s">
        <v>3520</v>
      </c>
      <c r="C24" s="234" t="s">
        <v>3521</v>
      </c>
      <c r="D24" s="234" t="s">
        <v>3515</v>
      </c>
      <c r="E24" s="234" t="s">
        <v>25</v>
      </c>
      <c r="F24" s="234" t="s">
        <v>3522</v>
      </c>
      <c r="G24" s="234" t="s">
        <v>25</v>
      </c>
      <c r="H24" s="234" t="s">
        <v>3523</v>
      </c>
      <c r="I24" s="234" t="s">
        <v>25</v>
      </c>
      <c r="J24" s="234" t="s">
        <v>3524</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655</v>
      </c>
      <c r="B25" s="233" t="s">
        <v>3525</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3526</v>
      </c>
      <c r="B26" s="234" t="s">
        <v>3527</v>
      </c>
      <c r="C26" s="234" t="s">
        <v>3528</v>
      </c>
      <c r="D26" s="234" t="s">
        <v>3529</v>
      </c>
      <c r="E26" s="234" t="s">
        <v>25</v>
      </c>
      <c r="F26" s="234" t="s">
        <v>3530</v>
      </c>
      <c r="G26" s="234" t="s">
        <v>25</v>
      </c>
      <c r="H26" s="234" t="s">
        <v>3531</v>
      </c>
      <c r="I26" s="234" t="s">
        <v>25</v>
      </c>
      <c r="J26" s="234" t="s">
        <v>3532</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3533</v>
      </c>
      <c r="B27" s="232" t="s">
        <v>3534</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661</v>
      </c>
      <c r="B28" s="233" t="s">
        <v>3535</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44</v>
      </c>
      <c r="B29" s="234" t="s">
        <v>3536</v>
      </c>
      <c r="C29" s="234" t="s">
        <v>3537</v>
      </c>
      <c r="D29" s="234" t="s">
        <v>3538</v>
      </c>
      <c r="E29" s="234" t="s">
        <v>3539</v>
      </c>
      <c r="F29" s="234" t="s">
        <v>25</v>
      </c>
      <c r="G29" s="234" t="s">
        <v>25</v>
      </c>
      <c r="H29" s="234" t="s">
        <v>3540</v>
      </c>
      <c r="I29" s="234" t="s">
        <v>25</v>
      </c>
      <c r="J29" s="234" t="s">
        <v>3541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51</v>
      </c>
      <c r="B30" s="234" t="s">
        <v>3542</v>
      </c>
      <c r="C30" s="234" t="s">
        <v>3409</v>
      </c>
      <c r="D30" s="234" t="s">
        <v>3410</v>
      </c>
      <c r="E30" s="234" t="s">
        <v>25</v>
      </c>
      <c r="F30" s="234" t="s">
        <v>3412</v>
      </c>
      <c r="G30" s="234" t="s">
        <v>25</v>
      </c>
      <c r="H30" s="234" t="s">
        <v>3543</v>
      </c>
      <c r="I30" s="234" t="s">
        <v>25</v>
      </c>
      <c r="J30" s="234" t="s">
        <v>3544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666</v>
      </c>
      <c r="B31" s="233" t="s">
        <v>3545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103</v>
      </c>
      <c r="B32" s="234" t="s">
        <v>3546</v>
      </c>
      <c r="C32" s="234" t="s">
        <v>3547</v>
      </c>
      <c r="D32" s="234" t="s">
        <v>3548</v>
      </c>
      <c r="E32" s="234" t="s">
        <v>25</v>
      </c>
      <c r="F32" s="234" t="s">
        <v>25</v>
      </c>
      <c r="G32" s="234" t="s">
        <v>3549</v>
      </c>
      <c r="H32" s="234" t="s">
        <v>3550</v>
      </c>
      <c r="I32" s="234" t="s">
        <v>25</v>
      </c>
      <c r="J32" s="234" t="s">
        <v>3551</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110</v>
      </c>
      <c r="B33" s="234" t="s">
        <v>3552</v>
      </c>
      <c r="C33" s="234" t="s">
        <v>3553</v>
      </c>
      <c r="D33" s="234" t="s">
        <v>3554</v>
      </c>
      <c r="E33" s="234" t="s">
        <v>25</v>
      </c>
      <c r="F33" s="234" t="s">
        <v>3555</v>
      </c>
      <c r="G33" s="234" t="s">
        <v>25</v>
      </c>
      <c r="H33" s="234" t="s">
        <v>3556</v>
      </c>
      <c r="I33" s="234" t="s">
        <v>3557</v>
      </c>
      <c r="J33" s="234" t="s">
        <v>3558</v>
      </c>
      <c r="K33" s="237">
        <f>IF(COUNTIF(L33:AY33,"&lt;&gt;")=0,"",SUMPRODUCT(((Recommendations[ImplStatus]="Implemented")+(Recommendations[ImplStatus]="Compensated"))*ISNUMBER(MATCH(Recommendations[Id],L33:AY33,0)))/COUNTIF(L33:AY33,"&lt;&gt;"))</f>
        <v>0</v>
      </c>
      <c r="L33" s="240" t="s">
        <v>71</v>
      </c>
      <c r="M33" s="240" t="s">
        <v>133</v>
      </c>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3559</v>
      </c>
      <c r="B34" s="234" t="s">
        <v>3560</v>
      </c>
      <c r="C34" s="234" t="s">
        <v>3561</v>
      </c>
      <c r="D34" s="234" t="s">
        <v>3562</v>
      </c>
      <c r="E34" s="234" t="s">
        <v>25</v>
      </c>
      <c r="F34" s="234" t="s">
        <v>25</v>
      </c>
      <c r="G34" s="234" t="s">
        <v>25</v>
      </c>
      <c r="H34" s="234" t="s">
        <v>3563</v>
      </c>
      <c r="I34" s="234" t="s">
        <v>25</v>
      </c>
      <c r="J34" s="234" t="s">
        <v>3564</v>
      </c>
      <c r="K34" s="237">
        <f>IF(COUNTIF(L34:AY34,"&lt;&gt;")=0,"",SUMPRODUCT(((Recommendations[ImplStatus]="Implemented")+(Recommendations[ImplStatus]="Compensated"))*ISNUMBER(MATCH(Recommendations[Id],L34:AY34,0)))/COUNTIF(L34:AY34,"&lt;&gt;"))</f>
        <v>0</v>
      </c>
      <c r="L34" s="240" t="s">
        <v>18</v>
      </c>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3565</v>
      </c>
      <c r="B35" s="234" t="s">
        <v>3566</v>
      </c>
      <c r="C35" s="234" t="s">
        <v>3567</v>
      </c>
      <c r="D35" s="234" t="s">
        <v>3568</v>
      </c>
      <c r="E35" s="234" t="s">
        <v>25</v>
      </c>
      <c r="F35" s="234" t="s">
        <v>3569</v>
      </c>
      <c r="G35" s="234" t="s">
        <v>25</v>
      </c>
      <c r="H35" s="234" t="s">
        <v>3570</v>
      </c>
      <c r="I35" s="234" t="s">
        <v>25</v>
      </c>
      <c r="J35" s="234" t="s">
        <v>3571</v>
      </c>
      <c r="K35" s="237">
        <f>IF(COUNTIF(L35:AY35,"&lt;&gt;")=0,"",SUMPRODUCT(((Recommendations[ImplStatus]="Implemented")+(Recommendations[ImplStatus]="Compensated"))*ISNUMBER(MATCH(Recommendations[Id],L35:AY35,0)))/COUNTIF(L35:AY35,"&lt;&gt;"))</f>
        <v>0</v>
      </c>
      <c r="L35" s="240" t="s">
        <v>84</v>
      </c>
      <c r="M35" s="240" t="s">
        <v>118</v>
      </c>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3572</v>
      </c>
      <c r="B36" s="234" t="s">
        <v>3573</v>
      </c>
      <c r="C36" s="234" t="s">
        <v>3574</v>
      </c>
      <c r="D36" s="234" t="s">
        <v>3575</v>
      </c>
      <c r="E36" s="234" t="s">
        <v>25</v>
      </c>
      <c r="F36" s="234" t="s">
        <v>25</v>
      </c>
      <c r="G36" s="234" t="s">
        <v>3576</v>
      </c>
      <c r="H36" s="234" t="s">
        <v>3577</v>
      </c>
      <c r="I36" s="234" t="s">
        <v>25</v>
      </c>
      <c r="J36" s="234" t="s">
        <v>3578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3579</v>
      </c>
      <c r="B37" s="234" t="s">
        <v>3580</v>
      </c>
      <c r="C37" s="234" t="s">
        <v>3581</v>
      </c>
      <c r="D37" s="234" t="s">
        <v>3582</v>
      </c>
      <c r="E37" s="234" t="s">
        <v>25</v>
      </c>
      <c r="F37" s="234" t="s">
        <v>3583</v>
      </c>
      <c r="G37" s="234" t="s">
        <v>3584</v>
      </c>
      <c r="H37" s="234" t="s">
        <v>3585</v>
      </c>
      <c r="I37" s="234" t="s">
        <v>25</v>
      </c>
      <c r="J37" s="234" t="s">
        <v>3586</v>
      </c>
      <c r="K37" s="237">
        <f>IF(COUNTIF(L37:AY37,"&lt;&gt;")=0,"",SUMPRODUCT(((Recommendations[ImplStatus]="Implemented")+(Recommendations[ImplStatus]="Compensated"))*ISNUMBER(MATCH(Recommendations[Id],L37:AY37,0)))/COUNTIF(L37:AY37,"&lt;&gt;"))</f>
        <v>0</v>
      </c>
      <c r="L37" s="240" t="s">
        <v>44</v>
      </c>
      <c r="M37" s="240" t="s">
        <v>51</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3587</v>
      </c>
      <c r="B38" s="234" t="s">
        <v>3588</v>
      </c>
      <c r="C38" s="234" t="s">
        <v>3589</v>
      </c>
      <c r="D38" s="234" t="s">
        <v>3590</v>
      </c>
      <c r="E38" s="234" t="s">
        <v>25</v>
      </c>
      <c r="F38" s="234" t="s">
        <v>3583</v>
      </c>
      <c r="G38" s="234" t="s">
        <v>3591</v>
      </c>
      <c r="H38" s="234" t="s">
        <v>3592</v>
      </c>
      <c r="I38" s="234" t="s">
        <v>3593</v>
      </c>
      <c r="J38" s="234" t="s">
        <v>3594</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670</v>
      </c>
      <c r="B39" s="233" t="s">
        <v>3595</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118</v>
      </c>
      <c r="B40" s="234" t="s">
        <v>3596</v>
      </c>
      <c r="C40" s="234" t="s">
        <v>3597</v>
      </c>
      <c r="D40" s="234" t="s">
        <v>3598</v>
      </c>
      <c r="E40" s="234" t="s">
        <v>25</v>
      </c>
      <c r="F40" s="234" t="s">
        <v>25</v>
      </c>
      <c r="G40" s="234" t="s">
        <v>25</v>
      </c>
      <c r="H40" s="234" t="s">
        <v>3599</v>
      </c>
      <c r="I40" s="234" t="s">
        <v>3600</v>
      </c>
      <c r="J40" s="234" t="s">
        <v>3601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125</v>
      </c>
      <c r="B41" s="234" t="s">
        <v>3602</v>
      </c>
      <c r="C41" s="234" t="s">
        <v>3603</v>
      </c>
      <c r="D41" s="234" t="s">
        <v>25</v>
      </c>
      <c r="E41" s="234" t="s">
        <v>25</v>
      </c>
      <c r="F41" s="234" t="s">
        <v>25</v>
      </c>
      <c r="G41" s="234" t="s">
        <v>25</v>
      </c>
      <c r="H41" s="234" t="s">
        <v>3604</v>
      </c>
      <c r="I41" s="234" t="s">
        <v>25</v>
      </c>
      <c r="J41" s="234" t="s">
        <v>3605</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3606</v>
      </c>
      <c r="B42" s="232" t="s">
        <v>3607</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193</v>
      </c>
      <c r="B43" s="233" t="s">
        <v>3608</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3609</v>
      </c>
      <c r="B44" s="234" t="s">
        <v>3610</v>
      </c>
      <c r="C44" s="234" t="s">
        <v>3611</v>
      </c>
      <c r="D44" s="234" t="s">
        <v>3612</v>
      </c>
      <c r="E44" s="234" t="s">
        <v>3404</v>
      </c>
      <c r="F44" s="234" t="s">
        <v>25</v>
      </c>
      <c r="G44" s="234" t="s">
        <v>25</v>
      </c>
      <c r="H44" s="234" t="s">
        <v>3613</v>
      </c>
      <c r="I44" s="234" t="s">
        <v>25</v>
      </c>
      <c r="J44" s="234" t="s">
        <v>3614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3615</v>
      </c>
      <c r="B45" s="234" t="s">
        <v>3616</v>
      </c>
      <c r="C45" s="234" t="s">
        <v>3617</v>
      </c>
      <c r="D45" s="234" t="s">
        <v>3410</v>
      </c>
      <c r="E45" s="234" t="s">
        <v>25</v>
      </c>
      <c r="F45" s="234" t="s">
        <v>3412</v>
      </c>
      <c r="G45" s="234" t="s">
        <v>25</v>
      </c>
      <c r="H45" s="234" t="s">
        <v>3618</v>
      </c>
      <c r="I45" s="234" t="s">
        <v>25</v>
      </c>
      <c r="J45" s="234" t="s">
        <v>3619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199</v>
      </c>
      <c r="B46" s="233" t="s">
        <v>3620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3621</v>
      </c>
      <c r="B47" s="234" t="s">
        <v>3622</v>
      </c>
      <c r="C47" s="234" t="s">
        <v>3623</v>
      </c>
      <c r="D47" s="234" t="s">
        <v>3624</v>
      </c>
      <c r="E47" s="234" t="s">
        <v>25</v>
      </c>
      <c r="F47" s="234" t="s">
        <v>3625</v>
      </c>
      <c r="G47" s="234" t="s">
        <v>3626</v>
      </c>
      <c r="H47" s="234" t="s">
        <v>3627</v>
      </c>
      <c r="I47" s="234" t="s">
        <v>3628</v>
      </c>
      <c r="J47" s="234" t="s">
        <v>3629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205</v>
      </c>
      <c r="B48" s="233" t="s">
        <v>3630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3631</v>
      </c>
      <c r="B49" s="234" t="s">
        <v>3632</v>
      </c>
      <c r="C49" s="234" t="s">
        <v>3633</v>
      </c>
      <c r="D49" s="234" t="s">
        <v>3634</v>
      </c>
      <c r="E49" s="234" t="s">
        <v>3635</v>
      </c>
      <c r="F49" s="234" t="s">
        <v>25</v>
      </c>
      <c r="G49" s="234" t="s">
        <v>25</v>
      </c>
      <c r="H49" s="234" t="s">
        <v>3636</v>
      </c>
      <c r="I49" s="234" t="s">
        <v>3637</v>
      </c>
      <c r="J49" s="234" t="s">
        <v>3638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3639</v>
      </c>
      <c r="B50" s="234" t="s">
        <v>3640</v>
      </c>
      <c r="C50" s="234" t="s">
        <v>3641</v>
      </c>
      <c r="D50" s="234" t="s">
        <v>25</v>
      </c>
      <c r="E50" s="234" t="s">
        <v>3642</v>
      </c>
      <c r="F50" s="234" t="s">
        <v>3643</v>
      </c>
      <c r="G50" s="234" t="s">
        <v>25</v>
      </c>
      <c r="H50" s="234" t="s">
        <v>3636</v>
      </c>
      <c r="I50" s="234" t="s">
        <v>3644</v>
      </c>
      <c r="J50" s="234" t="s">
        <v>3645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3646</v>
      </c>
      <c r="B51" s="234" t="s">
        <v>3647</v>
      </c>
      <c r="C51" s="234" t="s">
        <v>3648</v>
      </c>
      <c r="D51" s="234" t="s">
        <v>25</v>
      </c>
      <c r="E51" s="234" t="s">
        <v>25</v>
      </c>
      <c r="F51" s="234" t="s">
        <v>3649</v>
      </c>
      <c r="G51" s="234" t="s">
        <v>25</v>
      </c>
      <c r="H51" s="234" t="s">
        <v>3636</v>
      </c>
      <c r="I51" s="234" t="s">
        <v>3650</v>
      </c>
      <c r="J51" s="234" t="s">
        <v>3651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3652</v>
      </c>
      <c r="B52" s="234" t="s">
        <v>3653</v>
      </c>
      <c r="C52" s="234" t="s">
        <v>3654</v>
      </c>
      <c r="D52" s="234" t="s">
        <v>25</v>
      </c>
      <c r="E52" s="234" t="s">
        <v>25</v>
      </c>
      <c r="F52" s="234" t="s">
        <v>3655</v>
      </c>
      <c r="G52" s="234" t="s">
        <v>25</v>
      </c>
      <c r="H52" s="234" t="s">
        <v>3636</v>
      </c>
      <c r="I52" s="234" t="s">
        <v>3656</v>
      </c>
      <c r="J52" s="234" t="s">
        <v>3657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3658</v>
      </c>
      <c r="B53" s="234" t="s">
        <v>3659</v>
      </c>
      <c r="C53" s="234" t="s">
        <v>3660</v>
      </c>
      <c r="D53" s="234" t="s">
        <v>3661</v>
      </c>
      <c r="E53" s="234" t="s">
        <v>3662</v>
      </c>
      <c r="F53" s="234" t="s">
        <v>25</v>
      </c>
      <c r="G53" s="234" t="s">
        <v>25</v>
      </c>
      <c r="H53" s="234" t="s">
        <v>3663</v>
      </c>
      <c r="I53" s="234" t="s">
        <v>25</v>
      </c>
      <c r="J53" s="234" t="s">
        <v>3664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3665</v>
      </c>
      <c r="B54" s="234" t="s">
        <v>3666</v>
      </c>
      <c r="C54" s="234" t="s">
        <v>3660</v>
      </c>
      <c r="D54" s="234" t="s">
        <v>3661</v>
      </c>
      <c r="E54" s="234" t="s">
        <v>25</v>
      </c>
      <c r="F54" s="234" t="s">
        <v>25</v>
      </c>
      <c r="G54" s="234" t="s">
        <v>25</v>
      </c>
      <c r="H54" s="234" t="s">
        <v>3667</v>
      </c>
      <c r="I54" s="234" t="s">
        <v>3668</v>
      </c>
      <c r="J54" s="234" t="s">
        <v>3669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210</v>
      </c>
      <c r="B55" s="233" t="s">
        <v>3670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3671</v>
      </c>
      <c r="B56" s="234" t="s">
        <v>3672</v>
      </c>
      <c r="C56" s="234" t="s">
        <v>3673</v>
      </c>
      <c r="D56" s="234" t="s">
        <v>3674</v>
      </c>
      <c r="E56" s="234" t="s">
        <v>3675</v>
      </c>
      <c r="F56" s="234" t="s">
        <v>25</v>
      </c>
      <c r="G56" s="234" t="s">
        <v>3676</v>
      </c>
      <c r="H56" s="234" t="s">
        <v>25</v>
      </c>
      <c r="I56" s="234" t="s">
        <v>25</v>
      </c>
      <c r="J56" s="234" t="s">
        <v>3677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3678</v>
      </c>
      <c r="B57" s="234" t="s">
        <v>3679</v>
      </c>
      <c r="C57" s="234" t="s">
        <v>3680</v>
      </c>
      <c r="D57" s="234" t="s">
        <v>3681</v>
      </c>
      <c r="E57" s="234" t="s">
        <v>3682</v>
      </c>
      <c r="F57" s="234" t="s">
        <v>25</v>
      </c>
      <c r="G57" s="234" t="s">
        <v>3683</v>
      </c>
      <c r="H57" s="234" t="s">
        <v>3684</v>
      </c>
      <c r="I57" s="234" t="s">
        <v>25</v>
      </c>
      <c r="J57" s="234" t="s">
        <v>3685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215</v>
      </c>
      <c r="B58" s="233" t="s">
        <v>3686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3687</v>
      </c>
      <c r="B59" s="234" t="s">
        <v>3688</v>
      </c>
      <c r="C59" s="234" t="s">
        <v>3689</v>
      </c>
      <c r="D59" s="234" t="s">
        <v>3690</v>
      </c>
      <c r="E59" s="234" t="s">
        <v>25</v>
      </c>
      <c r="F59" s="234" t="s">
        <v>25</v>
      </c>
      <c r="G59" s="234" t="s">
        <v>3691</v>
      </c>
      <c r="H59" s="234" t="s">
        <v>3692</v>
      </c>
      <c r="I59" s="234" t="s">
        <v>3693</v>
      </c>
      <c r="J59" s="234" t="s">
        <v>3694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3695</v>
      </c>
      <c r="B60" s="234" t="s">
        <v>3696</v>
      </c>
      <c r="C60" s="234" t="s">
        <v>3697</v>
      </c>
      <c r="D60" s="234" t="s">
        <v>25</v>
      </c>
      <c r="E60" s="234" t="s">
        <v>3698</v>
      </c>
      <c r="F60" s="234" t="s">
        <v>3699</v>
      </c>
      <c r="G60" s="234" t="s">
        <v>25</v>
      </c>
      <c r="H60" s="234" t="s">
        <v>3700</v>
      </c>
      <c r="I60" s="234" t="s">
        <v>3701</v>
      </c>
      <c r="J60" s="234" t="s">
        <v>3702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3703</v>
      </c>
      <c r="B61" s="234" t="s">
        <v>3704</v>
      </c>
      <c r="C61" s="234" t="s">
        <v>3705</v>
      </c>
      <c r="D61" s="234" t="s">
        <v>25</v>
      </c>
      <c r="E61" s="234" t="s">
        <v>25</v>
      </c>
      <c r="F61" s="234" t="s">
        <v>25</v>
      </c>
      <c r="G61" s="234" t="s">
        <v>3706</v>
      </c>
      <c r="H61" s="234" t="s">
        <v>3707</v>
      </c>
      <c r="I61" s="234" t="s">
        <v>3708</v>
      </c>
      <c r="J61" s="234" t="s">
        <v>3709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3710</v>
      </c>
      <c r="B62" s="234" t="s">
        <v>3711</v>
      </c>
      <c r="C62" s="234" t="s">
        <v>3712</v>
      </c>
      <c r="D62" s="234" t="s">
        <v>3713</v>
      </c>
      <c r="E62" s="234" t="s">
        <v>25</v>
      </c>
      <c r="F62" s="234" t="s">
        <v>25</v>
      </c>
      <c r="G62" s="234" t="s">
        <v>25</v>
      </c>
      <c r="H62" s="234" t="s">
        <v>3714</v>
      </c>
      <c r="I62" s="234" t="s">
        <v>3715</v>
      </c>
      <c r="J62" s="234" t="s">
        <v>3716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220</v>
      </c>
      <c r="B63" s="233" t="s">
        <v>3717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3718</v>
      </c>
      <c r="B64" s="234" t="s">
        <v>3719</v>
      </c>
      <c r="C64" s="234" t="s">
        <v>3720</v>
      </c>
      <c r="D64" s="234" t="s">
        <v>3721</v>
      </c>
      <c r="E64" s="234" t="s">
        <v>25</v>
      </c>
      <c r="F64" s="234" t="s">
        <v>25</v>
      </c>
      <c r="G64" s="234" t="s">
        <v>3722</v>
      </c>
      <c r="H64" s="234" t="s">
        <v>3723</v>
      </c>
      <c r="I64" s="234" t="s">
        <v>3724</v>
      </c>
      <c r="J64" s="234" t="s">
        <v>3725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3726</v>
      </c>
      <c r="B65" s="234" t="s">
        <v>3727</v>
      </c>
      <c r="C65" s="234" t="s">
        <v>3728</v>
      </c>
      <c r="D65" s="234" t="s">
        <v>3729</v>
      </c>
      <c r="E65" s="234" t="s">
        <v>25</v>
      </c>
      <c r="F65" s="234" t="s">
        <v>25</v>
      </c>
      <c r="G65" s="234" t="s">
        <v>25</v>
      </c>
      <c r="H65" s="234" t="s">
        <v>3730</v>
      </c>
      <c r="I65" s="234" t="s">
        <v>3731</v>
      </c>
      <c r="J65" s="234" t="s">
        <v>3732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3733</v>
      </c>
      <c r="B66" s="234" t="s">
        <v>3734</v>
      </c>
      <c r="C66" s="234" t="s">
        <v>3735</v>
      </c>
      <c r="D66" s="234" t="s">
        <v>3736</v>
      </c>
      <c r="E66" s="234" t="s">
        <v>25</v>
      </c>
      <c r="F66" s="234" t="s">
        <v>25</v>
      </c>
      <c r="G66" s="234" t="s">
        <v>25</v>
      </c>
      <c r="H66" s="234" t="s">
        <v>3737</v>
      </c>
      <c r="I66" s="234" t="s">
        <v>3738</v>
      </c>
      <c r="J66" s="234" t="s">
        <v>3739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3740</v>
      </c>
      <c r="B67" s="234" t="s">
        <v>3741</v>
      </c>
      <c r="C67" s="234" t="s">
        <v>3742</v>
      </c>
      <c r="D67" s="234" t="s">
        <v>3743</v>
      </c>
      <c r="E67" s="234" t="s">
        <v>25</v>
      </c>
      <c r="F67" s="234" t="s">
        <v>25</v>
      </c>
      <c r="G67" s="234" t="s">
        <v>25</v>
      </c>
      <c r="H67" s="234" t="s">
        <v>3744</v>
      </c>
      <c r="I67" s="234" t="s">
        <v>25</v>
      </c>
      <c r="J67" s="234" t="s">
        <v>3745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3746</v>
      </c>
      <c r="B68" s="234" t="s">
        <v>3747</v>
      </c>
      <c r="C68" s="234" t="s">
        <v>3748</v>
      </c>
      <c r="D68" s="234" t="s">
        <v>25</v>
      </c>
      <c r="E68" s="234" t="s">
        <v>25</v>
      </c>
      <c r="F68" s="234" t="s">
        <v>25</v>
      </c>
      <c r="G68" s="234" t="s">
        <v>25</v>
      </c>
      <c r="H68" s="234" t="s">
        <v>3749</v>
      </c>
      <c r="I68" s="234" t="s">
        <v>25</v>
      </c>
      <c r="J68" s="234" t="s">
        <v>3750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713</v>
      </c>
      <c r="B69" s="233" t="s">
        <v>3751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3752</v>
      </c>
      <c r="B70" s="234" t="s">
        <v>3753</v>
      </c>
      <c r="C70" s="234" t="s">
        <v>3754</v>
      </c>
      <c r="D70" s="234" t="s">
        <v>25</v>
      </c>
      <c r="E70" s="234" t="s">
        <v>25</v>
      </c>
      <c r="F70" s="234" t="s">
        <v>25</v>
      </c>
      <c r="G70" s="234" t="s">
        <v>3755</v>
      </c>
      <c r="H70" s="234" t="s">
        <v>3756</v>
      </c>
      <c r="I70" s="234" t="s">
        <v>25</v>
      </c>
      <c r="J70" s="234" t="s">
        <v>3757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3758</v>
      </c>
      <c r="B71" s="234" t="s">
        <v>3759</v>
      </c>
      <c r="C71" s="234" t="s">
        <v>3760</v>
      </c>
      <c r="D71" s="234" t="s">
        <v>25</v>
      </c>
      <c r="E71" s="234" t="s">
        <v>25</v>
      </c>
      <c r="F71" s="234" t="s">
        <v>25</v>
      </c>
      <c r="G71" s="234" t="s">
        <v>25</v>
      </c>
      <c r="H71" s="234" t="s">
        <v>3761</v>
      </c>
      <c r="I71" s="234" t="s">
        <v>25</v>
      </c>
      <c r="J71" s="234" t="s">
        <v>3762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3763</v>
      </c>
      <c r="B72" s="234" t="s">
        <v>3764</v>
      </c>
      <c r="C72" s="234" t="s">
        <v>3765</v>
      </c>
      <c r="D72" s="234" t="s">
        <v>3766</v>
      </c>
      <c r="E72" s="234" t="s">
        <v>3767</v>
      </c>
      <c r="F72" s="234" t="s">
        <v>25</v>
      </c>
      <c r="G72" s="234" t="s">
        <v>25</v>
      </c>
      <c r="H72" s="234" t="s">
        <v>3768</v>
      </c>
      <c r="I72" s="234" t="s">
        <v>25</v>
      </c>
      <c r="J72" s="234" t="s">
        <v>3769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3770</v>
      </c>
      <c r="B73" s="234" t="s">
        <v>3771</v>
      </c>
      <c r="C73" s="234" t="s">
        <v>3772</v>
      </c>
      <c r="D73" s="234" t="s">
        <v>3773</v>
      </c>
      <c r="E73" s="234" t="s">
        <v>3767</v>
      </c>
      <c r="F73" s="234" t="s">
        <v>25</v>
      </c>
      <c r="G73" s="234" t="s">
        <v>3774</v>
      </c>
      <c r="H73" s="234" t="s">
        <v>3775</v>
      </c>
      <c r="I73" s="234" t="s">
        <v>25</v>
      </c>
      <c r="J73" s="234" t="s">
        <v>3776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3777</v>
      </c>
      <c r="B74" s="234" t="s">
        <v>3778</v>
      </c>
      <c r="C74" s="234" t="s">
        <v>3779</v>
      </c>
      <c r="D74" s="234" t="s">
        <v>3773</v>
      </c>
      <c r="E74" s="234" t="s">
        <v>3780</v>
      </c>
      <c r="F74" s="234" t="s">
        <v>25</v>
      </c>
      <c r="G74" s="234" t="s">
        <v>3781</v>
      </c>
      <c r="H74" s="234" t="s">
        <v>3782</v>
      </c>
      <c r="I74" s="234" t="s">
        <v>3783</v>
      </c>
      <c r="J74" s="234" t="s">
        <v>3784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3785</v>
      </c>
      <c r="B75" s="234" t="s">
        <v>3786</v>
      </c>
      <c r="C75" s="234" t="s">
        <v>3787</v>
      </c>
      <c r="D75" s="234" t="s">
        <v>3788</v>
      </c>
      <c r="E75" s="234" t="s">
        <v>3780</v>
      </c>
      <c r="F75" s="234" t="s">
        <v>3789</v>
      </c>
      <c r="G75" s="234" t="s">
        <v>3790</v>
      </c>
      <c r="H75" s="234" t="s">
        <v>3791</v>
      </c>
      <c r="I75" s="234" t="s">
        <v>3792</v>
      </c>
      <c r="J75" s="234" t="s">
        <v>3793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3794</v>
      </c>
      <c r="B76" s="234" t="s">
        <v>3795</v>
      </c>
      <c r="C76" s="234" t="s">
        <v>3796</v>
      </c>
      <c r="D76" s="234" t="s">
        <v>3797</v>
      </c>
      <c r="E76" s="234" t="s">
        <v>25</v>
      </c>
      <c r="F76" s="234" t="s">
        <v>25</v>
      </c>
      <c r="G76" s="234" t="s">
        <v>25</v>
      </c>
      <c r="H76" s="234" t="s">
        <v>3798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3799</v>
      </c>
      <c r="B77" s="234" t="s">
        <v>3800</v>
      </c>
      <c r="C77" s="234" t="s">
        <v>3801</v>
      </c>
      <c r="D77" s="234" t="s">
        <v>25</v>
      </c>
      <c r="E77" s="234" t="s">
        <v>25</v>
      </c>
      <c r="F77" s="234" t="s">
        <v>25</v>
      </c>
      <c r="G77" s="234" t="s">
        <v>3802</v>
      </c>
      <c r="H77" s="234" t="s">
        <v>3803</v>
      </c>
      <c r="I77" s="234" t="s">
        <v>25</v>
      </c>
      <c r="J77" s="234" t="s">
        <v>3804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3805</v>
      </c>
      <c r="B78" s="234" t="s">
        <v>3806</v>
      </c>
      <c r="C78" s="234" t="s">
        <v>3807</v>
      </c>
      <c r="D78" s="234" t="s">
        <v>25</v>
      </c>
      <c r="E78" s="234" t="s">
        <v>25</v>
      </c>
      <c r="F78" s="234" t="s">
        <v>25</v>
      </c>
      <c r="G78" s="234" t="s">
        <v>3808</v>
      </c>
      <c r="H78" s="234" t="s">
        <v>3809</v>
      </c>
      <c r="I78" s="234" t="s">
        <v>3810</v>
      </c>
      <c r="J78" s="234" t="s">
        <v>3811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3812</v>
      </c>
      <c r="B79" s="232" t="s">
        <v>3813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747</v>
      </c>
      <c r="B80" s="233" t="s">
        <v>3814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228</v>
      </c>
      <c r="B81" s="234" t="s">
        <v>3815</v>
      </c>
      <c r="C81" s="234" t="s">
        <v>3816</v>
      </c>
      <c r="D81" s="234" t="s">
        <v>3612</v>
      </c>
      <c r="E81" s="234" t="s">
        <v>3817</v>
      </c>
      <c r="F81" s="234" t="s">
        <v>25</v>
      </c>
      <c r="G81" s="234" t="s">
        <v>25</v>
      </c>
      <c r="H81" s="234" t="s">
        <v>3818</v>
      </c>
      <c r="I81" s="234" t="s">
        <v>25</v>
      </c>
      <c r="J81" s="234" t="s">
        <v>3819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3820</v>
      </c>
      <c r="B82" s="234" t="s">
        <v>3821</v>
      </c>
      <c r="C82" s="234" t="s">
        <v>3409</v>
      </c>
      <c r="D82" s="234" t="s">
        <v>3410</v>
      </c>
      <c r="E82" s="234" t="s">
        <v>25</v>
      </c>
      <c r="F82" s="234" t="s">
        <v>3412</v>
      </c>
      <c r="G82" s="234" t="s">
        <v>25</v>
      </c>
      <c r="H82" s="234" t="s">
        <v>3822</v>
      </c>
      <c r="I82" s="234" t="s">
        <v>25</v>
      </c>
      <c r="J82" s="234" t="s">
        <v>3823</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752</v>
      </c>
      <c r="B83" s="233" t="s">
        <v>3824</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234</v>
      </c>
      <c r="B84" s="234" t="s">
        <v>3825</v>
      </c>
      <c r="C84" s="234" t="s">
        <v>3826</v>
      </c>
      <c r="D84" s="234" t="s">
        <v>3827</v>
      </c>
      <c r="E84" s="234" t="s">
        <v>25</v>
      </c>
      <c r="F84" s="234" t="s">
        <v>3828</v>
      </c>
      <c r="G84" s="234" t="s">
        <v>3829</v>
      </c>
      <c r="H84" s="234" t="s">
        <v>3830</v>
      </c>
      <c r="I84" s="234" t="s">
        <v>3831</v>
      </c>
      <c r="J84" s="234" t="s">
        <v>3832</v>
      </c>
      <c r="K84" s="237">
        <f>IF(COUNTIF(L84:AY84,"&lt;&gt;")=0,"",SUMPRODUCT(((Recommendations[ImplStatus]="Implemented")+(Recommendations[ImplStatus]="Compensated"))*ISNUMBER(MATCH(Recommendations[Id],L84:AY84,0)))/COUNTIF(L84:AY84,"&lt;&gt;"))</f>
        <v>0</v>
      </c>
      <c r="L84" s="240" t="s">
        <v>71</v>
      </c>
      <c r="M84" s="240" t="s">
        <v>275</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3833</v>
      </c>
      <c r="B85" s="234" t="s">
        <v>3834</v>
      </c>
      <c r="C85" s="234" t="s">
        <v>3835</v>
      </c>
      <c r="D85" s="234" t="s">
        <v>3836</v>
      </c>
      <c r="E85" s="234" t="s">
        <v>25</v>
      </c>
      <c r="F85" s="234" t="s">
        <v>25</v>
      </c>
      <c r="G85" s="234" t="s">
        <v>25</v>
      </c>
      <c r="H85" s="234" t="s">
        <v>3837</v>
      </c>
      <c r="I85" s="234" t="s">
        <v>3838</v>
      </c>
      <c r="J85" s="234" t="s">
        <v>3839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3840</v>
      </c>
      <c r="B86" s="234" t="s">
        <v>3841</v>
      </c>
      <c r="C86" s="234" t="s">
        <v>3842</v>
      </c>
      <c r="D86" s="234" t="s">
        <v>3843</v>
      </c>
      <c r="E86" s="234" t="s">
        <v>25</v>
      </c>
      <c r="F86" s="234" t="s">
        <v>25</v>
      </c>
      <c r="G86" s="234" t="s">
        <v>3844</v>
      </c>
      <c r="H86" s="234" t="s">
        <v>3845</v>
      </c>
      <c r="I86" s="234" t="s">
        <v>25</v>
      </c>
      <c r="J86" s="234" t="s">
        <v>3846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240</v>
      </c>
      <c r="B87" s="234" t="s">
        <v>3847</v>
      </c>
      <c r="C87" s="234" t="s">
        <v>3848</v>
      </c>
      <c r="D87" s="234" t="s">
        <v>3849</v>
      </c>
      <c r="E87" s="234" t="s">
        <v>25</v>
      </c>
      <c r="F87" s="234" t="s">
        <v>3850</v>
      </c>
      <c r="G87" s="234" t="s">
        <v>25</v>
      </c>
      <c r="H87" s="234" t="s">
        <v>3851</v>
      </c>
      <c r="I87" s="234" t="s">
        <v>3852</v>
      </c>
      <c r="J87" s="234" t="s">
        <v>3853</v>
      </c>
      <c r="K87" s="237">
        <f>IF(COUNTIF(L87:AY87,"&lt;&gt;")=0,"",SUMPRODUCT(((Recommendations[ImplStatus]="Implemented")+(Recommendations[ImplStatus]="Compensated"))*ISNUMBER(MATCH(Recommendations[Id],L87:AY87,0)))/COUNTIF(L87:AY87,"&lt;&gt;"))</f>
        <v>0</v>
      </c>
      <c r="L87" s="240" t="s">
        <v>71</v>
      </c>
      <c r="M87" s="240" t="s">
        <v>275</v>
      </c>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3854</v>
      </c>
      <c r="B88" s="232" t="s">
        <v>3855</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799</v>
      </c>
      <c r="B89" s="233" t="s">
        <v>3856</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294</v>
      </c>
      <c r="B90" s="234" t="s">
        <v>3857</v>
      </c>
      <c r="C90" s="234" t="s">
        <v>3858</v>
      </c>
      <c r="D90" s="234" t="s">
        <v>3612</v>
      </c>
      <c r="E90" s="234" t="s">
        <v>3404</v>
      </c>
      <c r="F90" s="234" t="s">
        <v>25</v>
      </c>
      <c r="G90" s="234" t="s">
        <v>25</v>
      </c>
      <c r="H90" s="234" t="s">
        <v>3859</v>
      </c>
      <c r="I90" s="234" t="s">
        <v>25</v>
      </c>
      <c r="J90" s="234" t="s">
        <v>3860</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3861</v>
      </c>
      <c r="B91" s="234" t="s">
        <v>3862</v>
      </c>
      <c r="C91" s="234" t="s">
        <v>3863</v>
      </c>
      <c r="D91" s="234" t="s">
        <v>3410</v>
      </c>
      <c r="E91" s="234" t="s">
        <v>25</v>
      </c>
      <c r="F91" s="234" t="s">
        <v>3412</v>
      </c>
      <c r="G91" s="234" t="s">
        <v>25</v>
      </c>
      <c r="H91" s="234" t="s">
        <v>3864</v>
      </c>
      <c r="I91" s="234" t="s">
        <v>25</v>
      </c>
      <c r="J91" s="234" t="s">
        <v>3865</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803</v>
      </c>
      <c r="B92" s="233" t="s">
        <v>3866</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3867</v>
      </c>
      <c r="B93" s="234" t="s">
        <v>3868</v>
      </c>
      <c r="C93" s="234" t="s">
        <v>3869</v>
      </c>
      <c r="D93" s="234" t="s">
        <v>3870</v>
      </c>
      <c r="E93" s="234" t="s">
        <v>3871</v>
      </c>
      <c r="F93" s="234" t="s">
        <v>25</v>
      </c>
      <c r="G93" s="234" t="s">
        <v>25</v>
      </c>
      <c r="H93" s="234" t="s">
        <v>3872</v>
      </c>
      <c r="I93" s="234" t="s">
        <v>25</v>
      </c>
      <c r="J93" s="234" t="s">
        <v>3873</v>
      </c>
      <c r="K93" s="237">
        <f>IF(COUNTIF(L93:AY93,"&lt;&gt;")=0,"",SUMPRODUCT(((Recommendations[ImplStatus]="Implemented")+(Recommendations[ImplStatus]="Compensated"))*ISNUMBER(MATCH(Recommendations[Id],L93:AY93,0)))/COUNTIF(L93:AY93,"&lt;&gt;"))</f>
        <v>0</v>
      </c>
      <c r="L93" s="240" t="s">
        <v>240</v>
      </c>
      <c r="M93" s="240" t="s">
        <v>256</v>
      </c>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3874</v>
      </c>
      <c r="B94" s="234" t="s">
        <v>3875</v>
      </c>
      <c r="C94" s="234" t="s">
        <v>3876</v>
      </c>
      <c r="D94" s="234" t="s">
        <v>3877</v>
      </c>
      <c r="E94" s="234" t="s">
        <v>25</v>
      </c>
      <c r="F94" s="234" t="s">
        <v>3878</v>
      </c>
      <c r="G94" s="234" t="s">
        <v>25</v>
      </c>
      <c r="H94" s="234" t="s">
        <v>3879</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3880</v>
      </c>
      <c r="B95" s="234" t="s">
        <v>3881</v>
      </c>
      <c r="C95" s="234" t="s">
        <v>3882</v>
      </c>
      <c r="D95" s="234" t="s">
        <v>3883</v>
      </c>
      <c r="E95" s="234" t="s">
        <v>25</v>
      </c>
      <c r="F95" s="234" t="s">
        <v>25</v>
      </c>
      <c r="G95" s="234" t="s">
        <v>25</v>
      </c>
      <c r="H95" s="234" t="s">
        <v>3884</v>
      </c>
      <c r="I95" s="234" t="s">
        <v>3885</v>
      </c>
      <c r="J95" s="234" t="s">
        <v>3886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3887</v>
      </c>
      <c r="B96" s="234" t="s">
        <v>3888</v>
      </c>
      <c r="C96" s="234" t="s">
        <v>3889</v>
      </c>
      <c r="D96" s="234" t="s">
        <v>25</v>
      </c>
      <c r="E96" s="234" t="s">
        <v>25</v>
      </c>
      <c r="F96" s="234" t="s">
        <v>25</v>
      </c>
      <c r="G96" s="234" t="s">
        <v>25</v>
      </c>
      <c r="H96" s="234" t="s">
        <v>3890</v>
      </c>
      <c r="I96" s="234" t="s">
        <v>3838</v>
      </c>
      <c r="J96" s="234" t="s">
        <v>3891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807</v>
      </c>
      <c r="B97" s="233" t="s">
        <v>3892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3893</v>
      </c>
      <c r="B98" s="234" t="s">
        <v>3894</v>
      </c>
      <c r="C98" s="234" t="s">
        <v>3895</v>
      </c>
      <c r="D98" s="234" t="s">
        <v>3896</v>
      </c>
      <c r="E98" s="234" t="s">
        <v>25</v>
      </c>
      <c r="F98" s="234" t="s">
        <v>25</v>
      </c>
      <c r="G98" s="234" t="s">
        <v>25</v>
      </c>
      <c r="H98" s="234" t="s">
        <v>3897</v>
      </c>
      <c r="I98" s="234" t="s">
        <v>25</v>
      </c>
      <c r="J98" s="234" t="s">
        <v>3898</v>
      </c>
      <c r="K98" s="237">
        <f>IF(COUNTIF(L98:AY98,"&lt;&gt;")=0,"",SUMPRODUCT(((Recommendations[ImplStatus]="Implemented")+(Recommendations[ImplStatus]="Compensated"))*ISNUMBER(MATCH(Recommendations[Id],L98:AY98,0)))/COUNTIF(L98:AY98,"&lt;&gt;"))</f>
        <v>0</v>
      </c>
      <c r="L98" s="240" t="s">
        <v>234</v>
      </c>
      <c r="M98" s="240" t="s">
        <v>245</v>
      </c>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3899</v>
      </c>
      <c r="B99" s="234" t="s">
        <v>3900</v>
      </c>
      <c r="C99" s="234" t="s">
        <v>3901</v>
      </c>
      <c r="D99" s="234" t="s">
        <v>3902</v>
      </c>
      <c r="E99" s="234" t="s">
        <v>3903</v>
      </c>
      <c r="F99" s="234" t="s">
        <v>25</v>
      </c>
      <c r="G99" s="234" t="s">
        <v>25</v>
      </c>
      <c r="H99" s="234" t="s">
        <v>3904</v>
      </c>
      <c r="I99" s="234" t="s">
        <v>25</v>
      </c>
      <c r="J99" s="234" t="s">
        <v>3905</v>
      </c>
      <c r="K99" s="237">
        <f>IF(COUNTIF(L99:AY99,"&lt;&gt;")=0,"",SUMPRODUCT(((Recommendations[ImplStatus]="Implemented")+(Recommendations[ImplStatus]="Compensated"))*ISNUMBER(MATCH(Recommendations[Id],L99:AY99,0)))/COUNTIF(L99:AY99,"&lt;&gt;"))</f>
        <v>0</v>
      </c>
      <c r="L99" s="240" t="s">
        <v>245</v>
      </c>
      <c r="M99" s="240" t="s">
        <v>250</v>
      </c>
      <c r="N99" s="240" t="s">
        <v>256</v>
      </c>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3906</v>
      </c>
      <c r="B100" s="234" t="s">
        <v>3907</v>
      </c>
      <c r="C100" s="234" t="s">
        <v>3908</v>
      </c>
      <c r="D100" s="234" t="s">
        <v>25</v>
      </c>
      <c r="E100" s="234" t="s">
        <v>25</v>
      </c>
      <c r="F100" s="234" t="s">
        <v>25</v>
      </c>
      <c r="G100" s="234" t="s">
        <v>25</v>
      </c>
      <c r="H100" s="234" t="s">
        <v>3909</v>
      </c>
      <c r="I100" s="234" t="s">
        <v>3910</v>
      </c>
      <c r="J100" s="234" t="s">
        <v>3911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3912</v>
      </c>
      <c r="B101" s="234" t="s">
        <v>3913</v>
      </c>
      <c r="C101" s="234" t="s">
        <v>3914</v>
      </c>
      <c r="D101" s="234" t="s">
        <v>25</v>
      </c>
      <c r="E101" s="234" t="s">
        <v>25</v>
      </c>
      <c r="F101" s="234" t="s">
        <v>25</v>
      </c>
      <c r="G101" s="234" t="s">
        <v>25</v>
      </c>
      <c r="H101" s="234" t="s">
        <v>3915</v>
      </c>
      <c r="I101" s="234" t="s">
        <v>3838</v>
      </c>
      <c r="J101" s="234" t="s">
        <v>3916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3917</v>
      </c>
      <c r="B102" s="234" t="s">
        <v>3918</v>
      </c>
      <c r="C102" s="234" t="s">
        <v>3919</v>
      </c>
      <c r="D102" s="234" t="s">
        <v>3920</v>
      </c>
      <c r="E102" s="234" t="s">
        <v>25</v>
      </c>
      <c r="F102" s="234" t="s">
        <v>25</v>
      </c>
      <c r="G102" s="234" t="s">
        <v>25</v>
      </c>
      <c r="H102" s="234" t="s">
        <v>3921</v>
      </c>
      <c r="I102" s="234" t="s">
        <v>25</v>
      </c>
      <c r="J102" s="234" t="s">
        <v>3922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3923</v>
      </c>
      <c r="B103" s="234" t="s">
        <v>3924</v>
      </c>
      <c r="C103" s="234" t="s">
        <v>3925</v>
      </c>
      <c r="D103" s="234" t="s">
        <v>3920</v>
      </c>
      <c r="E103" s="234" t="s">
        <v>25</v>
      </c>
      <c r="F103" s="234" t="s">
        <v>3926</v>
      </c>
      <c r="G103" s="234" t="s">
        <v>25</v>
      </c>
      <c r="H103" s="234" t="s">
        <v>3927</v>
      </c>
      <c r="I103" s="234" t="s">
        <v>3928</v>
      </c>
      <c r="J103" s="234" t="s">
        <v>3929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811</v>
      </c>
      <c r="B104" s="233" t="s">
        <v>3930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3931</v>
      </c>
      <c r="B105" s="234" t="s">
        <v>3932</v>
      </c>
      <c r="C105" s="234" t="s">
        <v>3933</v>
      </c>
      <c r="D105" s="234" t="s">
        <v>3934</v>
      </c>
      <c r="E105" s="234" t="s">
        <v>3935</v>
      </c>
      <c r="F105" s="234" t="s">
        <v>25</v>
      </c>
      <c r="G105" s="234" t="s">
        <v>25</v>
      </c>
      <c r="H105" s="234" t="s">
        <v>3936</v>
      </c>
      <c r="I105" s="234" t="s">
        <v>3937</v>
      </c>
      <c r="J105" s="234" t="s">
        <v>3938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3939</v>
      </c>
      <c r="B106" s="232" t="s">
        <v>3940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825</v>
      </c>
      <c r="B107" s="233" t="s">
        <v>3941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308</v>
      </c>
      <c r="B108" s="234" t="s">
        <v>3942</v>
      </c>
      <c r="C108" s="234" t="s">
        <v>3943</v>
      </c>
      <c r="D108" s="234" t="s">
        <v>3612</v>
      </c>
      <c r="E108" s="234" t="s">
        <v>3404</v>
      </c>
      <c r="F108" s="234" t="s">
        <v>25</v>
      </c>
      <c r="G108" s="234" t="s">
        <v>25</v>
      </c>
      <c r="H108" s="234" t="s">
        <v>3944</v>
      </c>
      <c r="I108" s="234" t="s">
        <v>25</v>
      </c>
      <c r="J108" s="234" t="s">
        <v>3945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314</v>
      </c>
      <c r="B109" s="234" t="s">
        <v>3946</v>
      </c>
      <c r="C109" s="234" t="s">
        <v>3947</v>
      </c>
      <c r="D109" s="234" t="s">
        <v>3410</v>
      </c>
      <c r="E109" s="234" t="s">
        <v>25</v>
      </c>
      <c r="F109" s="234" t="s">
        <v>3412</v>
      </c>
      <c r="G109" s="234" t="s">
        <v>25</v>
      </c>
      <c r="H109" s="234" t="s">
        <v>3948</v>
      </c>
      <c r="I109" s="234" t="s">
        <v>25</v>
      </c>
      <c r="J109" s="234" t="s">
        <v>3949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829</v>
      </c>
      <c r="B110" s="233" t="s">
        <v>3950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3951</v>
      </c>
      <c r="B111" s="234" t="s">
        <v>3952</v>
      </c>
      <c r="C111" s="234" t="s">
        <v>3953</v>
      </c>
      <c r="D111" s="234" t="s">
        <v>3954</v>
      </c>
      <c r="E111" s="234" t="s">
        <v>25</v>
      </c>
      <c r="F111" s="234" t="s">
        <v>3955</v>
      </c>
      <c r="G111" s="234" t="s">
        <v>25</v>
      </c>
      <c r="H111" s="234" t="s">
        <v>3956</v>
      </c>
      <c r="I111" s="234" t="s">
        <v>3957</v>
      </c>
      <c r="J111" s="234" t="s">
        <v>3958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3959</v>
      </c>
      <c r="B112" s="234" t="s">
        <v>3960</v>
      </c>
      <c r="C112" s="234" t="s">
        <v>3961</v>
      </c>
      <c r="D112" s="234" t="s">
        <v>3962</v>
      </c>
      <c r="E112" s="234" t="s">
        <v>25</v>
      </c>
      <c r="F112" s="234" t="s">
        <v>25</v>
      </c>
      <c r="G112" s="234" t="s">
        <v>25</v>
      </c>
      <c r="H112" s="234" t="s">
        <v>3963</v>
      </c>
      <c r="I112" s="234" t="s">
        <v>25</v>
      </c>
      <c r="J112" s="234" t="s">
        <v>3964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3965</v>
      </c>
      <c r="B113" s="234" t="s">
        <v>3966</v>
      </c>
      <c r="C113" s="234" t="s">
        <v>3967</v>
      </c>
      <c r="D113" s="234" t="s">
        <v>3968</v>
      </c>
      <c r="E113" s="234" t="s">
        <v>25</v>
      </c>
      <c r="F113" s="234" t="s">
        <v>25</v>
      </c>
      <c r="G113" s="234" t="s">
        <v>25</v>
      </c>
      <c r="H113" s="234" t="s">
        <v>3969</v>
      </c>
      <c r="I113" s="234" t="s">
        <v>3970</v>
      </c>
      <c r="J113" s="234" t="s">
        <v>3971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3972</v>
      </c>
      <c r="B114" s="234" t="s">
        <v>3973</v>
      </c>
      <c r="C114" s="234" t="s">
        <v>3974</v>
      </c>
      <c r="D114" s="234" t="s">
        <v>3975</v>
      </c>
      <c r="E114" s="234" t="s">
        <v>25</v>
      </c>
      <c r="F114" s="234" t="s">
        <v>25</v>
      </c>
      <c r="G114" s="234" t="s">
        <v>3976</v>
      </c>
      <c r="H114" s="234" t="s">
        <v>3977</v>
      </c>
      <c r="I114" s="234" t="s">
        <v>3978</v>
      </c>
      <c r="J114" s="234" t="s">
        <v>3979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3980</v>
      </c>
      <c r="B115" s="234" t="s">
        <v>3981</v>
      </c>
      <c r="C115" s="234" t="s">
        <v>3982</v>
      </c>
      <c r="D115" s="234" t="s">
        <v>3983</v>
      </c>
      <c r="E115" s="234" t="s">
        <v>25</v>
      </c>
      <c r="F115" s="234" t="s">
        <v>3984</v>
      </c>
      <c r="G115" s="234" t="s">
        <v>25</v>
      </c>
      <c r="H115" s="234" t="s">
        <v>3985</v>
      </c>
      <c r="I115" s="234" t="s">
        <v>3985</v>
      </c>
      <c r="J115" s="234" t="s">
        <v>3986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833</v>
      </c>
      <c r="B116" s="233" t="s">
        <v>3987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3988</v>
      </c>
      <c r="B117" s="234" t="s">
        <v>3989</v>
      </c>
      <c r="C117" s="234" t="s">
        <v>3990</v>
      </c>
      <c r="D117" s="234" t="s">
        <v>3991</v>
      </c>
      <c r="E117" s="234" t="s">
        <v>25</v>
      </c>
      <c r="F117" s="234" t="s">
        <v>3992</v>
      </c>
      <c r="G117" s="234" t="s">
        <v>3993</v>
      </c>
      <c r="H117" s="234" t="s">
        <v>3994</v>
      </c>
      <c r="I117" s="234" t="s">
        <v>3995</v>
      </c>
      <c r="J117" s="234" t="s">
        <v>3996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3997</v>
      </c>
      <c r="B118" s="234" t="s">
        <v>3998</v>
      </c>
      <c r="C118" s="234" t="s">
        <v>3999</v>
      </c>
      <c r="D118" s="234" t="s">
        <v>4000</v>
      </c>
      <c r="E118" s="234" t="s">
        <v>25</v>
      </c>
      <c r="F118" s="234" t="s">
        <v>25</v>
      </c>
      <c r="G118" s="234" t="s">
        <v>25</v>
      </c>
      <c r="H118" s="234" t="s">
        <v>4001</v>
      </c>
      <c r="I118" s="234" t="s">
        <v>3838</v>
      </c>
      <c r="J118" s="234" t="s">
        <v>4002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4003</v>
      </c>
      <c r="B119" s="234" t="s">
        <v>4004</v>
      </c>
      <c r="C119" s="234" t="s">
        <v>4005</v>
      </c>
      <c r="D119" s="234" t="s">
        <v>4006</v>
      </c>
      <c r="E119" s="234" t="s">
        <v>25</v>
      </c>
      <c r="F119" s="234" t="s">
        <v>4007</v>
      </c>
      <c r="G119" s="234" t="s">
        <v>25</v>
      </c>
      <c r="H119" s="234" t="s">
        <v>4008</v>
      </c>
      <c r="I119" s="234" t="s">
        <v>4009</v>
      </c>
      <c r="J119" s="234" t="s">
        <v>4010</v>
      </c>
      <c r="K119" s="237">
        <f>IF(COUNTIF(L119:AY119,"&lt;&gt;")=0,"",SUMPRODUCT(((Recommendations[ImplStatus]="Implemented")+(Recommendations[ImplStatus]="Compensated"))*ISNUMBER(MATCH(Recommendations[Id],L119:AY119,0)))/COUNTIF(L119:AY119,"&lt;&gt;"))</f>
        <v>0</v>
      </c>
      <c r="L119" s="240" t="s">
        <v>77</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837</v>
      </c>
      <c r="B120" s="233" t="s">
        <v>4011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4012</v>
      </c>
      <c r="B121" s="234" t="s">
        <v>4013</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4014</v>
      </c>
      <c r="B122" s="234" t="s">
        <v>4015</v>
      </c>
      <c r="C122" s="234" t="s">
        <v>4016</v>
      </c>
      <c r="D122" s="234" t="s">
        <v>4017</v>
      </c>
      <c r="E122" s="234" t="s">
        <v>25</v>
      </c>
      <c r="F122" s="234" t="s">
        <v>4018</v>
      </c>
      <c r="G122" s="234" t="s">
        <v>25</v>
      </c>
      <c r="H122" s="234" t="s">
        <v>4019</v>
      </c>
      <c r="I122" s="234" t="s">
        <v>4020</v>
      </c>
      <c r="J122" s="234" t="s">
        <v>4021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4022</v>
      </c>
      <c r="B123" s="234" t="s">
        <v>4023</v>
      </c>
      <c r="C123" s="234" t="s">
        <v>4024</v>
      </c>
      <c r="D123" s="234" t="s">
        <v>4025</v>
      </c>
      <c r="E123" s="234" t="s">
        <v>25</v>
      </c>
      <c r="F123" s="234" t="s">
        <v>4026</v>
      </c>
      <c r="G123" s="234" t="s">
        <v>25</v>
      </c>
      <c r="H123" s="234" t="s">
        <v>4027</v>
      </c>
      <c r="I123" s="234" t="s">
        <v>25</v>
      </c>
      <c r="J123" s="234" t="s">
        <v>4028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841</v>
      </c>
      <c r="B124" s="233" t="s">
        <v>4029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4030</v>
      </c>
      <c r="B125" s="234" t="s">
        <v>4031</v>
      </c>
      <c r="C125" s="234" t="s">
        <v>4032</v>
      </c>
      <c r="D125" s="234" t="s">
        <v>4033</v>
      </c>
      <c r="E125" s="234" t="s">
        <v>25</v>
      </c>
      <c r="F125" s="234" t="s">
        <v>25</v>
      </c>
      <c r="G125" s="234" t="s">
        <v>25</v>
      </c>
      <c r="H125" s="234" t="s">
        <v>4034</v>
      </c>
      <c r="I125" s="234" t="s">
        <v>25</v>
      </c>
      <c r="J125" s="234" t="s">
        <v>4035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4036</v>
      </c>
      <c r="B126" s="234" t="s">
        <v>4037</v>
      </c>
      <c r="C126" s="234" t="s">
        <v>4038</v>
      </c>
      <c r="D126" s="234" t="s">
        <v>4039</v>
      </c>
      <c r="E126" s="234" t="s">
        <v>25</v>
      </c>
      <c r="F126" s="234" t="s">
        <v>4040</v>
      </c>
      <c r="G126" s="234" t="s">
        <v>25</v>
      </c>
      <c r="H126" s="234" t="s">
        <v>4041</v>
      </c>
      <c r="I126" s="234" t="s">
        <v>4042</v>
      </c>
      <c r="J126" s="234" t="s">
        <v>4043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4044</v>
      </c>
      <c r="B127" s="234" t="s">
        <v>4045</v>
      </c>
      <c r="C127" s="234" t="s">
        <v>4046</v>
      </c>
      <c r="D127" s="234" t="s">
        <v>4047</v>
      </c>
      <c r="E127" s="234" t="s">
        <v>4048</v>
      </c>
      <c r="F127" s="234" t="s">
        <v>25</v>
      </c>
      <c r="G127" s="234" t="s">
        <v>25</v>
      </c>
      <c r="H127" s="234" t="s">
        <v>4049</v>
      </c>
      <c r="I127" s="234" t="s">
        <v>25</v>
      </c>
      <c r="J127" s="234" t="s">
        <v>4050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4051</v>
      </c>
      <c r="B128" s="234" t="s">
        <v>4052</v>
      </c>
      <c r="C128" s="234" t="s">
        <v>4053</v>
      </c>
      <c r="D128" s="234" t="s">
        <v>25</v>
      </c>
      <c r="E128" s="234" t="s">
        <v>25</v>
      </c>
      <c r="F128" s="234" t="s">
        <v>25</v>
      </c>
      <c r="G128" s="234" t="s">
        <v>25</v>
      </c>
      <c r="H128" s="234" t="s">
        <v>4054</v>
      </c>
      <c r="I128" s="234" t="s">
        <v>4055</v>
      </c>
      <c r="J128" s="234" t="s">
        <v>4056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4057</v>
      </c>
      <c r="B129" s="234" t="s">
        <v>4058</v>
      </c>
      <c r="C129" s="234" t="s">
        <v>4059</v>
      </c>
      <c r="D129" s="234" t="s">
        <v>25</v>
      </c>
      <c r="E129" s="234" t="s">
        <v>4060</v>
      </c>
      <c r="F129" s="234" t="s">
        <v>25</v>
      </c>
      <c r="G129" s="234" t="s">
        <v>25</v>
      </c>
      <c r="H129" s="234" t="s">
        <v>4061</v>
      </c>
      <c r="I129" s="234" t="s">
        <v>25</v>
      </c>
      <c r="J129" s="234" t="s">
        <v>4062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4063</v>
      </c>
      <c r="B130" s="234" t="s">
        <v>4064</v>
      </c>
      <c r="C130" s="234" t="s">
        <v>4065</v>
      </c>
      <c r="D130" s="234" t="s">
        <v>25</v>
      </c>
      <c r="E130" s="234" t="s">
        <v>25</v>
      </c>
      <c r="F130" s="234" t="s">
        <v>25</v>
      </c>
      <c r="G130" s="234" t="s">
        <v>25</v>
      </c>
      <c r="H130" s="234" t="s">
        <v>4066</v>
      </c>
      <c r="I130" s="234" t="s">
        <v>25</v>
      </c>
      <c r="J130" s="234" t="s">
        <v>4067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4068</v>
      </c>
      <c r="B131" s="232" t="s">
        <v>4069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321</v>
      </c>
      <c r="B132" s="233" t="s">
        <v>4070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4071</v>
      </c>
      <c r="B133" s="234" t="s">
        <v>4072</v>
      </c>
      <c r="C133" s="234" t="s">
        <v>4073</v>
      </c>
      <c r="D133" s="234" t="s">
        <v>3612</v>
      </c>
      <c r="E133" s="234" t="s">
        <v>3404</v>
      </c>
      <c r="F133" s="234" t="s">
        <v>25</v>
      </c>
      <c r="G133" s="234" t="s">
        <v>25</v>
      </c>
      <c r="H133" s="234" t="s">
        <v>4074</v>
      </c>
      <c r="I133" s="234" t="s">
        <v>25</v>
      </c>
      <c r="J133" s="234" t="s">
        <v>4075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4076</v>
      </c>
      <c r="B134" s="234" t="s">
        <v>4077</v>
      </c>
      <c r="C134" s="234" t="s">
        <v>3617</v>
      </c>
      <c r="D134" s="234" t="s">
        <v>3410</v>
      </c>
      <c r="E134" s="234" t="s">
        <v>25</v>
      </c>
      <c r="F134" s="234" t="s">
        <v>3412</v>
      </c>
      <c r="G134" s="234" t="s">
        <v>25</v>
      </c>
      <c r="H134" s="234" t="s">
        <v>4078</v>
      </c>
      <c r="I134" s="234" t="s">
        <v>25</v>
      </c>
      <c r="J134" s="234" t="s">
        <v>4079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862</v>
      </c>
      <c r="B135" s="233" t="s">
        <v>4080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4081</v>
      </c>
      <c r="B136" s="234" t="s">
        <v>4082</v>
      </c>
      <c r="C136" s="234" t="s">
        <v>4083</v>
      </c>
      <c r="D136" s="234" t="s">
        <v>4084</v>
      </c>
      <c r="E136" s="234" t="s">
        <v>4085</v>
      </c>
      <c r="F136" s="234" t="s">
        <v>4086</v>
      </c>
      <c r="G136" s="234" t="s">
        <v>25</v>
      </c>
      <c r="H136" s="234" t="s">
        <v>4087</v>
      </c>
      <c r="I136" s="234" t="s">
        <v>25</v>
      </c>
      <c r="J136" s="234" t="s">
        <v>4088</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4089</v>
      </c>
      <c r="B137" s="234" t="s">
        <v>4090</v>
      </c>
      <c r="C137" s="234" t="s">
        <v>4091</v>
      </c>
      <c r="D137" s="234" t="s">
        <v>4092</v>
      </c>
      <c r="E137" s="234" t="s">
        <v>25</v>
      </c>
      <c r="F137" s="234" t="s">
        <v>25</v>
      </c>
      <c r="G137" s="234" t="s">
        <v>25</v>
      </c>
      <c r="H137" s="234" t="s">
        <v>4093</v>
      </c>
      <c r="I137" s="234" t="s">
        <v>25</v>
      </c>
      <c r="J137" s="234" t="s">
        <v>4094</v>
      </c>
      <c r="K137" s="237">
        <f>IF(COUNTIF(L137:AY137,"&lt;&gt;")=0,"",SUMPRODUCT(((Recommendations[ImplStatus]="Implemented")+(Recommendations[ImplStatus]="Compensated"))*ISNUMBER(MATCH(Recommendations[Id],L137:AY137,0)))/COUNTIF(L137:AY137,"&lt;&gt;"))</f>
        <v>0</v>
      </c>
      <c r="L137" s="240" t="s">
        <v>140</v>
      </c>
      <c r="M137" s="240" t="s">
        <v>147</v>
      </c>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4095</v>
      </c>
      <c r="B138" s="234" t="s">
        <v>4096</v>
      </c>
      <c r="C138" s="234" t="s">
        <v>4097</v>
      </c>
      <c r="D138" s="234" t="s">
        <v>25</v>
      </c>
      <c r="E138" s="234" t="s">
        <v>25</v>
      </c>
      <c r="F138" s="234" t="s">
        <v>25</v>
      </c>
      <c r="G138" s="234" t="s">
        <v>25</v>
      </c>
      <c r="H138" s="234" t="s">
        <v>4098</v>
      </c>
      <c r="I138" s="234" t="s">
        <v>25</v>
      </c>
      <c r="J138" s="234" t="s">
        <v>4099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4100</v>
      </c>
      <c r="B139" s="234" t="s">
        <v>4101</v>
      </c>
      <c r="C139" s="234" t="s">
        <v>4102</v>
      </c>
      <c r="D139" s="234" t="s">
        <v>4103</v>
      </c>
      <c r="E139" s="234" t="s">
        <v>25</v>
      </c>
      <c r="F139" s="234" t="s">
        <v>25</v>
      </c>
      <c r="G139" s="234" t="s">
        <v>25</v>
      </c>
      <c r="H139" s="234" t="s">
        <v>4104</v>
      </c>
      <c r="I139" s="234" t="s">
        <v>4105</v>
      </c>
      <c r="J139" s="234" t="s">
        <v>4106</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4107</v>
      </c>
      <c r="B140" s="234" t="s">
        <v>4108</v>
      </c>
      <c r="C140" s="234" t="s">
        <v>4109</v>
      </c>
      <c r="D140" s="234" t="s">
        <v>4110</v>
      </c>
      <c r="E140" s="234" t="s">
        <v>25</v>
      </c>
      <c r="F140" s="234" t="s">
        <v>25</v>
      </c>
      <c r="G140" s="234" t="s">
        <v>25</v>
      </c>
      <c r="H140" s="234" t="s">
        <v>4111</v>
      </c>
      <c r="I140" s="234" t="s">
        <v>3838</v>
      </c>
      <c r="J140" s="234" t="s">
        <v>4112</v>
      </c>
      <c r="K140" s="237">
        <f>IF(COUNTIF(L140:AY140,"&lt;&gt;")=0,"",SUMPRODUCT(((Recommendations[ImplStatus]="Implemented")+(Recommendations[ImplStatus]="Compensated"))*ISNUMBER(MATCH(Recommendations[Id],L140:AY140,0)))/COUNTIF(L140:AY140,"&lt;&gt;"))</f>
        <v>0</v>
      </c>
      <c r="L140" s="240" t="s">
        <v>147</v>
      </c>
      <c r="M140" s="240" t="s">
        <v>275</v>
      </c>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4113</v>
      </c>
      <c r="B141" s="234" t="s">
        <v>4114</v>
      </c>
      <c r="C141" s="234" t="s">
        <v>4115</v>
      </c>
      <c r="D141" s="234" t="s">
        <v>25</v>
      </c>
      <c r="E141" s="234" t="s">
        <v>4116</v>
      </c>
      <c r="F141" s="234" t="s">
        <v>25</v>
      </c>
      <c r="G141" s="234" t="s">
        <v>25</v>
      </c>
      <c r="H141" s="234" t="s">
        <v>4117</v>
      </c>
      <c r="I141" s="234" t="s">
        <v>3838</v>
      </c>
      <c r="J141" s="234" t="s">
        <v>4118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4119</v>
      </c>
      <c r="B142" s="234" t="s">
        <v>4120</v>
      </c>
      <c r="C142" s="234" t="s">
        <v>4121</v>
      </c>
      <c r="D142" s="234" t="s">
        <v>4122</v>
      </c>
      <c r="E142" s="234" t="s">
        <v>4116</v>
      </c>
      <c r="F142" s="234" t="s">
        <v>25</v>
      </c>
      <c r="G142" s="234" t="s">
        <v>25</v>
      </c>
      <c r="H142" s="234" t="s">
        <v>4123</v>
      </c>
      <c r="I142" s="234" t="s">
        <v>4124</v>
      </c>
      <c r="J142" s="234" t="s">
        <v>4125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866</v>
      </c>
      <c r="B143" s="233" t="s">
        <v>4126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4127</v>
      </c>
      <c r="B144" s="234" t="s">
        <v>4128</v>
      </c>
      <c r="C144" s="234" t="s">
        <v>4129</v>
      </c>
      <c r="D144" s="234" t="s">
        <v>25</v>
      </c>
      <c r="E144" s="234" t="s">
        <v>25</v>
      </c>
      <c r="F144" s="234" t="s">
        <v>25</v>
      </c>
      <c r="G144" s="234" t="s">
        <v>25</v>
      </c>
      <c r="H144" s="234" t="s">
        <v>4130</v>
      </c>
      <c r="I144" s="234" t="s">
        <v>25</v>
      </c>
      <c r="J144" s="234" t="s">
        <v>4131</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4132</v>
      </c>
      <c r="B145" s="234" t="s">
        <v>4133</v>
      </c>
      <c r="C145" s="234" t="s">
        <v>4134</v>
      </c>
      <c r="D145" s="234" t="s">
        <v>25</v>
      </c>
      <c r="E145" s="234" t="s">
        <v>25</v>
      </c>
      <c r="F145" s="234" t="s">
        <v>25</v>
      </c>
      <c r="G145" s="234" t="s">
        <v>25</v>
      </c>
      <c r="H145" s="234" t="s">
        <v>4135</v>
      </c>
      <c r="I145" s="234" t="s">
        <v>25</v>
      </c>
      <c r="J145" s="234" t="s">
        <v>4136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4137</v>
      </c>
      <c r="B146" s="234" t="s">
        <v>4138</v>
      </c>
      <c r="C146" s="234" t="s">
        <v>4139</v>
      </c>
      <c r="D146" s="234" t="s">
        <v>4140</v>
      </c>
      <c r="E146" s="234" t="s">
        <v>25</v>
      </c>
      <c r="F146" s="234" t="s">
        <v>25</v>
      </c>
      <c r="G146" s="234" t="s">
        <v>25</v>
      </c>
      <c r="H146" s="234" t="s">
        <v>4141</v>
      </c>
      <c r="I146" s="234" t="s">
        <v>25</v>
      </c>
      <c r="J146" s="234" t="s">
        <v>4142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4143</v>
      </c>
      <c r="B147" s="232" t="s">
        <v>4144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888</v>
      </c>
      <c r="B148" s="233" t="s">
        <v>4145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328</v>
      </c>
      <c r="B149" s="234" t="s">
        <v>4146</v>
      </c>
      <c r="C149" s="234" t="s">
        <v>4147</v>
      </c>
      <c r="D149" s="234" t="s">
        <v>3612</v>
      </c>
      <c r="E149" s="234" t="s">
        <v>3404</v>
      </c>
      <c r="F149" s="234" t="s">
        <v>25</v>
      </c>
      <c r="G149" s="234" t="s">
        <v>25</v>
      </c>
      <c r="H149" s="234" t="s">
        <v>4148</v>
      </c>
      <c r="I149" s="234" t="s">
        <v>25</v>
      </c>
      <c r="J149" s="234" t="s">
        <v>4149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4150</v>
      </c>
      <c r="B150" s="234" t="s">
        <v>4151</v>
      </c>
      <c r="C150" s="234" t="s">
        <v>3409</v>
      </c>
      <c r="D150" s="234" t="s">
        <v>3410</v>
      </c>
      <c r="E150" s="234" t="s">
        <v>25</v>
      </c>
      <c r="F150" s="234" t="s">
        <v>3412</v>
      </c>
      <c r="G150" s="234" t="s">
        <v>25</v>
      </c>
      <c r="H150" s="234" t="s">
        <v>4152</v>
      </c>
      <c r="I150" s="234" t="s">
        <v>25</v>
      </c>
      <c r="J150" s="234" t="s">
        <v>4153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892</v>
      </c>
      <c r="B151" s="233" t="s">
        <v>4154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334</v>
      </c>
      <c r="B152" s="234" t="s">
        <v>4155</v>
      </c>
      <c r="C152" s="234" t="s">
        <v>4156</v>
      </c>
      <c r="D152" s="234" t="s">
        <v>25</v>
      </c>
      <c r="E152" s="234" t="s">
        <v>25</v>
      </c>
      <c r="F152" s="234" t="s">
        <v>25</v>
      </c>
      <c r="G152" s="234" t="s">
        <v>25</v>
      </c>
      <c r="H152" s="234" t="s">
        <v>4157</v>
      </c>
      <c r="I152" s="234" t="s">
        <v>4158</v>
      </c>
      <c r="J152" s="234" t="s">
        <v>4159</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4160</v>
      </c>
      <c r="B153" s="234" t="s">
        <v>4161</v>
      </c>
      <c r="C153" s="234" t="s">
        <v>4162</v>
      </c>
      <c r="D153" s="234" t="s">
        <v>4163</v>
      </c>
      <c r="E153" s="234" t="s">
        <v>25</v>
      </c>
      <c r="F153" s="234" t="s">
        <v>4164</v>
      </c>
      <c r="G153" s="234" t="s">
        <v>25</v>
      </c>
      <c r="H153" s="234" t="s">
        <v>4165</v>
      </c>
      <c r="I153" s="234" t="s">
        <v>4166</v>
      </c>
      <c r="J153" s="234" t="s">
        <v>4167</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4168</v>
      </c>
      <c r="B154" s="234" t="s">
        <v>4169</v>
      </c>
      <c r="C154" s="234" t="s">
        <v>4170</v>
      </c>
      <c r="D154" s="234" t="s">
        <v>25</v>
      </c>
      <c r="E154" s="234" t="s">
        <v>25</v>
      </c>
      <c r="F154" s="234" t="s">
        <v>4171</v>
      </c>
      <c r="G154" s="234" t="s">
        <v>25</v>
      </c>
      <c r="H154" s="234" t="s">
        <v>4172</v>
      </c>
      <c r="I154" s="234" t="s">
        <v>25</v>
      </c>
      <c r="J154" s="234" t="s">
        <v>4173</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4174</v>
      </c>
      <c r="B155" s="234" t="s">
        <v>4175</v>
      </c>
      <c r="C155" s="234" t="s">
        <v>4176</v>
      </c>
      <c r="D155" s="234" t="s">
        <v>25</v>
      </c>
      <c r="E155" s="234" t="s">
        <v>25</v>
      </c>
      <c r="F155" s="234" t="s">
        <v>25</v>
      </c>
      <c r="G155" s="234" t="s">
        <v>25</v>
      </c>
      <c r="H155" s="234" t="s">
        <v>4177</v>
      </c>
      <c r="I155" s="234" t="s">
        <v>4178</v>
      </c>
      <c r="J155" s="234" t="s">
        <v>4179</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4180</v>
      </c>
      <c r="B156" s="234" t="s">
        <v>4181</v>
      </c>
      <c r="C156" s="234" t="s">
        <v>4182</v>
      </c>
      <c r="D156" s="234" t="s">
        <v>25</v>
      </c>
      <c r="E156" s="234" t="s">
        <v>25</v>
      </c>
      <c r="F156" s="234" t="s">
        <v>25</v>
      </c>
      <c r="G156" s="234" t="s">
        <v>25</v>
      </c>
      <c r="H156" s="234" t="s">
        <v>4183</v>
      </c>
      <c r="I156" s="234" t="s">
        <v>25</v>
      </c>
      <c r="J156" s="234" t="s">
        <v>4184</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4185</v>
      </c>
      <c r="B157" s="234" t="s">
        <v>4186</v>
      </c>
      <c r="C157" s="234" t="s">
        <v>4187</v>
      </c>
      <c r="D157" s="234" t="s">
        <v>4188</v>
      </c>
      <c r="E157" s="234" t="s">
        <v>25</v>
      </c>
      <c r="F157" s="234" t="s">
        <v>25</v>
      </c>
      <c r="G157" s="234" t="s">
        <v>25</v>
      </c>
      <c r="H157" s="234" t="s">
        <v>4189</v>
      </c>
      <c r="I157" s="234" t="s">
        <v>25</v>
      </c>
      <c r="J157" s="234" t="s">
        <v>4190</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4191</v>
      </c>
      <c r="B158" s="234" t="s">
        <v>4192</v>
      </c>
      <c r="C158" s="234" t="s">
        <v>4193</v>
      </c>
      <c r="D158" s="234" t="s">
        <v>4194</v>
      </c>
      <c r="E158" s="234" t="s">
        <v>25</v>
      </c>
      <c r="F158" s="234" t="s">
        <v>25</v>
      </c>
      <c r="G158" s="234" t="s">
        <v>25</v>
      </c>
      <c r="H158" s="234" t="s">
        <v>25</v>
      </c>
      <c r="I158" s="234" t="s">
        <v>25</v>
      </c>
      <c r="J158" s="234" t="s">
        <v>4195</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4196</v>
      </c>
      <c r="B159" s="234" t="s">
        <v>4197</v>
      </c>
      <c r="C159" s="234" t="s">
        <v>4198</v>
      </c>
      <c r="D159" s="234" t="s">
        <v>4199</v>
      </c>
      <c r="E159" s="234" t="s">
        <v>25</v>
      </c>
      <c r="F159" s="234" t="s">
        <v>4200</v>
      </c>
      <c r="G159" s="234" t="s">
        <v>25</v>
      </c>
      <c r="H159" s="234" t="s">
        <v>4201</v>
      </c>
      <c r="I159" s="234" t="s">
        <v>4202</v>
      </c>
      <c r="J159" s="234" t="s">
        <v>4203</v>
      </c>
      <c r="K159" s="237">
        <f>IF(COUNTIF(L159:AY159,"&lt;&gt;")=0,"",SUMPRODUCT(((Recommendations[ImplStatus]="Implemented")+(Recommendations[ImplStatus]="Compensated"))*ISNUMBER(MATCH(Recommendations[Id],L159:AY159,0)))/COUNTIF(L159:AY159,"&lt;&gt;"))</f>
        <v>0</v>
      </c>
      <c r="L159" s="240" t="s">
        <v>153</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896</v>
      </c>
      <c r="B160" s="233" t="s">
        <v>4204</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340</v>
      </c>
      <c r="B161" s="234" t="s">
        <v>4205</v>
      </c>
      <c r="C161" s="234" t="s">
        <v>4206</v>
      </c>
      <c r="D161" s="234" t="s">
        <v>4207</v>
      </c>
      <c r="E161" s="234" t="s">
        <v>25</v>
      </c>
      <c r="F161" s="234" t="s">
        <v>25</v>
      </c>
      <c r="G161" s="234" t="s">
        <v>4208</v>
      </c>
      <c r="H161" s="234" t="s">
        <v>4209</v>
      </c>
      <c r="I161" s="234" t="s">
        <v>4210</v>
      </c>
      <c r="J161" s="234" t="s">
        <v>4211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4212</v>
      </c>
      <c r="B162" s="234" t="s">
        <v>4213</v>
      </c>
      <c r="C162" s="234" t="s">
        <v>4214</v>
      </c>
      <c r="D162" s="234" t="s">
        <v>4215</v>
      </c>
      <c r="E162" s="234" t="s">
        <v>25</v>
      </c>
      <c r="F162" s="234" t="s">
        <v>25</v>
      </c>
      <c r="G162" s="234" t="s">
        <v>25</v>
      </c>
      <c r="H162" s="234" t="s">
        <v>4216</v>
      </c>
      <c r="I162" s="234" t="s">
        <v>25</v>
      </c>
      <c r="J162" s="234" t="s">
        <v>4217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4218</v>
      </c>
      <c r="B163" s="234" t="s">
        <v>4219</v>
      </c>
      <c r="C163" s="234" t="s">
        <v>4220</v>
      </c>
      <c r="D163" s="234" t="s">
        <v>4215</v>
      </c>
      <c r="E163" s="234" t="s">
        <v>25</v>
      </c>
      <c r="F163" s="234" t="s">
        <v>4221</v>
      </c>
      <c r="G163" s="234" t="s">
        <v>25</v>
      </c>
      <c r="H163" s="234" t="s">
        <v>4222</v>
      </c>
      <c r="I163" s="234" t="s">
        <v>25</v>
      </c>
      <c r="J163" s="234" t="s">
        <v>4223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4224</v>
      </c>
      <c r="B164" s="234" t="s">
        <v>4225</v>
      </c>
      <c r="C164" s="234" t="s">
        <v>4226</v>
      </c>
      <c r="D164" s="234" t="s">
        <v>4227</v>
      </c>
      <c r="E164" s="234" t="s">
        <v>25</v>
      </c>
      <c r="F164" s="234" t="s">
        <v>25</v>
      </c>
      <c r="G164" s="234" t="s">
        <v>25</v>
      </c>
      <c r="H164" s="234" t="s">
        <v>4228</v>
      </c>
      <c r="I164" s="234" t="s">
        <v>4229</v>
      </c>
      <c r="J164" s="234" t="s">
        <v>4230</v>
      </c>
      <c r="K164" s="237">
        <f>IF(COUNTIF(L164:AY164,"&lt;&gt;")=0,"",SUMPRODUCT(((Recommendations[ImplStatus]="Implemented")+(Recommendations[ImplStatus]="Compensated"))*ISNUMBER(MATCH(Recommendations[Id],L164:AY164,0)))/COUNTIF(L164:AY164,"&lt;&gt;"))</f>
        <v>0</v>
      </c>
      <c r="L164" s="240" t="s">
        <v>110</v>
      </c>
      <c r="M164" s="240" t="s">
        <v>321</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4231</v>
      </c>
      <c r="B165" s="234" t="s">
        <v>4232</v>
      </c>
      <c r="C165" s="234" t="s">
        <v>4233</v>
      </c>
      <c r="D165" s="234" t="s">
        <v>25</v>
      </c>
      <c r="E165" s="234" t="s">
        <v>25</v>
      </c>
      <c r="F165" s="234" t="s">
        <v>25</v>
      </c>
      <c r="G165" s="234" t="s">
        <v>25</v>
      </c>
      <c r="H165" s="234" t="s">
        <v>4234</v>
      </c>
      <c r="I165" s="234" t="s">
        <v>25</v>
      </c>
      <c r="J165" s="234" t="s">
        <v>4235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4236</v>
      </c>
      <c r="B166" s="234" t="s">
        <v>4237</v>
      </c>
      <c r="C166" s="234" t="s">
        <v>4238</v>
      </c>
      <c r="D166" s="234" t="s">
        <v>4239</v>
      </c>
      <c r="E166" s="234" t="s">
        <v>25</v>
      </c>
      <c r="F166" s="234" t="s">
        <v>25</v>
      </c>
      <c r="G166" s="234" t="s">
        <v>25</v>
      </c>
      <c r="H166" s="234" t="s">
        <v>4240</v>
      </c>
      <c r="I166" s="234" t="s">
        <v>4241</v>
      </c>
      <c r="J166" s="234" t="s">
        <v>4242</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4243</v>
      </c>
      <c r="B167" s="234" t="s">
        <v>4244</v>
      </c>
      <c r="C167" s="234" t="s">
        <v>4245</v>
      </c>
      <c r="D167" s="234" t="s">
        <v>25</v>
      </c>
      <c r="E167" s="234" t="s">
        <v>25</v>
      </c>
      <c r="F167" s="234" t="s">
        <v>25</v>
      </c>
      <c r="G167" s="234" t="s">
        <v>25</v>
      </c>
      <c r="H167" s="234" t="s">
        <v>4246</v>
      </c>
      <c r="I167" s="234" t="s">
        <v>4247</v>
      </c>
      <c r="J167" s="234" t="s">
        <v>4248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4249</v>
      </c>
      <c r="B168" s="234" t="s">
        <v>4250</v>
      </c>
      <c r="C168" s="234" t="s">
        <v>4251</v>
      </c>
      <c r="D168" s="234" t="s">
        <v>4252</v>
      </c>
      <c r="E168" s="234" t="s">
        <v>25</v>
      </c>
      <c r="F168" s="234" t="s">
        <v>25</v>
      </c>
      <c r="G168" s="234" t="s">
        <v>25</v>
      </c>
      <c r="H168" s="234" t="s">
        <v>4253</v>
      </c>
      <c r="I168" s="234" t="s">
        <v>25</v>
      </c>
      <c r="J168" s="234" t="s">
        <v>4254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4255</v>
      </c>
      <c r="B169" s="234" t="s">
        <v>4256</v>
      </c>
      <c r="C169" s="234" t="s">
        <v>4257</v>
      </c>
      <c r="D169" s="234" t="s">
        <v>4258</v>
      </c>
      <c r="E169" s="234" t="s">
        <v>25</v>
      </c>
      <c r="F169" s="234" t="s">
        <v>25</v>
      </c>
      <c r="G169" s="234" t="s">
        <v>4259</v>
      </c>
      <c r="H169" s="234" t="s">
        <v>4260</v>
      </c>
      <c r="I169" s="234" t="s">
        <v>4261</v>
      </c>
      <c r="J169" s="234" t="s">
        <v>4262</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4263</v>
      </c>
      <c r="B170" s="234" t="s">
        <v>4264</v>
      </c>
      <c r="C170" s="234" t="s">
        <v>4265</v>
      </c>
      <c r="D170" s="234" t="s">
        <v>4266</v>
      </c>
      <c r="E170" s="234" t="s">
        <v>25</v>
      </c>
      <c r="F170" s="234" t="s">
        <v>25</v>
      </c>
      <c r="G170" s="234" t="s">
        <v>25</v>
      </c>
      <c r="H170" s="234" t="s">
        <v>4267</v>
      </c>
      <c r="I170" s="234" t="s">
        <v>4268</v>
      </c>
      <c r="J170" s="234" t="s">
        <v>4269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4270</v>
      </c>
      <c r="B171" s="234" t="s">
        <v>4271</v>
      </c>
      <c r="C171" s="234" t="s">
        <v>4265</v>
      </c>
      <c r="D171" s="234" t="s">
        <v>4272</v>
      </c>
      <c r="E171" s="234" t="s">
        <v>25</v>
      </c>
      <c r="F171" s="234" t="s">
        <v>25</v>
      </c>
      <c r="G171" s="234" t="s">
        <v>4273</v>
      </c>
      <c r="H171" s="234" t="s">
        <v>4267</v>
      </c>
      <c r="I171" s="234" t="s">
        <v>4274</v>
      </c>
      <c r="J171" s="234" t="s">
        <v>4275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4276</v>
      </c>
      <c r="B172" s="234" t="s">
        <v>4277</v>
      </c>
      <c r="C172" s="234" t="s">
        <v>4278</v>
      </c>
      <c r="D172" s="234" t="s">
        <v>4279</v>
      </c>
      <c r="E172" s="234" t="s">
        <v>25</v>
      </c>
      <c r="F172" s="234" t="s">
        <v>25</v>
      </c>
      <c r="G172" s="234" t="s">
        <v>25</v>
      </c>
      <c r="H172" s="234" t="s">
        <v>4280</v>
      </c>
      <c r="I172" s="234" t="s">
        <v>25</v>
      </c>
      <c r="J172" s="234" t="s">
        <v>4281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900</v>
      </c>
      <c r="B173" s="233" t="s">
        <v>4282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4283</v>
      </c>
      <c r="B174" s="234" t="s">
        <v>4284</v>
      </c>
      <c r="C174" s="234" t="s">
        <v>4285</v>
      </c>
      <c r="D174" s="234" t="s">
        <v>4286</v>
      </c>
      <c r="E174" s="234" t="s">
        <v>4287</v>
      </c>
      <c r="F174" s="234" t="s">
        <v>25</v>
      </c>
      <c r="G174" s="234" t="s">
        <v>25</v>
      </c>
      <c r="H174" s="234" t="s">
        <v>4288</v>
      </c>
      <c r="I174" s="234" t="s">
        <v>4289</v>
      </c>
      <c r="J174" s="234" t="s">
        <v>4290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4291</v>
      </c>
      <c r="B175" s="234" t="s">
        <v>4292</v>
      </c>
      <c r="C175" s="234" t="s">
        <v>4293</v>
      </c>
      <c r="D175" s="234" t="s">
        <v>25</v>
      </c>
      <c r="E175" s="234" t="s">
        <v>4294</v>
      </c>
      <c r="F175" s="234" t="s">
        <v>25</v>
      </c>
      <c r="G175" s="234" t="s">
        <v>25</v>
      </c>
      <c r="H175" s="234" t="s">
        <v>4295</v>
      </c>
      <c r="I175" s="234" t="s">
        <v>25</v>
      </c>
      <c r="J175" s="234" t="s">
        <v>4296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4297</v>
      </c>
      <c r="B176" s="234" t="s">
        <v>4298</v>
      </c>
      <c r="C176" s="234" t="s">
        <v>4299</v>
      </c>
      <c r="D176" s="234" t="s">
        <v>25</v>
      </c>
      <c r="E176" s="234" t="s">
        <v>4300</v>
      </c>
      <c r="F176" s="234" t="s">
        <v>25</v>
      </c>
      <c r="G176" s="234" t="s">
        <v>25</v>
      </c>
      <c r="H176" s="234" t="s">
        <v>4301</v>
      </c>
      <c r="I176" s="234" t="s">
        <v>4302</v>
      </c>
      <c r="J176" s="234" t="s">
        <v>4303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905</v>
      </c>
      <c r="B177" s="233" t="s">
        <v>4304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4305</v>
      </c>
      <c r="B178" s="234" t="s">
        <v>4306</v>
      </c>
      <c r="C178" s="234" t="s">
        <v>4307</v>
      </c>
      <c r="D178" s="234" t="s">
        <v>4308</v>
      </c>
      <c r="E178" s="234" t="s">
        <v>4309</v>
      </c>
      <c r="F178" s="234" t="s">
        <v>4310</v>
      </c>
      <c r="G178" s="234" t="s">
        <v>25</v>
      </c>
      <c r="H178" s="234" t="s">
        <v>4311</v>
      </c>
      <c r="I178" s="234" t="s">
        <v>4312</v>
      </c>
      <c r="J178" s="234" t="s">
        <v>4313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909</v>
      </c>
      <c r="B179" s="233" t="s">
        <v>4314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4315</v>
      </c>
      <c r="B180" s="234" t="s">
        <v>4316</v>
      </c>
      <c r="C180" s="234" t="s">
        <v>4317</v>
      </c>
      <c r="D180" s="234" t="s">
        <v>4308</v>
      </c>
      <c r="E180" s="234" t="s">
        <v>4318</v>
      </c>
      <c r="F180" s="234" t="s">
        <v>25</v>
      </c>
      <c r="G180" s="234" t="s">
        <v>25</v>
      </c>
      <c r="H180" s="234" t="s">
        <v>4319</v>
      </c>
      <c r="I180" s="234" t="s">
        <v>3838</v>
      </c>
      <c r="J180" s="234" t="s">
        <v>4320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4321</v>
      </c>
      <c r="B181" s="234" t="s">
        <v>4322</v>
      </c>
      <c r="C181" s="234" t="s">
        <v>4323</v>
      </c>
      <c r="D181" s="234" t="s">
        <v>4324</v>
      </c>
      <c r="E181" s="234" t="s">
        <v>25</v>
      </c>
      <c r="F181" s="234" t="s">
        <v>25</v>
      </c>
      <c r="G181" s="234" t="s">
        <v>25</v>
      </c>
      <c r="H181" s="234" t="s">
        <v>4325</v>
      </c>
      <c r="I181" s="234" t="s">
        <v>4326</v>
      </c>
      <c r="J181" s="234" t="s">
        <v>4327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4328</v>
      </c>
      <c r="B182" s="234" t="s">
        <v>4329</v>
      </c>
      <c r="C182" s="234" t="s">
        <v>4330</v>
      </c>
      <c r="D182" s="234" t="s">
        <v>4331</v>
      </c>
      <c r="E182" s="234" t="s">
        <v>25</v>
      </c>
      <c r="F182" s="234" t="s">
        <v>25</v>
      </c>
      <c r="G182" s="234" t="s">
        <v>25</v>
      </c>
      <c r="H182" s="234" t="s">
        <v>4332</v>
      </c>
      <c r="I182" s="234" t="s">
        <v>3838</v>
      </c>
      <c r="J182" s="234" t="s">
        <v>4333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4334</v>
      </c>
      <c r="B183" s="232" t="s">
        <v>4335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939</v>
      </c>
      <c r="B184" s="233" t="s">
        <v>4336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4337</v>
      </c>
      <c r="B185" s="234" t="s">
        <v>4338</v>
      </c>
      <c r="C185" s="234" t="s">
        <v>4339</v>
      </c>
      <c r="D185" s="234" t="s">
        <v>3612</v>
      </c>
      <c r="E185" s="234" t="s">
        <v>4340</v>
      </c>
      <c r="F185" s="234" t="s">
        <v>25</v>
      </c>
      <c r="G185" s="234" t="s">
        <v>25</v>
      </c>
      <c r="H185" s="234" t="s">
        <v>4341</v>
      </c>
      <c r="I185" s="234" t="s">
        <v>25</v>
      </c>
      <c r="J185" s="234" t="s">
        <v>4342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4343</v>
      </c>
      <c r="B186" s="234" t="s">
        <v>4344</v>
      </c>
      <c r="C186" s="234" t="s">
        <v>3617</v>
      </c>
      <c r="D186" s="234" t="s">
        <v>4345</v>
      </c>
      <c r="E186" s="234" t="s">
        <v>25</v>
      </c>
      <c r="F186" s="234" t="s">
        <v>25</v>
      </c>
      <c r="G186" s="234" t="s">
        <v>25</v>
      </c>
      <c r="H186" s="234" t="s">
        <v>4346</v>
      </c>
      <c r="I186" s="234" t="s">
        <v>25</v>
      </c>
      <c r="J186" s="234" t="s">
        <v>4347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943</v>
      </c>
      <c r="B187" s="233" t="s">
        <v>4348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4349</v>
      </c>
      <c r="B188" s="234" t="s">
        <v>4350</v>
      </c>
      <c r="C188" s="234" t="s">
        <v>4351</v>
      </c>
      <c r="D188" s="234" t="s">
        <v>4352</v>
      </c>
      <c r="E188" s="234" t="s">
        <v>25</v>
      </c>
      <c r="F188" s="234" t="s">
        <v>4353</v>
      </c>
      <c r="G188" s="234" t="s">
        <v>25</v>
      </c>
      <c r="H188" s="234" t="s">
        <v>4354</v>
      </c>
      <c r="I188" s="234" t="s">
        <v>4355</v>
      </c>
      <c r="J188" s="234" t="s">
        <v>4356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4357</v>
      </c>
      <c r="B189" s="234" t="s">
        <v>4358</v>
      </c>
      <c r="C189" s="234" t="s">
        <v>4359</v>
      </c>
      <c r="D189" s="234" t="s">
        <v>4360</v>
      </c>
      <c r="E189" s="234" t="s">
        <v>25</v>
      </c>
      <c r="F189" s="234" t="s">
        <v>25</v>
      </c>
      <c r="G189" s="234" t="s">
        <v>25</v>
      </c>
      <c r="H189" s="234" t="s">
        <v>4361</v>
      </c>
      <c r="I189" s="234" t="s">
        <v>25</v>
      </c>
      <c r="J189" s="234" t="s">
        <v>4362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4363</v>
      </c>
      <c r="B190" s="234" t="s">
        <v>4364</v>
      </c>
      <c r="C190" s="234" t="s">
        <v>4365</v>
      </c>
      <c r="D190" s="234" t="s">
        <v>4366</v>
      </c>
      <c r="E190" s="234" t="s">
        <v>25</v>
      </c>
      <c r="F190" s="234" t="s">
        <v>4367</v>
      </c>
      <c r="G190" s="234" t="s">
        <v>25</v>
      </c>
      <c r="H190" s="234" t="s">
        <v>4368</v>
      </c>
      <c r="I190" s="234" t="s">
        <v>25</v>
      </c>
      <c r="J190" s="234" t="s">
        <v>4369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4370</v>
      </c>
      <c r="B191" s="234" t="s">
        <v>4371</v>
      </c>
      <c r="C191" s="234" t="s">
        <v>4372</v>
      </c>
      <c r="D191" s="234" t="s">
        <v>25</v>
      </c>
      <c r="E191" s="234" t="s">
        <v>25</v>
      </c>
      <c r="F191" s="234" t="s">
        <v>25</v>
      </c>
      <c r="G191" s="234" t="s">
        <v>25</v>
      </c>
      <c r="H191" s="234" t="s">
        <v>4373</v>
      </c>
      <c r="I191" s="234" t="s">
        <v>25</v>
      </c>
      <c r="J191" s="234" t="s">
        <v>4374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4375</v>
      </c>
      <c r="B192" s="234" t="s">
        <v>4376</v>
      </c>
      <c r="C192" s="234" t="s">
        <v>4377</v>
      </c>
      <c r="D192" s="234" t="s">
        <v>4378</v>
      </c>
      <c r="E192" s="234" t="s">
        <v>4379</v>
      </c>
      <c r="F192" s="234" t="s">
        <v>25</v>
      </c>
      <c r="G192" s="234" t="s">
        <v>25</v>
      </c>
      <c r="H192" s="234" t="s">
        <v>4380</v>
      </c>
      <c r="I192" s="234" t="s">
        <v>25</v>
      </c>
      <c r="J192" s="234" t="s">
        <v>4381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947</v>
      </c>
      <c r="B193" s="233" t="s">
        <v>4382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4383</v>
      </c>
      <c r="B194" s="234" t="s">
        <v>4384</v>
      </c>
      <c r="C194" s="234" t="s">
        <v>4385</v>
      </c>
      <c r="D194" s="234" t="s">
        <v>4378</v>
      </c>
      <c r="E194" s="234" t="s">
        <v>4379</v>
      </c>
      <c r="F194" s="234" t="s">
        <v>4386</v>
      </c>
      <c r="G194" s="234" t="s">
        <v>25</v>
      </c>
      <c r="H194" s="234" t="s">
        <v>4387</v>
      </c>
      <c r="I194" s="234" t="s">
        <v>25</v>
      </c>
      <c r="J194" s="234" t="s">
        <v>4388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4389</v>
      </c>
      <c r="B195" s="234" t="s">
        <v>4390</v>
      </c>
      <c r="C195" s="234" t="s">
        <v>4391</v>
      </c>
      <c r="D195" s="234" t="s">
        <v>4392</v>
      </c>
      <c r="E195" s="234" t="s">
        <v>25</v>
      </c>
      <c r="F195" s="234" t="s">
        <v>25</v>
      </c>
      <c r="G195" s="234" t="s">
        <v>25</v>
      </c>
      <c r="H195" s="234" t="s">
        <v>4393</v>
      </c>
      <c r="I195" s="234" t="s">
        <v>25</v>
      </c>
      <c r="J195" s="234" t="s">
        <v>4394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4395</v>
      </c>
      <c r="B196" s="234" t="s">
        <v>4396</v>
      </c>
      <c r="C196" s="234" t="s">
        <v>4397</v>
      </c>
      <c r="D196" s="234" t="s">
        <v>25</v>
      </c>
      <c r="E196" s="234" t="s">
        <v>4398</v>
      </c>
      <c r="F196" s="234" t="s">
        <v>25</v>
      </c>
      <c r="G196" s="234" t="s">
        <v>25</v>
      </c>
      <c r="H196" s="234" t="s">
        <v>4399</v>
      </c>
      <c r="I196" s="234" t="s">
        <v>25</v>
      </c>
      <c r="J196" s="234" t="s">
        <v>4400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4401</v>
      </c>
      <c r="B197" s="234" t="s">
        <v>4402</v>
      </c>
      <c r="C197" s="234" t="s">
        <v>4403</v>
      </c>
      <c r="D197" s="234" t="s">
        <v>25</v>
      </c>
      <c r="E197" s="234" t="s">
        <v>25</v>
      </c>
      <c r="F197" s="234" t="s">
        <v>25</v>
      </c>
      <c r="G197" s="234" t="s">
        <v>25</v>
      </c>
      <c r="H197" s="234" t="s">
        <v>4404</v>
      </c>
      <c r="I197" s="234" t="s">
        <v>25</v>
      </c>
      <c r="J197" s="234" t="s">
        <v>4405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4406</v>
      </c>
      <c r="B198" s="234" t="s">
        <v>4407</v>
      </c>
      <c r="C198" s="234" t="s">
        <v>4408</v>
      </c>
      <c r="D198" s="234" t="s">
        <v>4409</v>
      </c>
      <c r="E198" s="234" t="s">
        <v>25</v>
      </c>
      <c r="F198" s="234" t="s">
        <v>25</v>
      </c>
      <c r="G198" s="234" t="s">
        <v>25</v>
      </c>
      <c r="H198" s="234" t="s">
        <v>4410</v>
      </c>
      <c r="I198" s="234" t="s">
        <v>25</v>
      </c>
      <c r="J198" s="234" t="s">
        <v>4411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951</v>
      </c>
      <c r="B199" s="233" t="s">
        <v>4412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4413</v>
      </c>
      <c r="B200" s="234" t="s">
        <v>4414</v>
      </c>
      <c r="C200" s="234" t="s">
        <v>4415</v>
      </c>
      <c r="D200" s="234" t="s">
        <v>25</v>
      </c>
      <c r="E200" s="234" t="s">
        <v>25</v>
      </c>
      <c r="F200" s="234" t="s">
        <v>25</v>
      </c>
      <c r="G200" s="234" t="s">
        <v>25</v>
      </c>
      <c r="H200" s="234" t="s">
        <v>4416</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4417</v>
      </c>
      <c r="B201" s="234" t="s">
        <v>4418</v>
      </c>
      <c r="C201" s="234" t="s">
        <v>4419</v>
      </c>
      <c r="D201" s="234" t="s">
        <v>4420</v>
      </c>
      <c r="E201" s="234" t="s">
        <v>25</v>
      </c>
      <c r="F201" s="234" t="s">
        <v>25</v>
      </c>
      <c r="G201" s="234" t="s">
        <v>25</v>
      </c>
      <c r="H201" s="234" t="s">
        <v>4421</v>
      </c>
      <c r="I201" s="234" t="s">
        <v>25</v>
      </c>
      <c r="J201" s="234" t="s">
        <v>4422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4423</v>
      </c>
      <c r="B202" s="234" t="s">
        <v>4424</v>
      </c>
      <c r="C202" s="234" t="s">
        <v>4425</v>
      </c>
      <c r="D202" s="234" t="s">
        <v>25</v>
      </c>
      <c r="E202" s="234" t="s">
        <v>25</v>
      </c>
      <c r="F202" s="234" t="s">
        <v>25</v>
      </c>
      <c r="G202" s="234" t="s">
        <v>25</v>
      </c>
      <c r="H202" s="234" t="s">
        <v>4426</v>
      </c>
      <c r="I202" s="234" t="s">
        <v>25</v>
      </c>
      <c r="J202" s="234" t="s">
        <v>4427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4428</v>
      </c>
      <c r="B203" s="234" t="s">
        <v>4429</v>
      </c>
      <c r="C203" s="234" t="s">
        <v>4430</v>
      </c>
      <c r="D203" s="234" t="s">
        <v>4431</v>
      </c>
      <c r="E203" s="234" t="s">
        <v>25</v>
      </c>
      <c r="F203" s="234" t="s">
        <v>25</v>
      </c>
      <c r="G203" s="234" t="s">
        <v>25</v>
      </c>
      <c r="H203" s="234" t="s">
        <v>4432</v>
      </c>
      <c r="I203" s="234" t="s">
        <v>25</v>
      </c>
      <c r="J203" s="234" t="s">
        <v>4433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4434</v>
      </c>
      <c r="B204" s="234" t="s">
        <v>4435</v>
      </c>
      <c r="C204" s="234" t="s">
        <v>4436</v>
      </c>
      <c r="D204" s="234" t="s">
        <v>25</v>
      </c>
      <c r="E204" s="234" t="s">
        <v>25</v>
      </c>
      <c r="F204" s="234" t="s">
        <v>25</v>
      </c>
      <c r="G204" s="234" t="s">
        <v>25</v>
      </c>
      <c r="H204" s="234" t="s">
        <v>4437</v>
      </c>
      <c r="I204" s="234" t="s">
        <v>25</v>
      </c>
      <c r="J204" s="234" t="s">
        <v>4438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4439</v>
      </c>
      <c r="B205" s="234" t="s">
        <v>4440</v>
      </c>
      <c r="C205" s="234" t="s">
        <v>4441</v>
      </c>
      <c r="D205" s="234" t="s">
        <v>25</v>
      </c>
      <c r="E205" s="234" t="s">
        <v>25</v>
      </c>
      <c r="F205" s="234" t="s">
        <v>25</v>
      </c>
      <c r="G205" s="234" t="s">
        <v>25</v>
      </c>
      <c r="H205" s="234" t="s">
        <v>4442</v>
      </c>
      <c r="I205" s="234" t="s">
        <v>4443</v>
      </c>
      <c r="J205" s="234" t="s">
        <v>4444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4445</v>
      </c>
      <c r="B206" s="234" t="s">
        <v>4446</v>
      </c>
      <c r="C206" s="234" t="s">
        <v>4447</v>
      </c>
      <c r="D206" s="234" t="s">
        <v>25</v>
      </c>
      <c r="E206" s="234" t="s">
        <v>25</v>
      </c>
      <c r="F206" s="234" t="s">
        <v>25</v>
      </c>
      <c r="G206" s="234" t="s">
        <v>25</v>
      </c>
      <c r="H206" s="234" t="s">
        <v>4448</v>
      </c>
      <c r="I206" s="234" t="s">
        <v>25</v>
      </c>
      <c r="J206" s="234" t="s">
        <v>4449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4450</v>
      </c>
      <c r="B207" s="234" t="s">
        <v>4451</v>
      </c>
      <c r="C207" s="234" t="s">
        <v>4447</v>
      </c>
      <c r="D207" s="234" t="s">
        <v>4452</v>
      </c>
      <c r="E207" s="234" t="s">
        <v>25</v>
      </c>
      <c r="F207" s="234" t="s">
        <v>25</v>
      </c>
      <c r="G207" s="234" t="s">
        <v>25</v>
      </c>
      <c r="H207" s="234" t="s">
        <v>4453</v>
      </c>
      <c r="I207" s="234" t="s">
        <v>25</v>
      </c>
      <c r="J207" s="234" t="s">
        <v>4454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4455</v>
      </c>
      <c r="B208" s="234" t="s">
        <v>4456</v>
      </c>
      <c r="C208" s="234" t="s">
        <v>4457</v>
      </c>
      <c r="D208" s="234" t="s">
        <v>4452</v>
      </c>
      <c r="E208" s="234" t="s">
        <v>25</v>
      </c>
      <c r="F208" s="234" t="s">
        <v>4458</v>
      </c>
      <c r="G208" s="234" t="s">
        <v>4459</v>
      </c>
      <c r="H208" s="234" t="s">
        <v>4460</v>
      </c>
      <c r="I208" s="234" t="s">
        <v>4461</v>
      </c>
      <c r="J208" s="234" t="s">
        <v>4462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4463</v>
      </c>
      <c r="B209" s="234" t="s">
        <v>4464</v>
      </c>
      <c r="C209" s="234" t="s">
        <v>4465</v>
      </c>
      <c r="D209" s="234" t="s">
        <v>4466</v>
      </c>
      <c r="E209" s="234" t="s">
        <v>25</v>
      </c>
      <c r="F209" s="234" t="s">
        <v>4458</v>
      </c>
      <c r="G209" s="234" t="s">
        <v>4467</v>
      </c>
      <c r="H209" s="234" t="s">
        <v>4468</v>
      </c>
      <c r="I209" s="234" t="s">
        <v>4461</v>
      </c>
      <c r="J209" s="234" t="s">
        <v>4469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955</v>
      </c>
      <c r="B210" s="233" t="s">
        <v>4470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4471</v>
      </c>
      <c r="B211" s="234" t="s">
        <v>4472</v>
      </c>
      <c r="C211" s="234" t="s">
        <v>4473</v>
      </c>
      <c r="D211" s="234" t="s">
        <v>4474</v>
      </c>
      <c r="E211" s="234" t="s">
        <v>25</v>
      </c>
      <c r="F211" s="234" t="s">
        <v>25</v>
      </c>
      <c r="G211" s="234" t="s">
        <v>4475</v>
      </c>
      <c r="H211" s="234" t="s">
        <v>4476</v>
      </c>
      <c r="I211" s="234" t="s">
        <v>4477</v>
      </c>
      <c r="J211" s="234" t="s">
        <v>4478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4479</v>
      </c>
      <c r="B212" s="234" t="s">
        <v>4480</v>
      </c>
      <c r="C212" s="234" t="s">
        <v>4481</v>
      </c>
      <c r="D212" s="234" t="s">
        <v>4482</v>
      </c>
      <c r="E212" s="234" t="s">
        <v>25</v>
      </c>
      <c r="F212" s="234" t="s">
        <v>4483</v>
      </c>
      <c r="G212" s="234" t="s">
        <v>25</v>
      </c>
      <c r="H212" s="234" t="s">
        <v>25</v>
      </c>
      <c r="I212" s="234" t="s">
        <v>25</v>
      </c>
      <c r="J212" s="234" t="s">
        <v>4484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4485</v>
      </c>
      <c r="B213" s="234" t="s">
        <v>4486</v>
      </c>
      <c r="C213" s="234" t="s">
        <v>4487</v>
      </c>
      <c r="D213" s="234" t="s">
        <v>4488</v>
      </c>
      <c r="E213" s="234" t="s">
        <v>25</v>
      </c>
      <c r="F213" s="234" t="s">
        <v>4489</v>
      </c>
      <c r="G213" s="234" t="s">
        <v>25</v>
      </c>
      <c r="H213" s="234" t="s">
        <v>4490</v>
      </c>
      <c r="I213" s="234" t="s">
        <v>25</v>
      </c>
      <c r="J213" s="234" t="s">
        <v>4491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4492</v>
      </c>
      <c r="B214" s="234" t="s">
        <v>4493</v>
      </c>
      <c r="C214" s="234" t="s">
        <v>4494</v>
      </c>
      <c r="D214" s="234" t="s">
        <v>4495</v>
      </c>
      <c r="E214" s="234" t="s">
        <v>25</v>
      </c>
      <c r="F214" s="234" t="s">
        <v>25</v>
      </c>
      <c r="G214" s="234" t="s">
        <v>25</v>
      </c>
      <c r="H214" s="234" t="s">
        <v>4496</v>
      </c>
      <c r="I214" s="234" t="s">
        <v>3838</v>
      </c>
      <c r="J214" s="234" t="s">
        <v>4497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4498</v>
      </c>
      <c r="B215" s="234" t="s">
        <v>4499</v>
      </c>
      <c r="C215" s="234" t="s">
        <v>4500</v>
      </c>
      <c r="D215" s="234" t="s">
        <v>4501</v>
      </c>
      <c r="E215" s="234" t="s">
        <v>25</v>
      </c>
      <c r="F215" s="234" t="s">
        <v>25</v>
      </c>
      <c r="G215" s="234" t="s">
        <v>25</v>
      </c>
      <c r="H215" s="234" t="s">
        <v>4502</v>
      </c>
      <c r="I215" s="234" t="s">
        <v>25</v>
      </c>
      <c r="J215" s="234" t="s">
        <v>4503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4504</v>
      </c>
      <c r="B216" s="232" t="s">
        <v>4505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969</v>
      </c>
      <c r="B217" s="233" t="s">
        <v>4506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4507</v>
      </c>
      <c r="B218" s="234" t="s">
        <v>4508</v>
      </c>
      <c r="C218" s="234" t="s">
        <v>4509</v>
      </c>
      <c r="D218" s="234" t="s">
        <v>3612</v>
      </c>
      <c r="E218" s="234" t="s">
        <v>3404</v>
      </c>
      <c r="F218" s="234" t="s">
        <v>25</v>
      </c>
      <c r="G218" s="234" t="s">
        <v>25</v>
      </c>
      <c r="H218" s="234" t="s">
        <v>4510</v>
      </c>
      <c r="I218" s="234" t="s">
        <v>25</v>
      </c>
      <c r="J218" s="234" t="s">
        <v>4511</v>
      </c>
      <c r="K218" s="237">
        <f>IF(COUNTIF(L218:AY218,"&lt;&gt;")=0,"",SUMPRODUCT(((Recommendations[ImplStatus]="Implemented")+(Recommendations[ImplStatus]="Compensated"))*ISNUMBER(MATCH(Recommendations[Id],L218:AY218,0)))/COUNTIF(L218:AY218,"&lt;&gt;"))</f>
        <v>0</v>
      </c>
      <c r="L218" s="240" t="s">
        <v>166</v>
      </c>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4512</v>
      </c>
      <c r="B219" s="234" t="s">
        <v>4513</v>
      </c>
      <c r="C219" s="234" t="s">
        <v>3409</v>
      </c>
      <c r="D219" s="234" t="s">
        <v>3410</v>
      </c>
      <c r="E219" s="234" t="s">
        <v>25</v>
      </c>
      <c r="F219" s="234" t="s">
        <v>3412</v>
      </c>
      <c r="G219" s="234" t="s">
        <v>25</v>
      </c>
      <c r="H219" s="234" t="s">
        <v>4514</v>
      </c>
      <c r="I219" s="234" t="s">
        <v>25</v>
      </c>
      <c r="J219" s="234" t="s">
        <v>4515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973</v>
      </c>
      <c r="B220" s="233" t="s">
        <v>4516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4517</v>
      </c>
      <c r="B221" s="234" t="s">
        <v>4518</v>
      </c>
      <c r="C221" s="234" t="s">
        <v>4519</v>
      </c>
      <c r="D221" s="234" t="s">
        <v>4520</v>
      </c>
      <c r="E221" s="234" t="s">
        <v>25</v>
      </c>
      <c r="F221" s="234" t="s">
        <v>25</v>
      </c>
      <c r="G221" s="234" t="s">
        <v>25</v>
      </c>
      <c r="H221" s="234" t="s">
        <v>4521</v>
      </c>
      <c r="I221" s="234" t="s">
        <v>25</v>
      </c>
      <c r="J221" s="234" t="s">
        <v>4522</v>
      </c>
      <c r="K221" s="237">
        <f>IF(COUNTIF(L221:AY221,"&lt;&gt;")=0,"",SUMPRODUCT(((Recommendations[ImplStatus]="Implemented")+(Recommendations[ImplStatus]="Compensated"))*ISNUMBER(MATCH(Recommendations[Id],L221:AY221,0)))/COUNTIF(L221:AY221,"&lt;&gt;"))</f>
        <v>0</v>
      </c>
      <c r="L221" s="240" t="s">
        <v>220</v>
      </c>
      <c r="M221" s="240" t="s">
        <v>268</v>
      </c>
      <c r="N221" s="240" t="s">
        <v>286</v>
      </c>
      <c r="O221" s="240" t="s">
        <v>328</v>
      </c>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4523</v>
      </c>
      <c r="B222" s="234" t="s">
        <v>4524</v>
      </c>
      <c r="C222" s="234" t="s">
        <v>4525</v>
      </c>
      <c r="D222" s="234" t="s">
        <v>4526</v>
      </c>
      <c r="E222" s="234" t="s">
        <v>25</v>
      </c>
      <c r="F222" s="234" t="s">
        <v>25</v>
      </c>
      <c r="G222" s="234" t="s">
        <v>25</v>
      </c>
      <c r="H222" s="234" t="s">
        <v>4527</v>
      </c>
      <c r="I222" s="234" t="s">
        <v>25</v>
      </c>
      <c r="J222" s="234" t="s">
        <v>4528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4529</v>
      </c>
      <c r="B223" s="234" t="s">
        <v>4530</v>
      </c>
      <c r="C223" s="234" t="s">
        <v>4531</v>
      </c>
      <c r="D223" s="234" t="s">
        <v>25</v>
      </c>
      <c r="E223" s="234" t="s">
        <v>4532</v>
      </c>
      <c r="F223" s="234" t="s">
        <v>25</v>
      </c>
      <c r="G223" s="234" t="s">
        <v>25</v>
      </c>
      <c r="H223" s="234" t="s">
        <v>4533</v>
      </c>
      <c r="I223" s="234" t="s">
        <v>25</v>
      </c>
      <c r="J223" s="234" t="s">
        <v>4534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4535</v>
      </c>
      <c r="B224" s="234" t="s">
        <v>4536</v>
      </c>
      <c r="C224" s="234" t="s">
        <v>4537</v>
      </c>
      <c r="D224" s="234" t="s">
        <v>25</v>
      </c>
      <c r="E224" s="234" t="s">
        <v>25</v>
      </c>
      <c r="F224" s="234" t="s">
        <v>25</v>
      </c>
      <c r="G224" s="234" t="s">
        <v>25</v>
      </c>
      <c r="H224" s="234" t="s">
        <v>4538</v>
      </c>
      <c r="I224" s="234" t="s">
        <v>25</v>
      </c>
      <c r="J224" s="234" t="s">
        <v>4539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4540</v>
      </c>
      <c r="B225" s="234" t="s">
        <v>4541</v>
      </c>
      <c r="C225" s="234" t="s">
        <v>4542</v>
      </c>
      <c r="D225" s="234" t="s">
        <v>25</v>
      </c>
      <c r="E225" s="234" t="s">
        <v>25</v>
      </c>
      <c r="F225" s="234" t="s">
        <v>25</v>
      </c>
      <c r="G225" s="234" t="s">
        <v>25</v>
      </c>
      <c r="H225" s="234" t="s">
        <v>4543</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4544</v>
      </c>
      <c r="B226" s="234" t="s">
        <v>4545</v>
      </c>
      <c r="C226" s="234" t="s">
        <v>4546</v>
      </c>
      <c r="D226" s="234" t="s">
        <v>25</v>
      </c>
      <c r="E226" s="234" t="s">
        <v>25</v>
      </c>
      <c r="F226" s="234" t="s">
        <v>25</v>
      </c>
      <c r="G226" s="234" t="s">
        <v>25</v>
      </c>
      <c r="H226" s="234" t="s">
        <v>4547</v>
      </c>
      <c r="I226" s="234" t="s">
        <v>25</v>
      </c>
      <c r="J226" s="234" t="s">
        <v>4548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4549</v>
      </c>
      <c r="B227" s="234" t="s">
        <v>4550</v>
      </c>
      <c r="C227" s="234" t="s">
        <v>4551</v>
      </c>
      <c r="D227" s="234" t="s">
        <v>25</v>
      </c>
      <c r="E227" s="234" t="s">
        <v>25</v>
      </c>
      <c r="F227" s="234" t="s">
        <v>25</v>
      </c>
      <c r="G227" s="234" t="s">
        <v>25</v>
      </c>
      <c r="H227" s="234" t="s">
        <v>4552</v>
      </c>
      <c r="I227" s="234" t="s">
        <v>25</v>
      </c>
      <c r="J227" s="234" t="s">
        <v>4553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4554</v>
      </c>
      <c r="B228" s="234" t="s">
        <v>4555</v>
      </c>
      <c r="C228" s="234" t="s">
        <v>4556</v>
      </c>
      <c r="D228" s="234" t="s">
        <v>25</v>
      </c>
      <c r="E228" s="234" t="s">
        <v>25</v>
      </c>
      <c r="F228" s="234" t="s">
        <v>25</v>
      </c>
      <c r="G228" s="234" t="s">
        <v>25</v>
      </c>
      <c r="H228" s="234" t="s">
        <v>4557</v>
      </c>
      <c r="I228" s="234" t="s">
        <v>25</v>
      </c>
      <c r="J228" s="234" t="s">
        <v>4558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4559</v>
      </c>
      <c r="B229" s="234" t="s">
        <v>4560</v>
      </c>
      <c r="C229" s="234" t="s">
        <v>4561</v>
      </c>
      <c r="D229" s="234" t="s">
        <v>25</v>
      </c>
      <c r="E229" s="234" t="s">
        <v>25</v>
      </c>
      <c r="F229" s="234" t="s">
        <v>25</v>
      </c>
      <c r="G229" s="234" t="s">
        <v>25</v>
      </c>
      <c r="H229" s="234" t="s">
        <v>4562</v>
      </c>
      <c r="I229" s="234" t="s">
        <v>25</v>
      </c>
      <c r="J229" s="234" t="s">
        <v>4563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977</v>
      </c>
      <c r="B230" s="233" t="s">
        <v>4564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4565</v>
      </c>
      <c r="B231" s="234" t="s">
        <v>4566</v>
      </c>
      <c r="C231" s="234" t="s">
        <v>4567</v>
      </c>
      <c r="D231" s="234" t="s">
        <v>4568</v>
      </c>
      <c r="E231" s="234" t="s">
        <v>25</v>
      </c>
      <c r="F231" s="234" t="s">
        <v>25</v>
      </c>
      <c r="G231" s="234" t="s">
        <v>25</v>
      </c>
      <c r="H231" s="234" t="s">
        <v>4569</v>
      </c>
      <c r="I231" s="234" t="s">
        <v>25</v>
      </c>
      <c r="J231" s="234" t="s">
        <v>4570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4571</v>
      </c>
      <c r="B232" s="234" t="s">
        <v>4572</v>
      </c>
      <c r="C232" s="234" t="s">
        <v>4573</v>
      </c>
      <c r="D232" s="234" t="s">
        <v>4574</v>
      </c>
      <c r="E232" s="234" t="s">
        <v>25</v>
      </c>
      <c r="F232" s="234" t="s">
        <v>25</v>
      </c>
      <c r="G232" s="234" t="s">
        <v>25</v>
      </c>
      <c r="H232" s="234" t="s">
        <v>4575</v>
      </c>
      <c r="I232" s="234" t="s">
        <v>25</v>
      </c>
      <c r="J232" s="234" t="s">
        <v>4576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4577</v>
      </c>
      <c r="B233" s="234" t="s">
        <v>4578</v>
      </c>
      <c r="C233" s="234" t="s">
        <v>4579</v>
      </c>
      <c r="D233" s="234" t="s">
        <v>4580</v>
      </c>
      <c r="E233" s="234" t="s">
        <v>25</v>
      </c>
      <c r="F233" s="234" t="s">
        <v>25</v>
      </c>
      <c r="G233" s="234" t="s">
        <v>25</v>
      </c>
      <c r="H233" s="234" t="s">
        <v>4581</v>
      </c>
      <c r="I233" s="234" t="s">
        <v>25</v>
      </c>
      <c r="J233" s="234" t="s">
        <v>4582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4583</v>
      </c>
      <c r="B234" s="234" t="s">
        <v>4584</v>
      </c>
      <c r="C234" s="234" t="s">
        <v>4585</v>
      </c>
      <c r="D234" s="234" t="s">
        <v>4586</v>
      </c>
      <c r="E234" s="234" t="s">
        <v>25</v>
      </c>
      <c r="F234" s="234" t="s">
        <v>25</v>
      </c>
      <c r="G234" s="234" t="s">
        <v>25</v>
      </c>
      <c r="H234" s="234" t="s">
        <v>4587</v>
      </c>
      <c r="I234" s="234" t="s">
        <v>25</v>
      </c>
      <c r="J234" s="234" t="s">
        <v>4588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981</v>
      </c>
      <c r="B235" s="233" t="s">
        <v>4589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4590</v>
      </c>
      <c r="B236" s="234" t="s">
        <v>4591</v>
      </c>
      <c r="C236" s="234" t="s">
        <v>4592</v>
      </c>
      <c r="D236" s="234" t="s">
        <v>4593</v>
      </c>
      <c r="E236" s="234" t="s">
        <v>25</v>
      </c>
      <c r="F236" s="234" t="s">
        <v>25</v>
      </c>
      <c r="G236" s="234" t="s">
        <v>25</v>
      </c>
      <c r="H236" s="234" t="s">
        <v>4594</v>
      </c>
      <c r="I236" s="234" t="s">
        <v>25</v>
      </c>
      <c r="J236" s="234" t="s">
        <v>4595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4596</v>
      </c>
      <c r="B237" s="234" t="s">
        <v>4597</v>
      </c>
      <c r="C237" s="234" t="s">
        <v>4598</v>
      </c>
      <c r="D237" s="234" t="s">
        <v>4599</v>
      </c>
      <c r="E237" s="234" t="s">
        <v>25</v>
      </c>
      <c r="F237" s="234" t="s">
        <v>25</v>
      </c>
      <c r="G237" s="234" t="s">
        <v>4600</v>
      </c>
      <c r="H237" s="234" t="s">
        <v>4601</v>
      </c>
      <c r="I237" s="234" t="s">
        <v>3838</v>
      </c>
      <c r="J237" s="234" t="s">
        <v>4602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4603</v>
      </c>
      <c r="B238" s="234" t="s">
        <v>4604</v>
      </c>
      <c r="C238" s="234" t="s">
        <v>4605</v>
      </c>
      <c r="D238" s="234" t="s">
        <v>25</v>
      </c>
      <c r="E238" s="234" t="s">
        <v>25</v>
      </c>
      <c r="F238" s="234" t="s">
        <v>25</v>
      </c>
      <c r="G238" s="234" t="s">
        <v>25</v>
      </c>
      <c r="H238" s="234" t="s">
        <v>4606</v>
      </c>
      <c r="I238" s="234" t="s">
        <v>4607</v>
      </c>
      <c r="J238" s="234" t="s">
        <v>4608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4609</v>
      </c>
      <c r="B239" s="234" t="s">
        <v>4610</v>
      </c>
      <c r="C239" s="234" t="s">
        <v>4611</v>
      </c>
      <c r="D239" s="234" t="s">
        <v>25</v>
      </c>
      <c r="E239" s="234" t="s">
        <v>25</v>
      </c>
      <c r="F239" s="234" t="s">
        <v>25</v>
      </c>
      <c r="G239" s="234" t="s">
        <v>25</v>
      </c>
      <c r="H239" s="234" t="s">
        <v>4612</v>
      </c>
      <c r="I239" s="234" t="s">
        <v>3838</v>
      </c>
      <c r="J239" s="234" t="s">
        <v>4613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4614</v>
      </c>
      <c r="B240" s="234" t="s">
        <v>4615</v>
      </c>
      <c r="C240" s="234" t="s">
        <v>4616</v>
      </c>
      <c r="D240" s="234" t="s">
        <v>4617</v>
      </c>
      <c r="E240" s="234" t="s">
        <v>25</v>
      </c>
      <c r="F240" s="234" t="s">
        <v>25</v>
      </c>
      <c r="G240" s="234" t="s">
        <v>25</v>
      </c>
      <c r="H240" s="234" t="s">
        <v>4618</v>
      </c>
      <c r="I240" s="234" t="s">
        <v>25</v>
      </c>
      <c r="J240" s="234" t="s">
        <v>4619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985</v>
      </c>
      <c r="B241" s="233" t="s">
        <v>4620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4621</v>
      </c>
      <c r="B242" s="234" t="s">
        <v>4622</v>
      </c>
      <c r="C242" s="234" t="s">
        <v>4623</v>
      </c>
      <c r="D242" s="234" t="s">
        <v>25</v>
      </c>
      <c r="E242" s="234" t="s">
        <v>25</v>
      </c>
      <c r="F242" s="234" t="s">
        <v>4624</v>
      </c>
      <c r="G242" s="234" t="s">
        <v>25</v>
      </c>
      <c r="H242" s="234" t="s">
        <v>4625</v>
      </c>
      <c r="I242" s="234" t="s">
        <v>25</v>
      </c>
      <c r="J242" s="234" t="s">
        <v>4626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989</v>
      </c>
      <c r="B243" s="233" t="s">
        <v>4627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4628</v>
      </c>
      <c r="B244" s="234" t="s">
        <v>4629</v>
      </c>
      <c r="C244" s="234" t="s">
        <v>4630</v>
      </c>
      <c r="D244" s="234" t="s">
        <v>25</v>
      </c>
      <c r="E244" s="234" t="s">
        <v>25</v>
      </c>
      <c r="F244" s="234" t="s">
        <v>4631</v>
      </c>
      <c r="G244" s="234" t="s">
        <v>25</v>
      </c>
      <c r="H244" s="234" t="s">
        <v>4632</v>
      </c>
      <c r="I244" s="234" t="s">
        <v>4633</v>
      </c>
      <c r="J244" s="234" t="s">
        <v>4634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4635</v>
      </c>
      <c r="B245" s="234" t="s">
        <v>4636</v>
      </c>
      <c r="C245" s="234" t="s">
        <v>4637</v>
      </c>
      <c r="D245" s="234" t="s">
        <v>4638</v>
      </c>
      <c r="E245" s="234" t="s">
        <v>25</v>
      </c>
      <c r="F245" s="234" t="s">
        <v>25</v>
      </c>
      <c r="G245" s="234" t="s">
        <v>25</v>
      </c>
      <c r="H245" s="234" t="s">
        <v>4639</v>
      </c>
      <c r="I245" s="234" t="s">
        <v>25</v>
      </c>
      <c r="J245" s="234" t="s">
        <v>4640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4641</v>
      </c>
      <c r="B246" s="234" t="s">
        <v>4642</v>
      </c>
      <c r="C246" s="234" t="s">
        <v>4643</v>
      </c>
      <c r="D246" s="234" t="s">
        <v>25</v>
      </c>
      <c r="E246" s="234" t="s">
        <v>25</v>
      </c>
      <c r="F246" s="234" t="s">
        <v>25</v>
      </c>
      <c r="G246" s="234" t="s">
        <v>25</v>
      </c>
      <c r="H246" s="234" t="s">
        <v>4644</v>
      </c>
      <c r="I246" s="234" t="s">
        <v>25</v>
      </c>
      <c r="J246" s="234" t="s">
        <v>4645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993</v>
      </c>
      <c r="B247" s="233" t="s">
        <v>4646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4647</v>
      </c>
      <c r="B248" s="234" t="s">
        <v>4648</v>
      </c>
      <c r="C248" s="234" t="s">
        <v>4649</v>
      </c>
      <c r="D248" s="234" t="s">
        <v>4650</v>
      </c>
      <c r="E248" s="234" t="s">
        <v>25</v>
      </c>
      <c r="F248" s="234" t="s">
        <v>25</v>
      </c>
      <c r="G248" s="234" t="s">
        <v>25</v>
      </c>
      <c r="H248" s="234" t="s">
        <v>4651</v>
      </c>
      <c r="I248" s="234" t="s">
        <v>4652</v>
      </c>
      <c r="J248" s="234" t="s">
        <v>4653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4654</v>
      </c>
      <c r="B249" s="234" t="s">
        <v>4655</v>
      </c>
      <c r="C249" s="234" t="s">
        <v>4649</v>
      </c>
      <c r="D249" s="234" t="s">
        <v>4656</v>
      </c>
      <c r="E249" s="234" t="s">
        <v>25</v>
      </c>
      <c r="F249" s="234" t="s">
        <v>25</v>
      </c>
      <c r="G249" s="234" t="s">
        <v>25</v>
      </c>
      <c r="H249" s="234" t="s">
        <v>4651</v>
      </c>
      <c r="I249" s="234" t="s">
        <v>4657</v>
      </c>
      <c r="J249" s="234" t="s">
        <v>4658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4659</v>
      </c>
      <c r="B250" s="234" t="s">
        <v>4660</v>
      </c>
      <c r="C250" s="234" t="s">
        <v>4661</v>
      </c>
      <c r="D250" s="234" t="s">
        <v>4662</v>
      </c>
      <c r="E250" s="234" t="s">
        <v>25</v>
      </c>
      <c r="F250" s="234" t="s">
        <v>25</v>
      </c>
      <c r="G250" s="234" t="s">
        <v>25</v>
      </c>
      <c r="H250" s="234" t="s">
        <v>4663</v>
      </c>
      <c r="I250" s="234" t="s">
        <v>25</v>
      </c>
      <c r="J250" s="234" t="s">
        <v>4664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4665</v>
      </c>
      <c r="B251" s="232" t="s">
        <v>4666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999</v>
      </c>
      <c r="B252" s="233" t="s">
        <v>4667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4668</v>
      </c>
      <c r="B253" s="234" t="s">
        <v>4669</v>
      </c>
      <c r="C253" s="234" t="s">
        <v>4670</v>
      </c>
      <c r="D253" s="234" t="s">
        <v>3612</v>
      </c>
      <c r="E253" s="234" t="s">
        <v>3404</v>
      </c>
      <c r="F253" s="234" t="s">
        <v>25</v>
      </c>
      <c r="G253" s="234" t="s">
        <v>25</v>
      </c>
      <c r="H253" s="234" t="s">
        <v>4671</v>
      </c>
      <c r="I253" s="234" t="s">
        <v>25</v>
      </c>
      <c r="J253" s="234" t="s">
        <v>4672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4673</v>
      </c>
      <c r="B254" s="234" t="s">
        <v>4674</v>
      </c>
      <c r="C254" s="234" t="s">
        <v>3409</v>
      </c>
      <c r="D254" s="234" t="s">
        <v>3410</v>
      </c>
      <c r="E254" s="234" t="s">
        <v>25</v>
      </c>
      <c r="F254" s="234" t="s">
        <v>3412</v>
      </c>
      <c r="G254" s="234" t="s">
        <v>25</v>
      </c>
      <c r="H254" s="234" t="s">
        <v>4675</v>
      </c>
      <c r="I254" s="234" t="s">
        <v>25</v>
      </c>
      <c r="J254" s="234" t="s">
        <v>4676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1003</v>
      </c>
      <c r="B255" s="233" t="s">
        <v>4677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4678</v>
      </c>
      <c r="B256" s="234" t="s">
        <v>4679</v>
      </c>
      <c r="C256" s="234" t="s">
        <v>4680</v>
      </c>
      <c r="D256" s="234" t="s">
        <v>4681</v>
      </c>
      <c r="E256" s="234" t="s">
        <v>4682</v>
      </c>
      <c r="F256" s="234" t="s">
        <v>4683</v>
      </c>
      <c r="G256" s="234" t="s">
        <v>25</v>
      </c>
      <c r="H256" s="234" t="s">
        <v>4684</v>
      </c>
      <c r="I256" s="234" t="s">
        <v>25</v>
      </c>
      <c r="J256" s="234" t="s">
        <v>4685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4686</v>
      </c>
      <c r="B257" s="234" t="s">
        <v>4687</v>
      </c>
      <c r="C257" s="234" t="s">
        <v>4688</v>
      </c>
      <c r="D257" s="234" t="s">
        <v>4689</v>
      </c>
      <c r="E257" s="234" t="s">
        <v>25</v>
      </c>
      <c r="F257" s="234" t="s">
        <v>25</v>
      </c>
      <c r="G257" s="234" t="s">
        <v>25</v>
      </c>
      <c r="H257" s="234" t="s">
        <v>4690</v>
      </c>
      <c r="I257" s="234" t="s">
        <v>25</v>
      </c>
      <c r="J257" s="234" t="s">
        <v>4691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1008</v>
      </c>
      <c r="B258" s="233" t="s">
        <v>4692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4693</v>
      </c>
      <c r="B259" s="234" t="s">
        <v>4694</v>
      </c>
      <c r="C259" s="234" t="s">
        <v>4695</v>
      </c>
      <c r="D259" s="234" t="s">
        <v>4696</v>
      </c>
      <c r="E259" s="234" t="s">
        <v>4697</v>
      </c>
      <c r="F259" s="234" t="s">
        <v>25</v>
      </c>
      <c r="G259" s="234" t="s">
        <v>25</v>
      </c>
      <c r="H259" s="234" t="s">
        <v>4698</v>
      </c>
      <c r="I259" s="234" t="s">
        <v>25</v>
      </c>
      <c r="J259" s="234" t="s">
        <v>4699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4700</v>
      </c>
      <c r="B260" s="234" t="s">
        <v>4701</v>
      </c>
      <c r="C260" s="234" t="s">
        <v>4702</v>
      </c>
      <c r="D260" s="234" t="s">
        <v>25</v>
      </c>
      <c r="E260" s="234" t="s">
        <v>25</v>
      </c>
      <c r="F260" s="234" t="s">
        <v>25</v>
      </c>
      <c r="G260" s="234" t="s">
        <v>25</v>
      </c>
      <c r="H260" s="234" t="s">
        <v>4703</v>
      </c>
      <c r="I260" s="234" t="s">
        <v>4704</v>
      </c>
      <c r="J260" s="234" t="s">
        <v>4705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4706</v>
      </c>
      <c r="B261" s="234" t="s">
        <v>4707</v>
      </c>
      <c r="C261" s="234" t="s">
        <v>4708</v>
      </c>
      <c r="D261" s="234" t="s">
        <v>4709</v>
      </c>
      <c r="E261" s="234" t="s">
        <v>25</v>
      </c>
      <c r="F261" s="234" t="s">
        <v>25</v>
      </c>
      <c r="G261" s="234" t="s">
        <v>25</v>
      </c>
      <c r="H261" s="234" t="s">
        <v>4710</v>
      </c>
      <c r="I261" s="234" t="s">
        <v>4711</v>
      </c>
      <c r="J261" s="234" t="s">
        <v>4712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4713</v>
      </c>
      <c r="B262" s="234" t="s">
        <v>4714</v>
      </c>
      <c r="C262" s="234" t="s">
        <v>4715</v>
      </c>
      <c r="D262" s="234" t="s">
        <v>4716</v>
      </c>
      <c r="E262" s="234" t="s">
        <v>25</v>
      </c>
      <c r="F262" s="234" t="s">
        <v>25</v>
      </c>
      <c r="G262" s="234" t="s">
        <v>25</v>
      </c>
      <c r="H262" s="234" t="s">
        <v>4717</v>
      </c>
      <c r="I262" s="234" t="s">
        <v>4718</v>
      </c>
      <c r="J262" s="234" t="s">
        <v>4719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4720</v>
      </c>
      <c r="B263" s="234" t="s">
        <v>4721</v>
      </c>
      <c r="C263" s="234" t="s">
        <v>4722</v>
      </c>
      <c r="D263" s="234" t="s">
        <v>4723</v>
      </c>
      <c r="E263" s="234" t="s">
        <v>25</v>
      </c>
      <c r="F263" s="234" t="s">
        <v>25</v>
      </c>
      <c r="G263" s="234" t="s">
        <v>4724</v>
      </c>
      <c r="H263" s="234" t="s">
        <v>3636</v>
      </c>
      <c r="I263" s="234" t="s">
        <v>4725</v>
      </c>
      <c r="J263" s="234" t="s">
        <v>4726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4727</v>
      </c>
      <c r="B264" s="234" t="s">
        <v>4728</v>
      </c>
      <c r="C264" s="234" t="s">
        <v>4715</v>
      </c>
      <c r="D264" s="234" t="s">
        <v>4729</v>
      </c>
      <c r="E264" s="234" t="s">
        <v>25</v>
      </c>
      <c r="F264" s="234" t="s">
        <v>25</v>
      </c>
      <c r="G264" s="234" t="s">
        <v>25</v>
      </c>
      <c r="H264" s="234" t="s">
        <v>4730</v>
      </c>
      <c r="I264" s="234" t="s">
        <v>25</v>
      </c>
      <c r="J264" s="234" t="s">
        <v>4731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1012</v>
      </c>
      <c r="B265" s="233" t="s">
        <v>4732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4733</v>
      </c>
      <c r="B266" s="234" t="s">
        <v>4734</v>
      </c>
      <c r="C266" s="234" t="s">
        <v>4735</v>
      </c>
      <c r="D266" s="234" t="s">
        <v>4736</v>
      </c>
      <c r="E266" s="234" t="s">
        <v>4737</v>
      </c>
      <c r="F266" s="234" t="s">
        <v>25</v>
      </c>
      <c r="G266" s="234" t="s">
        <v>4738</v>
      </c>
      <c r="H266" s="234" t="s">
        <v>4739</v>
      </c>
      <c r="I266" s="234" t="s">
        <v>4740</v>
      </c>
      <c r="J266" s="234" t="s">
        <v>4741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4742</v>
      </c>
      <c r="B267" s="234" t="s">
        <v>4743</v>
      </c>
      <c r="C267" s="234" t="s">
        <v>4744</v>
      </c>
      <c r="D267" s="234" t="s">
        <v>4745</v>
      </c>
      <c r="E267" s="234" t="s">
        <v>25</v>
      </c>
      <c r="F267" s="234" t="s">
        <v>25</v>
      </c>
      <c r="G267" s="234" t="s">
        <v>25</v>
      </c>
      <c r="H267" s="234" t="s">
        <v>4746</v>
      </c>
      <c r="I267" s="234" t="s">
        <v>25</v>
      </c>
      <c r="J267" s="234" t="s">
        <v>4747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4748</v>
      </c>
      <c r="B268" s="234" t="s">
        <v>4749</v>
      </c>
      <c r="C268" s="234" t="s">
        <v>4750</v>
      </c>
      <c r="D268" s="234" t="s">
        <v>4745</v>
      </c>
      <c r="E268" s="234" t="s">
        <v>25</v>
      </c>
      <c r="F268" s="234" t="s">
        <v>25</v>
      </c>
      <c r="G268" s="234" t="s">
        <v>4751</v>
      </c>
      <c r="H268" s="234" t="s">
        <v>4752</v>
      </c>
      <c r="I268" s="234" t="s">
        <v>25</v>
      </c>
      <c r="J268" s="234" t="s">
        <v>4753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4754</v>
      </c>
      <c r="B269" s="234" t="s">
        <v>4755</v>
      </c>
      <c r="C269" s="234" t="s">
        <v>4750</v>
      </c>
      <c r="D269" s="234" t="s">
        <v>4756</v>
      </c>
      <c r="E269" s="234" t="s">
        <v>25</v>
      </c>
      <c r="F269" s="234" t="s">
        <v>25</v>
      </c>
      <c r="G269" s="234" t="s">
        <v>25</v>
      </c>
      <c r="H269" s="234" t="s">
        <v>4757</v>
      </c>
      <c r="I269" s="234" t="s">
        <v>25</v>
      </c>
      <c r="J269" s="234" t="s">
        <v>4758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4759</v>
      </c>
      <c r="B270" s="234" t="s">
        <v>4760</v>
      </c>
      <c r="C270" s="234" t="s">
        <v>4761</v>
      </c>
      <c r="D270" s="234" t="s">
        <v>4762</v>
      </c>
      <c r="E270" s="234" t="s">
        <v>25</v>
      </c>
      <c r="F270" s="234" t="s">
        <v>25</v>
      </c>
      <c r="G270" s="234" t="s">
        <v>25</v>
      </c>
      <c r="H270" s="234" t="s">
        <v>4763</v>
      </c>
      <c r="I270" s="234" t="s">
        <v>25</v>
      </c>
      <c r="J270" s="234" t="s">
        <v>4764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4765</v>
      </c>
      <c r="B271" s="234" t="s">
        <v>4766</v>
      </c>
      <c r="C271" s="234" t="s">
        <v>4767</v>
      </c>
      <c r="D271" s="234" t="s">
        <v>4768</v>
      </c>
      <c r="E271" s="234" t="s">
        <v>25</v>
      </c>
      <c r="F271" s="234" t="s">
        <v>25</v>
      </c>
      <c r="G271" s="234" t="s">
        <v>25</v>
      </c>
      <c r="H271" s="234" t="s">
        <v>4769</v>
      </c>
      <c r="I271" s="234" t="s">
        <v>4770</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4771</v>
      </c>
      <c r="B272" s="234" t="s">
        <v>4772</v>
      </c>
      <c r="C272" s="234" t="s">
        <v>4773</v>
      </c>
      <c r="D272" s="234" t="s">
        <v>4774</v>
      </c>
      <c r="E272" s="234" t="s">
        <v>25</v>
      </c>
      <c r="F272" s="234" t="s">
        <v>25</v>
      </c>
      <c r="G272" s="234" t="s">
        <v>25</v>
      </c>
      <c r="H272" s="234" t="s">
        <v>4775</v>
      </c>
      <c r="I272" s="234" t="s">
        <v>4776</v>
      </c>
      <c r="J272" s="234" t="s">
        <v>4777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1016</v>
      </c>
      <c r="B273" s="233" t="s">
        <v>4778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4779</v>
      </c>
      <c r="B274" s="234" t="s">
        <v>4780</v>
      </c>
      <c r="C274" s="234" t="s">
        <v>4781</v>
      </c>
      <c r="D274" s="234" t="s">
        <v>4774</v>
      </c>
      <c r="E274" s="234" t="s">
        <v>4782</v>
      </c>
      <c r="F274" s="234" t="s">
        <v>25</v>
      </c>
      <c r="G274" s="234" t="s">
        <v>25</v>
      </c>
      <c r="H274" s="234" t="s">
        <v>4783</v>
      </c>
      <c r="I274" s="234" t="s">
        <v>25</v>
      </c>
      <c r="J274" s="234" t="s">
        <v>4784</v>
      </c>
      <c r="K274" s="237">
        <f>IF(COUNTIF(L274:AY274,"&lt;&gt;")=0,"",SUMPRODUCT(((Recommendations[ImplStatus]="Implemented")+(Recommendations[ImplStatus]="Compensated"))*ISNUMBER(MATCH(Recommendations[Id],L274:AY274,0)))/COUNTIF(L274:AY274,"&lt;&gt;"))</f>
        <v>0</v>
      </c>
      <c r="L274" s="240" t="s">
        <v>215</v>
      </c>
      <c r="M274" s="240" t="s">
        <v>228</v>
      </c>
      <c r="N274" s="240" t="s">
        <v>263</v>
      </c>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4785</v>
      </c>
      <c r="B275" s="234" t="s">
        <v>4786</v>
      </c>
      <c r="C275" s="234" t="s">
        <v>4787</v>
      </c>
      <c r="D275" s="234" t="s">
        <v>4788</v>
      </c>
      <c r="E275" s="234" t="s">
        <v>25</v>
      </c>
      <c r="F275" s="234" t="s">
        <v>25</v>
      </c>
      <c r="G275" s="234" t="s">
        <v>25</v>
      </c>
      <c r="H275" s="234" t="s">
        <v>4789</v>
      </c>
      <c r="I275" s="234" t="s">
        <v>25</v>
      </c>
      <c r="J275" s="234" t="s">
        <v>4790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4791</v>
      </c>
      <c r="B276" s="234" t="s">
        <v>4792</v>
      </c>
      <c r="C276" s="234" t="s">
        <v>4793</v>
      </c>
      <c r="D276" s="234" t="s">
        <v>4794</v>
      </c>
      <c r="E276" s="234" t="s">
        <v>25</v>
      </c>
      <c r="F276" s="234" t="s">
        <v>4795</v>
      </c>
      <c r="G276" s="234" t="s">
        <v>25</v>
      </c>
      <c r="H276" s="234" t="s">
        <v>4796</v>
      </c>
      <c r="I276" s="234" t="s">
        <v>4797</v>
      </c>
      <c r="J276" s="234" t="s">
        <v>4798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4799</v>
      </c>
      <c r="B277" s="233" t="s">
        <v>4800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4801</v>
      </c>
      <c r="B278" s="234" t="s">
        <v>4802</v>
      </c>
      <c r="C278" s="234" t="s">
        <v>4803</v>
      </c>
      <c r="D278" s="234" t="s">
        <v>4804</v>
      </c>
      <c r="E278" s="234" t="s">
        <v>25</v>
      </c>
      <c r="F278" s="234" t="s">
        <v>4805</v>
      </c>
      <c r="G278" s="234" t="s">
        <v>25</v>
      </c>
      <c r="H278" s="234" t="s">
        <v>4806</v>
      </c>
      <c r="I278" s="234" t="s">
        <v>25</v>
      </c>
      <c r="J278" s="234" t="s">
        <v>4807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4808</v>
      </c>
      <c r="B279" s="232" t="s">
        <v>4809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1022</v>
      </c>
      <c r="B280" s="233" t="s">
        <v>4810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4811</v>
      </c>
      <c r="B281" s="234" t="s">
        <v>4812</v>
      </c>
      <c r="C281" s="234" t="s">
        <v>4813</v>
      </c>
      <c r="D281" s="234" t="s">
        <v>4814</v>
      </c>
      <c r="E281" s="234" t="s">
        <v>4815</v>
      </c>
      <c r="F281" s="234" t="s">
        <v>25</v>
      </c>
      <c r="G281" s="234" t="s">
        <v>25</v>
      </c>
      <c r="H281" s="234" t="s">
        <v>4816</v>
      </c>
      <c r="I281" s="234" t="s">
        <v>25</v>
      </c>
      <c r="J281" s="234" t="s">
        <v>4817</v>
      </c>
      <c r="K281" s="237">
        <f>IF(COUNTIF(L281:AY281,"&lt;&gt;")=0,"",SUMPRODUCT(((Recommendations[ImplStatus]="Implemented")+(Recommendations[ImplStatus]="Compensated"))*ISNUMBER(MATCH(Recommendations[Id],L281:AY281,0)))/COUNTIF(L281:AY281,"&lt;&gt;"))</f>
        <v>0</v>
      </c>
      <c r="L281" s="240" t="s">
        <v>193</v>
      </c>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4818</v>
      </c>
      <c r="B282" s="234" t="s">
        <v>4819</v>
      </c>
      <c r="C282" s="234" t="s">
        <v>4820</v>
      </c>
      <c r="D282" s="234" t="s">
        <v>25</v>
      </c>
      <c r="E282" s="234" t="s">
        <v>25</v>
      </c>
      <c r="F282" s="234" t="s">
        <v>25</v>
      </c>
      <c r="G282" s="234" t="s">
        <v>25</v>
      </c>
      <c r="H282" s="234" t="s">
        <v>4821</v>
      </c>
      <c r="I282" s="234" t="s">
        <v>25</v>
      </c>
      <c r="J282" s="234" t="s">
        <v>4822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4823</v>
      </c>
      <c r="B283" s="234" t="s">
        <v>4824</v>
      </c>
      <c r="C283" s="234" t="s">
        <v>4825</v>
      </c>
      <c r="D283" s="234" t="s">
        <v>25</v>
      </c>
      <c r="E283" s="234" t="s">
        <v>25</v>
      </c>
      <c r="F283" s="234" t="s">
        <v>25</v>
      </c>
      <c r="G283" s="234" t="s">
        <v>25</v>
      </c>
      <c r="H283" s="234" t="s">
        <v>4826</v>
      </c>
      <c r="I283" s="234" t="s">
        <v>25</v>
      </c>
      <c r="J283" s="234" t="s">
        <v>4827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4828</v>
      </c>
      <c r="B284" s="234" t="s">
        <v>4829</v>
      </c>
      <c r="C284" s="234" t="s">
        <v>4830</v>
      </c>
      <c r="D284" s="234" t="s">
        <v>4831</v>
      </c>
      <c r="E284" s="234" t="s">
        <v>25</v>
      </c>
      <c r="F284" s="234" t="s">
        <v>25</v>
      </c>
      <c r="G284" s="234" t="s">
        <v>25</v>
      </c>
      <c r="H284" s="234" t="s">
        <v>4832</v>
      </c>
      <c r="I284" s="234" t="s">
        <v>25</v>
      </c>
      <c r="J284" s="234" t="s">
        <v>4833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1026</v>
      </c>
      <c r="B285" s="233" t="s">
        <v>4834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4835</v>
      </c>
      <c r="B286" s="234" t="s">
        <v>4836</v>
      </c>
      <c r="C286" s="234" t="s">
        <v>4837</v>
      </c>
      <c r="D286" s="234" t="s">
        <v>4838</v>
      </c>
      <c r="E286" s="234" t="s">
        <v>25</v>
      </c>
      <c r="F286" s="234" t="s">
        <v>25</v>
      </c>
      <c r="G286" s="234" t="s">
        <v>25</v>
      </c>
      <c r="H286" s="234" t="s">
        <v>4839</v>
      </c>
      <c r="I286" s="234" t="s">
        <v>4840</v>
      </c>
      <c r="J286" s="234" t="s">
        <v>4841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1030</v>
      </c>
      <c r="B287" s="233" t="s">
        <v>4842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4843</v>
      </c>
      <c r="B288" s="234" t="s">
        <v>4844</v>
      </c>
      <c r="C288" s="234" t="s">
        <v>4845</v>
      </c>
      <c r="D288" s="234" t="s">
        <v>4846</v>
      </c>
      <c r="E288" s="234" t="s">
        <v>4847</v>
      </c>
      <c r="F288" s="234" t="s">
        <v>4848</v>
      </c>
      <c r="G288" s="234" t="s">
        <v>4849</v>
      </c>
      <c r="H288" s="234" t="s">
        <v>4850</v>
      </c>
      <c r="I288" s="234" t="s">
        <v>3838</v>
      </c>
      <c r="J288" s="234" t="s">
        <v>4851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4852</v>
      </c>
      <c r="B289" s="234" t="s">
        <v>4853</v>
      </c>
      <c r="C289" s="234" t="s">
        <v>4854</v>
      </c>
      <c r="D289" s="234" t="s">
        <v>25</v>
      </c>
      <c r="E289" s="234" t="s">
        <v>4847</v>
      </c>
      <c r="F289" s="234" t="s">
        <v>25</v>
      </c>
      <c r="G289" s="234" t="s">
        <v>4855</v>
      </c>
      <c r="H289" s="234" t="s">
        <v>4856</v>
      </c>
      <c r="I289" s="234" t="s">
        <v>4857</v>
      </c>
      <c r="J289" s="234" t="s">
        <v>4858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4859</v>
      </c>
      <c r="B290" s="234" t="s">
        <v>4860</v>
      </c>
      <c r="C290" s="234" t="s">
        <v>4861</v>
      </c>
      <c r="D290" s="234" t="s">
        <v>25</v>
      </c>
      <c r="E290" s="234" t="s">
        <v>4862</v>
      </c>
      <c r="F290" s="234" t="s">
        <v>25</v>
      </c>
      <c r="G290" s="234" t="s">
        <v>4863</v>
      </c>
      <c r="H290" s="234" t="s">
        <v>4864</v>
      </c>
      <c r="I290" s="234" t="s">
        <v>4865</v>
      </c>
      <c r="J290" s="234" t="s">
        <v>4866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4867</v>
      </c>
      <c r="B291" s="234" t="s">
        <v>4868</v>
      </c>
      <c r="C291" s="234" t="s">
        <v>4869</v>
      </c>
      <c r="D291" s="234" t="s">
        <v>25</v>
      </c>
      <c r="E291" s="234" t="s">
        <v>25</v>
      </c>
      <c r="F291" s="234" t="s">
        <v>25</v>
      </c>
      <c r="G291" s="234" t="s">
        <v>25</v>
      </c>
      <c r="H291" s="234" t="s">
        <v>4870</v>
      </c>
      <c r="I291" s="234" t="s">
        <v>3838</v>
      </c>
      <c r="J291" s="234" t="s">
        <v>4871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1034</v>
      </c>
      <c r="B292" s="233" t="s">
        <v>4872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4873</v>
      </c>
      <c r="B293" s="234" t="s">
        <v>4874</v>
      </c>
      <c r="C293" s="234" t="s">
        <v>4875</v>
      </c>
      <c r="D293" s="234" t="s">
        <v>4876</v>
      </c>
      <c r="E293" s="234" t="s">
        <v>25</v>
      </c>
      <c r="F293" s="234" t="s">
        <v>25</v>
      </c>
      <c r="G293" s="234" t="s">
        <v>25</v>
      </c>
      <c r="H293" s="234" t="s">
        <v>4877</v>
      </c>
      <c r="I293" s="234" t="s">
        <v>4878</v>
      </c>
      <c r="J293" s="234" t="s">
        <v>4879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4880</v>
      </c>
      <c r="B294" s="234" t="s">
        <v>4881</v>
      </c>
      <c r="C294" s="234" t="s">
        <v>4882</v>
      </c>
      <c r="D294" s="234" t="s">
        <v>4876</v>
      </c>
      <c r="E294" s="234" t="s">
        <v>25</v>
      </c>
      <c r="F294" s="234" t="s">
        <v>4883</v>
      </c>
      <c r="G294" s="234" t="s">
        <v>25</v>
      </c>
      <c r="H294" s="234" t="s">
        <v>4884</v>
      </c>
      <c r="I294" s="234" t="s">
        <v>3810</v>
      </c>
      <c r="J294" s="234" t="s">
        <v>4885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4886</v>
      </c>
      <c r="B295" s="234" t="s">
        <v>4887</v>
      </c>
      <c r="C295" s="234" t="s">
        <v>4888</v>
      </c>
      <c r="D295" s="234" t="s">
        <v>4889</v>
      </c>
      <c r="E295" s="234" t="s">
        <v>25</v>
      </c>
      <c r="F295" s="234" t="s">
        <v>25</v>
      </c>
      <c r="G295" s="234" t="s">
        <v>25</v>
      </c>
      <c r="H295" s="234" t="s">
        <v>4890</v>
      </c>
      <c r="I295" s="234" t="s">
        <v>3810</v>
      </c>
      <c r="J295" s="234" t="s">
        <v>4891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1038</v>
      </c>
      <c r="B296" s="233" t="s">
        <v>4892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4893</v>
      </c>
      <c r="B297" s="234" t="s">
        <v>4894</v>
      </c>
      <c r="C297" s="234" t="s">
        <v>4895</v>
      </c>
      <c r="D297" s="234" t="s">
        <v>4889</v>
      </c>
      <c r="E297" s="234" t="s">
        <v>25</v>
      </c>
      <c r="F297" s="234" t="s">
        <v>4896</v>
      </c>
      <c r="G297" s="234" t="s">
        <v>25</v>
      </c>
      <c r="H297" s="234" t="s">
        <v>4897</v>
      </c>
      <c r="I297" s="234" t="s">
        <v>25</v>
      </c>
      <c r="J297" s="234" t="s">
        <v>4898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4899</v>
      </c>
      <c r="B298" s="234" t="s">
        <v>4900</v>
      </c>
      <c r="C298" s="234" t="s">
        <v>4901</v>
      </c>
      <c r="D298" s="234" t="s">
        <v>4902</v>
      </c>
      <c r="E298" s="234" t="s">
        <v>25</v>
      </c>
      <c r="F298" s="234" t="s">
        <v>25</v>
      </c>
      <c r="G298" s="234" t="s">
        <v>4903</v>
      </c>
      <c r="H298" s="234" t="s">
        <v>4904</v>
      </c>
      <c r="I298" s="234" t="s">
        <v>4904</v>
      </c>
      <c r="J298" s="234" t="s">
        <v>4905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4906</v>
      </c>
      <c r="B299" s="234" t="s">
        <v>4907</v>
      </c>
      <c r="C299" s="234" t="s">
        <v>4908</v>
      </c>
      <c r="D299" s="234" t="s">
        <v>25</v>
      </c>
      <c r="E299" s="234" t="s">
        <v>25</v>
      </c>
      <c r="F299" s="234" t="s">
        <v>25</v>
      </c>
      <c r="G299" s="234" t="s">
        <v>25</v>
      </c>
      <c r="H299" s="234" t="s">
        <v>4909</v>
      </c>
      <c r="I299" s="234" t="s">
        <v>4910</v>
      </c>
      <c r="J299" s="234" t="s">
        <v>4911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4912</v>
      </c>
      <c r="B300" s="234" t="s">
        <v>4913</v>
      </c>
      <c r="C300" s="234" t="s">
        <v>4914</v>
      </c>
      <c r="D300" s="234" t="s">
        <v>25</v>
      </c>
      <c r="E300" s="234" t="s">
        <v>25</v>
      </c>
      <c r="F300" s="234" t="s">
        <v>4915</v>
      </c>
      <c r="G300" s="234" t="s">
        <v>25</v>
      </c>
      <c r="H300" s="234" t="s">
        <v>4916</v>
      </c>
      <c r="I300" s="234" t="s">
        <v>4910</v>
      </c>
      <c r="J300" s="234" t="s">
        <v>4917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1042</v>
      </c>
      <c r="B301" s="233" t="s">
        <v>4918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4919</v>
      </c>
      <c r="B302" s="234" t="s">
        <v>4920</v>
      </c>
      <c r="C302" s="234" t="s">
        <v>4921</v>
      </c>
      <c r="D302" s="234" t="s">
        <v>25</v>
      </c>
      <c r="E302" s="234" t="s">
        <v>25</v>
      </c>
      <c r="F302" s="234" t="s">
        <v>25</v>
      </c>
      <c r="G302" s="234" t="s">
        <v>25</v>
      </c>
      <c r="H302" s="234" t="s">
        <v>4922</v>
      </c>
      <c r="I302" s="234" t="s">
        <v>25</v>
      </c>
      <c r="J302" s="234" t="s">
        <v>4923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4924</v>
      </c>
      <c r="B303" s="234" t="s">
        <v>4925</v>
      </c>
      <c r="C303" s="234" t="s">
        <v>4926</v>
      </c>
      <c r="D303" s="234" t="s">
        <v>4927</v>
      </c>
      <c r="E303" s="234" t="s">
        <v>25</v>
      </c>
      <c r="F303" s="234" t="s">
        <v>25</v>
      </c>
      <c r="G303" s="234" t="s">
        <v>25</v>
      </c>
      <c r="H303" s="234" t="s">
        <v>4928</v>
      </c>
      <c r="I303" s="234" t="s">
        <v>3838</v>
      </c>
      <c r="J303" s="234" t="s">
        <v>4929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4930</v>
      </c>
      <c r="B304" s="234" t="s">
        <v>4931</v>
      </c>
      <c r="C304" s="234" t="s">
        <v>4932</v>
      </c>
      <c r="D304" s="234" t="s">
        <v>4927</v>
      </c>
      <c r="E304" s="234" t="s">
        <v>25</v>
      </c>
      <c r="F304" s="234" t="s">
        <v>4933</v>
      </c>
      <c r="G304" s="234" t="s">
        <v>25</v>
      </c>
      <c r="H304" s="234" t="s">
        <v>4934</v>
      </c>
      <c r="I304" s="234" t="s">
        <v>25</v>
      </c>
      <c r="J304" s="234" t="s">
        <v>4935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4936</v>
      </c>
      <c r="B305" s="234" t="s">
        <v>4937</v>
      </c>
      <c r="C305" s="234" t="s">
        <v>4938</v>
      </c>
      <c r="D305" s="234" t="s">
        <v>4939</v>
      </c>
      <c r="E305" s="234" t="s">
        <v>25</v>
      </c>
      <c r="F305" s="234" t="s">
        <v>25</v>
      </c>
      <c r="G305" s="234" t="s">
        <v>25</v>
      </c>
      <c r="H305" s="234" t="s">
        <v>4940</v>
      </c>
      <c r="I305" s="234" t="s">
        <v>4941</v>
      </c>
      <c r="J305" s="234" t="s">
        <v>4942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4943</v>
      </c>
      <c r="B306" s="234" t="s">
        <v>4944</v>
      </c>
      <c r="C306" s="234" t="s">
        <v>4945</v>
      </c>
      <c r="D306" s="234" t="s">
        <v>4946</v>
      </c>
      <c r="E306" s="234" t="s">
        <v>25</v>
      </c>
      <c r="F306" s="234" t="s">
        <v>25</v>
      </c>
      <c r="G306" s="234" t="s">
        <v>25</v>
      </c>
      <c r="H306" s="234" t="s">
        <v>4947</v>
      </c>
      <c r="I306" s="234" t="s">
        <v>3838</v>
      </c>
      <c r="J306" s="234" t="s">
        <v>4948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1046</v>
      </c>
      <c r="B307" s="233" t="s">
        <v>4949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4950</v>
      </c>
      <c r="B308" s="234" t="s">
        <v>4951</v>
      </c>
      <c r="C308" s="234" t="s">
        <v>4952</v>
      </c>
      <c r="D308" s="234" t="s">
        <v>4946</v>
      </c>
      <c r="E308" s="234" t="s">
        <v>25</v>
      </c>
      <c r="F308" s="234" t="s">
        <v>4953</v>
      </c>
      <c r="G308" s="234" t="s">
        <v>25</v>
      </c>
      <c r="H308" s="234" t="s">
        <v>4954</v>
      </c>
      <c r="I308" s="234" t="s">
        <v>4955</v>
      </c>
      <c r="J308" s="234" t="s">
        <v>4956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1050</v>
      </c>
      <c r="B309" s="233" t="s">
        <v>4957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4958</v>
      </c>
      <c r="B310" s="234" t="s">
        <v>4959</v>
      </c>
      <c r="C310" s="234" t="s">
        <v>4960</v>
      </c>
      <c r="D310" s="234" t="s">
        <v>25</v>
      </c>
      <c r="E310" s="234" t="s">
        <v>25</v>
      </c>
      <c r="F310" s="234" t="s">
        <v>4961</v>
      </c>
      <c r="G310" s="234" t="s">
        <v>25</v>
      </c>
      <c r="H310" s="234" t="s">
        <v>4962</v>
      </c>
      <c r="I310" s="234" t="s">
        <v>4963</v>
      </c>
      <c r="J310" s="234" t="s">
        <v>4964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4965</v>
      </c>
      <c r="B311" s="234" t="s">
        <v>4966</v>
      </c>
      <c r="C311" s="234" t="s">
        <v>4967</v>
      </c>
      <c r="D311" s="234" t="s">
        <v>4968</v>
      </c>
      <c r="E311" s="234" t="s">
        <v>25</v>
      </c>
      <c r="F311" s="234" t="s">
        <v>25</v>
      </c>
      <c r="G311" s="234" t="s">
        <v>4969</v>
      </c>
      <c r="H311" s="234" t="s">
        <v>4970</v>
      </c>
      <c r="I311" s="234" t="s">
        <v>25</v>
      </c>
      <c r="J311" s="234" t="s">
        <v>4971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4972</v>
      </c>
      <c r="B312" s="234" t="s">
        <v>4973</v>
      </c>
      <c r="C312" s="234" t="s">
        <v>4974</v>
      </c>
      <c r="D312" s="234" t="s">
        <v>4975</v>
      </c>
      <c r="E312" s="234" t="s">
        <v>25</v>
      </c>
      <c r="F312" s="234" t="s">
        <v>25</v>
      </c>
      <c r="G312" s="234" t="s">
        <v>25</v>
      </c>
      <c r="H312" s="234" t="s">
        <v>4976</v>
      </c>
      <c r="I312" s="234" t="s">
        <v>25</v>
      </c>
      <c r="J312" s="234" t="s">
        <v>4977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4978</v>
      </c>
      <c r="B313" s="234" t="s">
        <v>4979</v>
      </c>
      <c r="C313" s="234" t="s">
        <v>4980</v>
      </c>
      <c r="D313" s="234" t="s">
        <v>4981</v>
      </c>
      <c r="E313" s="234" t="s">
        <v>25</v>
      </c>
      <c r="F313" s="234" t="s">
        <v>25</v>
      </c>
      <c r="G313" s="234" t="s">
        <v>4982</v>
      </c>
      <c r="H313" s="234" t="s">
        <v>4983</v>
      </c>
      <c r="I313" s="234" t="s">
        <v>4984</v>
      </c>
      <c r="J313" s="234" t="s">
        <v>4985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4986</v>
      </c>
      <c r="B314" s="234" t="s">
        <v>4987</v>
      </c>
      <c r="C314" s="234" t="s">
        <v>4988</v>
      </c>
      <c r="D314" s="234" t="s">
        <v>4989</v>
      </c>
      <c r="E314" s="234" t="s">
        <v>25</v>
      </c>
      <c r="F314" s="234" t="s">
        <v>25</v>
      </c>
      <c r="G314" s="234" t="s">
        <v>4990</v>
      </c>
      <c r="H314" s="234" t="s">
        <v>4991</v>
      </c>
      <c r="I314" s="234" t="s">
        <v>4992</v>
      </c>
      <c r="J314" s="234" t="s">
        <v>4993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4994</v>
      </c>
      <c r="B315" s="233" t="s">
        <v>4995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4996</v>
      </c>
      <c r="B316" s="234" t="s">
        <v>4997</v>
      </c>
      <c r="C316" s="234" t="s">
        <v>4998</v>
      </c>
      <c r="D316" s="234" t="s">
        <v>25</v>
      </c>
      <c r="E316" s="234" t="s">
        <v>25</v>
      </c>
      <c r="F316" s="234" t="s">
        <v>25</v>
      </c>
      <c r="G316" s="234" t="s">
        <v>25</v>
      </c>
      <c r="H316" s="234" t="s">
        <v>4999</v>
      </c>
      <c r="I316" s="234" t="s">
        <v>5000</v>
      </c>
      <c r="J316" s="234" t="s">
        <v>5001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5002</v>
      </c>
      <c r="B317" s="234" t="s">
        <v>5003</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5004</v>
      </c>
      <c r="B318" s="233" t="s">
        <v>5005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5006</v>
      </c>
      <c r="B319" s="234" t="s">
        <v>5007</v>
      </c>
      <c r="C319" s="234" t="s">
        <v>5008</v>
      </c>
      <c r="D319" s="234" t="s">
        <v>5009</v>
      </c>
      <c r="E319" s="234" t="s">
        <v>25</v>
      </c>
      <c r="F319" s="234" t="s">
        <v>5010</v>
      </c>
      <c r="G319" s="234" t="s">
        <v>5011</v>
      </c>
      <c r="H319" s="234" t="s">
        <v>5012</v>
      </c>
      <c r="I319" s="234" t="s">
        <v>25</v>
      </c>
      <c r="J319" s="234" t="s">
        <v>5013</v>
      </c>
      <c r="K319" s="237">
        <f>IF(COUNTIF(L319:AY319,"&lt;&gt;")=0,"",SUMPRODUCT(((Recommendations[ImplStatus]="Implemented")+(Recommendations[ImplStatus]="Compensated"))*ISNUMBER(MATCH(Recommendations[Id],L319:AY319,0)))/COUNTIF(L319:AY319,"&lt;&gt;"))</f>
        <v>0</v>
      </c>
      <c r="L319" s="240" t="s">
        <v>294</v>
      </c>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5014</v>
      </c>
      <c r="B320" s="234" t="s">
        <v>5015</v>
      </c>
      <c r="C320" s="234" t="s">
        <v>5016</v>
      </c>
      <c r="D320" s="234" t="s">
        <v>5017</v>
      </c>
      <c r="E320" s="234" t="s">
        <v>25</v>
      </c>
      <c r="F320" s="234" t="s">
        <v>25</v>
      </c>
      <c r="G320" s="234" t="s">
        <v>25</v>
      </c>
      <c r="H320" s="234" t="s">
        <v>5018</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5019</v>
      </c>
      <c r="B321" s="234" t="s">
        <v>5020</v>
      </c>
      <c r="C321" s="234" t="s">
        <v>5021</v>
      </c>
      <c r="D321" s="234" t="s">
        <v>5022</v>
      </c>
      <c r="E321" s="234" t="s">
        <v>25</v>
      </c>
      <c r="F321" s="234" t="s">
        <v>25</v>
      </c>
      <c r="G321" s="234" t="s">
        <v>25</v>
      </c>
      <c r="H321" s="234" t="s">
        <v>5023</v>
      </c>
      <c r="I321" s="234" t="s">
        <v>25</v>
      </c>
      <c r="J321" s="234" t="s">
        <v>5024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5025</v>
      </c>
      <c r="B322" s="234" t="s">
        <v>5026</v>
      </c>
      <c r="C322" s="234" t="s">
        <v>5027</v>
      </c>
      <c r="D322" s="234" t="s">
        <v>5028</v>
      </c>
      <c r="E322" s="234" t="s">
        <v>25</v>
      </c>
      <c r="F322" s="234" t="s">
        <v>25</v>
      </c>
      <c r="G322" s="234" t="s">
        <v>25</v>
      </c>
      <c r="H322" s="234" t="s">
        <v>5029</v>
      </c>
      <c r="I322" s="234" t="s">
        <v>25</v>
      </c>
      <c r="J322" s="234" t="s">
        <v>5030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5031</v>
      </c>
      <c r="B323" s="234" t="s">
        <v>5032</v>
      </c>
      <c r="C323" s="234" t="s">
        <v>5033</v>
      </c>
      <c r="D323" s="234" t="s">
        <v>25</v>
      </c>
      <c r="E323" s="234" t="s">
        <v>25</v>
      </c>
      <c r="F323" s="234" t="s">
        <v>25</v>
      </c>
      <c r="G323" s="234" t="s">
        <v>25</v>
      </c>
      <c r="H323" s="234" t="s">
        <v>5034</v>
      </c>
      <c r="I323" s="234" t="s">
        <v>3838</v>
      </c>
      <c r="J323" s="234" t="s">
        <v>5035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5036</v>
      </c>
      <c r="B324" s="234" t="s">
        <v>5037</v>
      </c>
      <c r="C324" s="234" t="s">
        <v>5038</v>
      </c>
      <c r="D324" s="234" t="s">
        <v>25</v>
      </c>
      <c r="E324" s="234" t="s">
        <v>25</v>
      </c>
      <c r="F324" s="234" t="s">
        <v>25</v>
      </c>
      <c r="G324" s="234" t="s">
        <v>25</v>
      </c>
      <c r="H324" s="234" t="s">
        <v>5039</v>
      </c>
      <c r="I324" s="234" t="s">
        <v>5040</v>
      </c>
      <c r="J324" s="234" t="s">
        <v>5041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5042</v>
      </c>
      <c r="B325" s="234" t="s">
        <v>5043</v>
      </c>
      <c r="C325" s="234" t="s">
        <v>5044</v>
      </c>
      <c r="D325" s="234" t="s">
        <v>5045</v>
      </c>
      <c r="E325" s="234" t="s">
        <v>25</v>
      </c>
      <c r="F325" s="234" t="s">
        <v>25</v>
      </c>
      <c r="G325" s="234" t="s">
        <v>25</v>
      </c>
      <c r="H325" s="234" t="s">
        <v>5046</v>
      </c>
      <c r="I325" s="234" t="s">
        <v>25</v>
      </c>
      <c r="J325" s="234" t="s">
        <v>5047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5048</v>
      </c>
      <c r="B326" s="241" t="s">
        <v>5049</v>
      </c>
      <c r="C326" s="241" t="s">
        <v>5050</v>
      </c>
      <c r="D326" s="241" t="s">
        <v>5051</v>
      </c>
      <c r="E326" s="241" t="s">
        <v>25</v>
      </c>
      <c r="F326" s="241" t="s">
        <v>25</v>
      </c>
      <c r="G326" s="241" t="s">
        <v>25</v>
      </c>
      <c r="H326" s="241" t="s">
        <v>5052</v>
      </c>
      <c r="I326" s="241" t="s">
        <v>3838</v>
      </c>
      <c r="J326" s="241" t="s">
        <v>5053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345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IFERROR(INDEX('Recommendations'!$I$2:$I$51, MATCH(L2,'Recommendations'!$B$2:$B$51,0))="Implemented", FALSE))</xm:f>
            <x14:dxf>
              <font>
                <color rgb="FF000000"/>
              </font>
              <fill>
                <patternFill>
                  <bgColor rgb="FF3C7D22"/>
                </patternFill>
              </fill>
            </x14:dxf>
          </x14:cfRule>
          <x14:cfRule type="expression" priority="2" id="{00000000-000E-0000-0A00-000002000000}">
            <xm:f>AND(L2&lt;&gt;"", IFERROR(INDEX('Recommendations'!$I$2:$I$51, MATCH(L2,'Recommendations'!$B$2:$B$51,0))="Compensated", FALSE))</xm:f>
            <x14:dxf>
              <font>
                <color rgb="FF000000"/>
              </font>
              <fill>
                <patternFill>
                  <bgColor rgb="FFC6E0B4"/>
                </patternFill>
              </fill>
            </x14:dxf>
          </x14:cfRule>
          <x14:cfRule type="expression" priority="3" id="{00000000-000E-0000-0A00-000003000000}">
            <xm:f>AND(L2&lt;&gt;"", IFERROR(INDEX('Recommendations'!$I$2:$I$51, MATCH(L2,'Recommendations'!$B$2:$B$51,0))="Testing", FALSE))</xm:f>
            <x14:dxf>
              <font>
                <color rgb="FF000000"/>
              </font>
              <fill>
                <patternFill>
                  <bgColor rgb="FFFFC000"/>
                </patternFill>
              </fill>
            </x14:dxf>
          </x14:cfRule>
          <x14:cfRule type="expression" priority="4" id="{00000000-000E-0000-0A00-000004000000}">
            <xm:f>AND(L2&lt;&gt;"", IFERROR(INDEX('Recommendations'!$I$2:$I$51, MATCH(L2,'Recommendations'!$B$2:$B$51,0))="Failed", FALSE))</xm:f>
            <x14:dxf>
              <font>
                <color rgb="FF000000"/>
              </font>
              <fill>
                <patternFill>
                  <bgColor rgb="FFD82891"/>
                </patternFill>
              </fill>
            </x14:dxf>
          </x14:cfRule>
          <x14:cfRule type="expression" priority="5" id="{00000000-000E-0000-0A00-000005000000}">
            <xm:f>AND(L2&lt;&gt;"", IFERROR(INDEX('Recommendations'!$I$2:$I$51, MATCH(L2,'Recommendations'!$B$2:$B$51,0))="Risk Accepted", FALSE))</xm:f>
            <x14:dxf>
              <font>
                <color rgb="FF000000"/>
              </font>
              <fill>
                <patternFill>
                  <bgColor rgb="FFD9D9D9"/>
                </patternFill>
              </fill>
            </x14:dxf>
          </x14:cfRule>
          <x14:cfRule type="expression" priority="6" id="{00000000-000E-0000-0A00-000006000000}">
            <xm:f>AND(L2&lt;&gt;"", IFERROR(INDEX('Recommendations'!$I$2:$I$51, MATCH(L2,'Recommendations'!$B$2:$B$51,0))="N/A",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2217</v>
      </c>
      <c r="B1" s="286" t="s">
        <v>3102</v>
      </c>
      <c r="C1" s="286" t="s">
        <v>1</v>
      </c>
      <c r="D1" s="286" t="s">
        <v>590</v>
      </c>
      <c r="E1" s="286" t="s">
        <v>5054</v>
      </c>
      <c r="F1" s="286" t="s">
        <v>5055</v>
      </c>
      <c r="G1" s="286" t="s">
        <v>595</v>
      </c>
      <c r="H1" s="286" t="s">
        <v>596</v>
      </c>
      <c r="I1" s="286" t="s">
        <v>597</v>
      </c>
      <c r="J1" s="286" t="s">
        <v>598</v>
      </c>
      <c r="K1" s="286" t="s">
        <v>599</v>
      </c>
      <c r="L1" s="286" t="s">
        <v>600</v>
      </c>
      <c r="M1" s="286" t="s">
        <v>601</v>
      </c>
      <c r="N1" s="286" t="s">
        <v>602</v>
      </c>
      <c r="O1" s="286" t="s">
        <v>603</v>
      </c>
      <c r="P1" s="286" t="s">
        <v>604</v>
      </c>
      <c r="Q1" s="286" t="s">
        <v>605</v>
      </c>
      <c r="R1" s="286" t="s">
        <v>606</v>
      </c>
      <c r="S1" s="286" t="s">
        <v>607</v>
      </c>
      <c r="T1" s="286" t="s">
        <v>608</v>
      </c>
      <c r="U1" s="286" t="s">
        <v>609</v>
      </c>
      <c r="V1" s="286" t="s">
        <v>610</v>
      </c>
      <c r="W1" s="286" t="s">
        <v>611</v>
      </c>
      <c r="X1" s="286" t="s">
        <v>612</v>
      </c>
      <c r="Y1" s="286" t="s">
        <v>613</v>
      </c>
      <c r="Z1" s="286" t="s">
        <v>614</v>
      </c>
      <c r="AA1" s="286" t="s">
        <v>615</v>
      </c>
      <c r="AB1" s="286" t="s">
        <v>616</v>
      </c>
      <c r="AC1" s="286" t="s">
        <v>617</v>
      </c>
      <c r="AD1" s="286" t="s">
        <v>618</v>
      </c>
      <c r="AE1" s="286" t="s">
        <v>619</v>
      </c>
      <c r="AF1" s="286" t="s">
        <v>620</v>
      </c>
      <c r="AG1" s="286" t="s">
        <v>621</v>
      </c>
      <c r="AH1" s="286" t="s">
        <v>622</v>
      </c>
      <c r="AI1" s="286" t="s">
        <v>623</v>
      </c>
      <c r="AJ1" s="286" t="s">
        <v>624</v>
      </c>
      <c r="AK1" s="286" t="s">
        <v>625</v>
      </c>
      <c r="AL1" s="286" t="s">
        <v>626</v>
      </c>
      <c r="AM1" s="286" t="s">
        <v>627</v>
      </c>
      <c r="AN1" s="286" t="s">
        <v>628</v>
      </c>
      <c r="AO1" s="286" t="s">
        <v>629</v>
      </c>
      <c r="AP1" s="286" t="s">
        <v>630</v>
      </c>
      <c r="AQ1" s="286" t="s">
        <v>631</v>
      </c>
      <c r="AR1" s="286" t="s">
        <v>632</v>
      </c>
      <c r="AS1" s="286" t="s">
        <v>633</v>
      </c>
      <c r="AT1" s="286" t="s">
        <v>634</v>
      </c>
      <c r="AU1" s="287" t="s">
        <v>635</v>
      </c>
    </row>
    <row r="2" spans="1:47" ht="60" customHeight="1" outlineLevel="1" x14ac:dyDescent="0.35">
      <c r="A2" s="277" t="s">
        <v>5056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5056</v>
      </c>
      <c r="B3" s="256" t="s">
        <v>5057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5056</v>
      </c>
      <c r="B4" s="257" t="s">
        <v>5057</v>
      </c>
      <c r="C4" s="258" t="s">
        <v>5058</v>
      </c>
      <c r="D4" s="261" t="s">
        <v>5059</v>
      </c>
      <c r="E4" s="262" t="s">
        <v>5060</v>
      </c>
      <c r="F4" s="265" t="s">
        <v>5061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5056</v>
      </c>
      <c r="B5" s="257" t="s">
        <v>5057</v>
      </c>
      <c r="C5" s="258" t="s">
        <v>5062</v>
      </c>
      <c r="D5" s="261" t="s">
        <v>5063</v>
      </c>
      <c r="E5" s="262" t="s">
        <v>5060</v>
      </c>
      <c r="F5" s="265" t="s">
        <v>5061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5056</v>
      </c>
      <c r="B6" s="257" t="s">
        <v>5057</v>
      </c>
      <c r="C6" s="258" t="s">
        <v>5064</v>
      </c>
      <c r="D6" s="261" t="s">
        <v>5065</v>
      </c>
      <c r="E6" s="262" t="s">
        <v>5060</v>
      </c>
      <c r="F6" s="265" t="s">
        <v>5061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5056</v>
      </c>
      <c r="B7" s="257" t="s">
        <v>5057</v>
      </c>
      <c r="C7" s="258" t="s">
        <v>5066</v>
      </c>
      <c r="D7" s="261" t="s">
        <v>5067</v>
      </c>
      <c r="E7" s="262" t="s">
        <v>5060</v>
      </c>
      <c r="F7" s="265" t="s">
        <v>5061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5056</v>
      </c>
      <c r="B8" s="257" t="s">
        <v>5057</v>
      </c>
      <c r="C8" s="258" t="s">
        <v>5068</v>
      </c>
      <c r="D8" s="261" t="s">
        <v>5069</v>
      </c>
      <c r="E8" s="262" t="s">
        <v>5060</v>
      </c>
      <c r="F8" s="265" t="s">
        <v>5061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5056</v>
      </c>
      <c r="B9" s="257" t="s">
        <v>5057</v>
      </c>
      <c r="C9" s="258" t="s">
        <v>5070</v>
      </c>
      <c r="D9" s="261" t="s">
        <v>5071</v>
      </c>
      <c r="E9" s="262" t="s">
        <v>5060</v>
      </c>
      <c r="F9" s="265" t="s">
        <v>5061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5056</v>
      </c>
      <c r="B10" s="257" t="s">
        <v>5057</v>
      </c>
      <c r="C10" s="258" t="s">
        <v>5072</v>
      </c>
      <c r="D10" s="261" t="s">
        <v>5073</v>
      </c>
      <c r="E10" s="262" t="s">
        <v>5060</v>
      </c>
      <c r="F10" s="265" t="s">
        <v>5061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5056</v>
      </c>
      <c r="B11" s="257" t="s">
        <v>5057</v>
      </c>
      <c r="C11" s="258" t="s">
        <v>5074</v>
      </c>
      <c r="D11" s="261" t="s">
        <v>5075</v>
      </c>
      <c r="E11" s="262" t="s">
        <v>5060</v>
      </c>
      <c r="F11" s="265" t="s">
        <v>5061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5056</v>
      </c>
      <c r="B12" s="257" t="s">
        <v>5057</v>
      </c>
      <c r="C12" s="258" t="s">
        <v>5076</v>
      </c>
      <c r="D12" s="261" t="s">
        <v>5077</v>
      </c>
      <c r="E12" s="262" t="s">
        <v>5060</v>
      </c>
      <c r="F12" s="265" t="s">
        <v>5061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5056</v>
      </c>
      <c r="B13" s="257" t="s">
        <v>5057</v>
      </c>
      <c r="C13" s="258" t="s">
        <v>5078</v>
      </c>
      <c r="D13" s="261" t="s">
        <v>5079</v>
      </c>
      <c r="E13" s="262" t="s">
        <v>5060</v>
      </c>
      <c r="F13" s="265" t="s">
        <v>5061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5056</v>
      </c>
      <c r="B14" s="257" t="s">
        <v>5057</v>
      </c>
      <c r="C14" s="258" t="s">
        <v>5080</v>
      </c>
      <c r="D14" s="261" t="s">
        <v>5081</v>
      </c>
      <c r="E14" s="262" t="s">
        <v>5060</v>
      </c>
      <c r="F14" s="265" t="s">
        <v>5061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5056</v>
      </c>
      <c r="B15" s="257" t="s">
        <v>5057</v>
      </c>
      <c r="C15" s="258" t="s">
        <v>5082</v>
      </c>
      <c r="D15" s="261" t="s">
        <v>5083</v>
      </c>
      <c r="E15" s="262" t="s">
        <v>5060</v>
      </c>
      <c r="F15" s="265" t="s">
        <v>5061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5056</v>
      </c>
      <c r="B16" s="257" t="s">
        <v>5057</v>
      </c>
      <c r="C16" s="258" t="s">
        <v>5084</v>
      </c>
      <c r="D16" s="261" t="s">
        <v>5085</v>
      </c>
      <c r="E16" s="262" t="s">
        <v>5060</v>
      </c>
      <c r="F16" s="265" t="s">
        <v>5061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5056</v>
      </c>
      <c r="B17" s="256" t="s">
        <v>5086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5056</v>
      </c>
      <c r="B18" s="257" t="s">
        <v>5086</v>
      </c>
      <c r="C18" s="258" t="s">
        <v>5087</v>
      </c>
      <c r="D18" s="261" t="s">
        <v>5088</v>
      </c>
      <c r="E18" s="262" t="s">
        <v>5089</v>
      </c>
      <c r="F18" s="265" t="s">
        <v>5090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5056</v>
      </c>
      <c r="B19" s="257" t="s">
        <v>5086</v>
      </c>
      <c r="C19" s="258" t="s">
        <v>5091</v>
      </c>
      <c r="D19" s="261" t="s">
        <v>5092</v>
      </c>
      <c r="E19" s="262" t="s">
        <v>5089</v>
      </c>
      <c r="F19" s="265" t="s">
        <v>5090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5056</v>
      </c>
      <c r="B20" s="257" t="s">
        <v>5086</v>
      </c>
      <c r="C20" s="258" t="s">
        <v>5093</v>
      </c>
      <c r="D20" s="261" t="s">
        <v>5094</v>
      </c>
      <c r="E20" s="262" t="s">
        <v>5089</v>
      </c>
      <c r="F20" s="265" t="s">
        <v>5090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5056</v>
      </c>
      <c r="B21" s="257" t="s">
        <v>5086</v>
      </c>
      <c r="C21" s="258" t="s">
        <v>5095</v>
      </c>
      <c r="D21" s="261" t="s">
        <v>5096</v>
      </c>
      <c r="E21" s="262" t="s">
        <v>5089</v>
      </c>
      <c r="F21" s="265" t="s">
        <v>5090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5056</v>
      </c>
      <c r="B22" s="257" t="s">
        <v>5086</v>
      </c>
      <c r="C22" s="258" t="s">
        <v>5097</v>
      </c>
      <c r="D22" s="261" t="s">
        <v>5098</v>
      </c>
      <c r="E22" s="262" t="s">
        <v>5089</v>
      </c>
      <c r="F22" s="265" t="s">
        <v>5090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5056</v>
      </c>
      <c r="B23" s="257" t="s">
        <v>5086</v>
      </c>
      <c r="C23" s="258" t="s">
        <v>5099</v>
      </c>
      <c r="D23" s="261" t="s">
        <v>5100</v>
      </c>
      <c r="E23" s="262" t="s">
        <v>5060</v>
      </c>
      <c r="F23" s="265" t="s">
        <v>5061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5056</v>
      </c>
      <c r="B24" s="257" t="s">
        <v>5086</v>
      </c>
      <c r="C24" s="258" t="s">
        <v>5101</v>
      </c>
      <c r="D24" s="261" t="s">
        <v>5102</v>
      </c>
      <c r="E24" s="262" t="s">
        <v>5060</v>
      </c>
      <c r="F24" s="265" t="s">
        <v>5061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5056</v>
      </c>
      <c r="B25" s="257" t="s">
        <v>5086</v>
      </c>
      <c r="C25" s="258" t="s">
        <v>5103</v>
      </c>
      <c r="D25" s="261" t="s">
        <v>5104</v>
      </c>
      <c r="E25" s="262" t="s">
        <v>5060</v>
      </c>
      <c r="F25" s="265" t="s">
        <v>5105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5056</v>
      </c>
      <c r="B26" s="257" t="s">
        <v>5086</v>
      </c>
      <c r="C26" s="258" t="s">
        <v>5106</v>
      </c>
      <c r="D26" s="261" t="s">
        <v>5107</v>
      </c>
      <c r="E26" s="262" t="s">
        <v>5060</v>
      </c>
      <c r="F26" s="265" t="s">
        <v>5105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5056</v>
      </c>
      <c r="B27" s="257" t="s">
        <v>5086</v>
      </c>
      <c r="C27" s="258" t="s">
        <v>5108</v>
      </c>
      <c r="D27" s="261" t="s">
        <v>5109</v>
      </c>
      <c r="E27" s="262" t="s">
        <v>5060</v>
      </c>
      <c r="F27" s="265" t="s">
        <v>5105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5056</v>
      </c>
      <c r="B28" s="257" t="s">
        <v>5086</v>
      </c>
      <c r="C28" s="258" t="s">
        <v>5110</v>
      </c>
      <c r="D28" s="261" t="s">
        <v>5111</v>
      </c>
      <c r="E28" s="262" t="s">
        <v>5060</v>
      </c>
      <c r="F28" s="265" t="s">
        <v>5105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5056</v>
      </c>
      <c r="B29" s="257" t="s">
        <v>5086</v>
      </c>
      <c r="C29" s="258" t="s">
        <v>5112</v>
      </c>
      <c r="D29" s="261" t="s">
        <v>5113</v>
      </c>
      <c r="E29" s="262" t="s">
        <v>5060</v>
      </c>
      <c r="F29" s="265" t="s">
        <v>5105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5056</v>
      </c>
      <c r="B30" s="257" t="s">
        <v>5086</v>
      </c>
      <c r="C30" s="258" t="s">
        <v>5114</v>
      </c>
      <c r="D30" s="261" t="s">
        <v>5115</v>
      </c>
      <c r="E30" s="262" t="s">
        <v>5060</v>
      </c>
      <c r="F30" s="265" t="s">
        <v>5105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5056</v>
      </c>
      <c r="B31" s="257" t="s">
        <v>5086</v>
      </c>
      <c r="C31" s="258" t="s">
        <v>5116</v>
      </c>
      <c r="D31" s="261" t="s">
        <v>5117</v>
      </c>
      <c r="E31" s="262" t="s">
        <v>5060</v>
      </c>
      <c r="F31" s="265" t="s">
        <v>5105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5056</v>
      </c>
      <c r="B32" s="257" t="s">
        <v>5086</v>
      </c>
      <c r="C32" s="258" t="s">
        <v>5118</v>
      </c>
      <c r="D32" s="261" t="s">
        <v>5119</v>
      </c>
      <c r="E32" s="262" t="s">
        <v>5060</v>
      </c>
      <c r="F32" s="265" t="s">
        <v>5105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5056</v>
      </c>
      <c r="B33" s="257" t="s">
        <v>5086</v>
      </c>
      <c r="C33" s="258" t="s">
        <v>5120</v>
      </c>
      <c r="D33" s="261" t="s">
        <v>5121</v>
      </c>
      <c r="E33" s="262" t="s">
        <v>5089</v>
      </c>
      <c r="F33" s="265" t="s">
        <v>5090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5056</v>
      </c>
      <c r="B34" s="257" t="s">
        <v>5086</v>
      </c>
      <c r="C34" s="258" t="s">
        <v>5122</v>
      </c>
      <c r="D34" s="261" t="s">
        <v>5123</v>
      </c>
      <c r="E34" s="262" t="s">
        <v>5060</v>
      </c>
      <c r="F34" s="265" t="s">
        <v>5105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5056</v>
      </c>
      <c r="B35" s="256" t="s">
        <v>5124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5056</v>
      </c>
      <c r="B36" s="257" t="s">
        <v>5124</v>
      </c>
      <c r="C36" s="258" t="s">
        <v>5125</v>
      </c>
      <c r="D36" s="261" t="s">
        <v>5126</v>
      </c>
      <c r="E36" s="262" t="s">
        <v>5060</v>
      </c>
      <c r="F36" s="265" t="s">
        <v>5105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5056</v>
      </c>
      <c r="B37" s="257" t="s">
        <v>5124</v>
      </c>
      <c r="C37" s="258" t="s">
        <v>5127</v>
      </c>
      <c r="D37" s="261" t="s">
        <v>5128</v>
      </c>
      <c r="E37" s="262" t="s">
        <v>5060</v>
      </c>
      <c r="F37" s="265" t="s">
        <v>5129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5056</v>
      </c>
      <c r="B38" s="257" t="s">
        <v>5124</v>
      </c>
      <c r="C38" s="258" t="s">
        <v>5130</v>
      </c>
      <c r="D38" s="261" t="s">
        <v>5131</v>
      </c>
      <c r="E38" s="262" t="s">
        <v>5060</v>
      </c>
      <c r="F38" s="265" t="s">
        <v>5129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5056</v>
      </c>
      <c r="B39" s="257" t="s">
        <v>5124</v>
      </c>
      <c r="C39" s="258" t="s">
        <v>5132</v>
      </c>
      <c r="D39" s="261" t="s">
        <v>5133</v>
      </c>
      <c r="E39" s="262" t="s">
        <v>5060</v>
      </c>
      <c r="F39" s="265" t="s">
        <v>5129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5056</v>
      </c>
      <c r="B40" s="257" t="s">
        <v>5124</v>
      </c>
      <c r="C40" s="258" t="s">
        <v>5134</v>
      </c>
      <c r="D40" s="261" t="s">
        <v>5135</v>
      </c>
      <c r="E40" s="262" t="s">
        <v>5060</v>
      </c>
      <c r="F40" s="265" t="s">
        <v>5129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5056</v>
      </c>
      <c r="B41" s="257" t="s">
        <v>5124</v>
      </c>
      <c r="C41" s="258" t="s">
        <v>5136</v>
      </c>
      <c r="D41" s="261" t="s">
        <v>5137</v>
      </c>
      <c r="E41" s="262" t="s">
        <v>5060</v>
      </c>
      <c r="F41" s="265" t="s">
        <v>5129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5056</v>
      </c>
      <c r="B42" s="257" t="s">
        <v>5124</v>
      </c>
      <c r="C42" s="258" t="s">
        <v>5138</v>
      </c>
      <c r="D42" s="261" t="s">
        <v>5139</v>
      </c>
      <c r="E42" s="262" t="s">
        <v>5060</v>
      </c>
      <c r="F42" s="265" t="s">
        <v>5129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5056</v>
      </c>
      <c r="B43" s="257" t="s">
        <v>5124</v>
      </c>
      <c r="C43" s="258" t="s">
        <v>5140</v>
      </c>
      <c r="D43" s="261" t="s">
        <v>5141</v>
      </c>
      <c r="E43" s="262" t="s">
        <v>5060</v>
      </c>
      <c r="F43" s="265" t="s">
        <v>5129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5056</v>
      </c>
      <c r="B44" s="257" t="s">
        <v>5124</v>
      </c>
      <c r="C44" s="258" t="s">
        <v>5142</v>
      </c>
      <c r="D44" s="261" t="s">
        <v>5143</v>
      </c>
      <c r="E44" s="262" t="s">
        <v>5060</v>
      </c>
      <c r="F44" s="265" t="s">
        <v>5129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5056</v>
      </c>
      <c r="B45" s="257" t="s">
        <v>5124</v>
      </c>
      <c r="C45" s="258" t="s">
        <v>5144</v>
      </c>
      <c r="D45" s="261" t="s">
        <v>5145</v>
      </c>
      <c r="E45" s="262" t="s">
        <v>5060</v>
      </c>
      <c r="F45" s="265" t="s">
        <v>5129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5056</v>
      </c>
      <c r="B46" s="257" t="s">
        <v>5124</v>
      </c>
      <c r="C46" s="258" t="s">
        <v>5146</v>
      </c>
      <c r="D46" s="261" t="s">
        <v>5147</v>
      </c>
      <c r="E46" s="262" t="s">
        <v>5060</v>
      </c>
      <c r="F46" s="265" t="s">
        <v>5129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5056</v>
      </c>
      <c r="B47" s="257" t="s">
        <v>5124</v>
      </c>
      <c r="C47" s="258" t="s">
        <v>5148</v>
      </c>
      <c r="D47" s="261" t="s">
        <v>5149</v>
      </c>
      <c r="E47" s="262" t="s">
        <v>5060</v>
      </c>
      <c r="F47" s="265" t="s">
        <v>5129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5056</v>
      </c>
      <c r="B48" s="257" t="s">
        <v>5124</v>
      </c>
      <c r="C48" s="258" t="s">
        <v>5150</v>
      </c>
      <c r="D48" s="261" t="s">
        <v>5151</v>
      </c>
      <c r="E48" s="262" t="s">
        <v>5060</v>
      </c>
      <c r="F48" s="265" t="s">
        <v>5129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5056</v>
      </c>
      <c r="B49" s="257" t="s">
        <v>5124</v>
      </c>
      <c r="C49" s="258" t="s">
        <v>5152</v>
      </c>
      <c r="D49" s="261" t="s">
        <v>5153</v>
      </c>
      <c r="E49" s="262" t="s">
        <v>5060</v>
      </c>
      <c r="F49" s="265" t="s">
        <v>5129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5056</v>
      </c>
      <c r="B50" s="256" t="s">
        <v>2341</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5056</v>
      </c>
      <c r="B51" s="257" t="s">
        <v>2341</v>
      </c>
      <c r="C51" s="258" t="s">
        <v>5154</v>
      </c>
      <c r="D51" s="261" t="s">
        <v>5155</v>
      </c>
      <c r="E51" s="262" t="s">
        <v>5156</v>
      </c>
      <c r="F51" s="265" t="s">
        <v>5157</v>
      </c>
      <c r="G51" s="268">
        <f>IF(COUNTIF(H51:AU51,"&lt;&gt;")=0,"",SUMPRODUCT(((Recommendations[ImplStatus]="Implemented")+(Recommendations[ImplStatus]="Compensated"))*ISNUMBER(MATCH(Recommendations[Id],H51:AU51,0)))/COUNTIF(H51:AU51,"&lt;&gt;"))</f>
        <v>0</v>
      </c>
      <c r="H51" s="269" t="s">
        <v>71</v>
      </c>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5056</v>
      </c>
      <c r="B52" s="257" t="s">
        <v>2341</v>
      </c>
      <c r="C52" s="258" t="s">
        <v>5158</v>
      </c>
      <c r="D52" s="261" t="s">
        <v>5159</v>
      </c>
      <c r="E52" s="262" t="s">
        <v>5156</v>
      </c>
      <c r="F52" s="265" t="s">
        <v>5157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5056</v>
      </c>
      <c r="B53" s="257" t="s">
        <v>2341</v>
      </c>
      <c r="C53" s="258" t="s">
        <v>5160</v>
      </c>
      <c r="D53" s="261" t="s">
        <v>5161</v>
      </c>
      <c r="E53" s="262" t="s">
        <v>5156</v>
      </c>
      <c r="F53" s="265" t="s">
        <v>5157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5056</v>
      </c>
      <c r="B54" s="257" t="s">
        <v>2341</v>
      </c>
      <c r="C54" s="258" t="s">
        <v>5162</v>
      </c>
      <c r="D54" s="261" t="s">
        <v>5163</v>
      </c>
      <c r="E54" s="262" t="s">
        <v>5156</v>
      </c>
      <c r="F54" s="265" t="s">
        <v>5157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5056</v>
      </c>
      <c r="B55" s="257" t="s">
        <v>2341</v>
      </c>
      <c r="C55" s="258" t="s">
        <v>5164</v>
      </c>
      <c r="D55" s="261" t="s">
        <v>5165</v>
      </c>
      <c r="E55" s="262" t="s">
        <v>5156</v>
      </c>
      <c r="F55" s="265" t="s">
        <v>5157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5056</v>
      </c>
      <c r="B56" s="257" t="s">
        <v>2341</v>
      </c>
      <c r="C56" s="258" t="s">
        <v>5166</v>
      </c>
      <c r="D56" s="261" t="s">
        <v>5167</v>
      </c>
      <c r="E56" s="262" t="s">
        <v>5156</v>
      </c>
      <c r="F56" s="265" t="s">
        <v>5157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5056</v>
      </c>
      <c r="B57" s="257" t="s">
        <v>2341</v>
      </c>
      <c r="C57" s="258" t="s">
        <v>5168</v>
      </c>
      <c r="D57" s="261" t="s">
        <v>5169</v>
      </c>
      <c r="E57" s="262" t="s">
        <v>5156</v>
      </c>
      <c r="F57" s="265" t="s">
        <v>5157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5056</v>
      </c>
      <c r="B58" s="257" t="s">
        <v>2341</v>
      </c>
      <c r="C58" s="258" t="s">
        <v>5170</v>
      </c>
      <c r="D58" s="261" t="s">
        <v>5171</v>
      </c>
      <c r="E58" s="262" t="s">
        <v>5060</v>
      </c>
      <c r="F58" s="265" t="s">
        <v>5157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5056</v>
      </c>
      <c r="B59" s="257" t="s">
        <v>2341</v>
      </c>
      <c r="C59" s="258" t="s">
        <v>5172</v>
      </c>
      <c r="D59" s="261" t="s">
        <v>5173</v>
      </c>
      <c r="E59" s="262" t="s">
        <v>5060</v>
      </c>
      <c r="F59" s="265" t="s">
        <v>5157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5056</v>
      </c>
      <c r="B60" s="256" t="s">
        <v>5174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5056</v>
      </c>
      <c r="B61" s="257" t="s">
        <v>5174</v>
      </c>
      <c r="C61" s="258" t="s">
        <v>5175</v>
      </c>
      <c r="D61" s="261" t="s">
        <v>5176</v>
      </c>
      <c r="E61" s="262" t="s">
        <v>5060</v>
      </c>
      <c r="F61" s="265" t="s">
        <v>5177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5056</v>
      </c>
      <c r="B62" s="257" t="s">
        <v>5174</v>
      </c>
      <c r="C62" s="258" t="s">
        <v>5178</v>
      </c>
      <c r="D62" s="261" t="s">
        <v>5179</v>
      </c>
      <c r="E62" s="262" t="s">
        <v>5060</v>
      </c>
      <c r="F62" s="265" t="s">
        <v>5177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5056</v>
      </c>
      <c r="B63" s="257" t="s">
        <v>5174</v>
      </c>
      <c r="C63" s="258" t="s">
        <v>5180</v>
      </c>
      <c r="D63" s="261" t="s">
        <v>5181</v>
      </c>
      <c r="E63" s="262" t="s">
        <v>5060</v>
      </c>
      <c r="F63" s="265" t="s">
        <v>5177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5056</v>
      </c>
      <c r="B64" s="257" t="s">
        <v>5174</v>
      </c>
      <c r="C64" s="258" t="s">
        <v>5182</v>
      </c>
      <c r="D64" s="261" t="s">
        <v>5183</v>
      </c>
      <c r="E64" s="262" t="s">
        <v>5060</v>
      </c>
      <c r="F64" s="265" t="s">
        <v>5177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5056</v>
      </c>
      <c r="B65" s="257" t="s">
        <v>5174</v>
      </c>
      <c r="C65" s="258" t="s">
        <v>5184</v>
      </c>
      <c r="D65" s="261" t="s">
        <v>5185</v>
      </c>
      <c r="E65" s="262" t="s">
        <v>5060</v>
      </c>
      <c r="F65" s="265" t="s">
        <v>5177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5056</v>
      </c>
      <c r="B66" s="257" t="s">
        <v>5174</v>
      </c>
      <c r="C66" s="258" t="s">
        <v>5186</v>
      </c>
      <c r="D66" s="261" t="s">
        <v>5187</v>
      </c>
      <c r="E66" s="262" t="s">
        <v>5060</v>
      </c>
      <c r="F66" s="265" t="s">
        <v>5177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5056</v>
      </c>
      <c r="B67" s="257" t="s">
        <v>5174</v>
      </c>
      <c r="C67" s="258" t="s">
        <v>5188</v>
      </c>
      <c r="D67" s="261" t="s">
        <v>5189</v>
      </c>
      <c r="E67" s="262" t="s">
        <v>5060</v>
      </c>
      <c r="F67" s="265" t="s">
        <v>5177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5056</v>
      </c>
      <c r="B68" s="257" t="s">
        <v>5174</v>
      </c>
      <c r="C68" s="258" t="s">
        <v>5190</v>
      </c>
      <c r="D68" s="261" t="s">
        <v>5191</v>
      </c>
      <c r="E68" s="262" t="s">
        <v>5060</v>
      </c>
      <c r="F68" s="265" t="s">
        <v>5192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5056</v>
      </c>
      <c r="B69" s="257" t="s">
        <v>5174</v>
      </c>
      <c r="C69" s="258" t="s">
        <v>5193</v>
      </c>
      <c r="D69" s="261" t="s">
        <v>5194</v>
      </c>
      <c r="E69" s="262" t="s">
        <v>5060</v>
      </c>
      <c r="F69" s="265" t="s">
        <v>5192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5056</v>
      </c>
      <c r="B70" s="257" t="s">
        <v>5174</v>
      </c>
      <c r="C70" s="258" t="s">
        <v>5195</v>
      </c>
      <c r="D70" s="261" t="s">
        <v>5196</v>
      </c>
      <c r="E70" s="262" t="s">
        <v>5060</v>
      </c>
      <c r="F70" s="265" t="s">
        <v>5192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5056</v>
      </c>
      <c r="B71" s="257" t="s">
        <v>5174</v>
      </c>
      <c r="C71" s="258" t="s">
        <v>5197</v>
      </c>
      <c r="D71" s="261" t="s">
        <v>5198</v>
      </c>
      <c r="E71" s="262" t="s">
        <v>5060</v>
      </c>
      <c r="F71" s="265" t="s">
        <v>5199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5056</v>
      </c>
      <c r="B72" s="257" t="s">
        <v>5174</v>
      </c>
      <c r="C72" s="258" t="s">
        <v>5200</v>
      </c>
      <c r="D72" s="261" t="s">
        <v>5201</v>
      </c>
      <c r="E72" s="262" t="s">
        <v>5060</v>
      </c>
      <c r="F72" s="265" t="s">
        <v>5177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5056</v>
      </c>
      <c r="B73" s="257" t="s">
        <v>5174</v>
      </c>
      <c r="C73" s="258" t="s">
        <v>5202</v>
      </c>
      <c r="D73" s="261" t="s">
        <v>5203</v>
      </c>
      <c r="E73" s="262" t="s">
        <v>5204</v>
      </c>
      <c r="F73" s="265" t="s">
        <v>5177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5056</v>
      </c>
      <c r="B74" s="256" t="s">
        <v>5205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5056</v>
      </c>
      <c r="B75" s="257" t="s">
        <v>5205</v>
      </c>
      <c r="C75" s="258" t="s">
        <v>5206</v>
      </c>
      <c r="D75" s="261" t="s">
        <v>5207</v>
      </c>
      <c r="E75" s="262" t="s">
        <v>5204</v>
      </c>
      <c r="F75" s="265" t="s">
        <v>5208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5056</v>
      </c>
      <c r="B76" s="257" t="s">
        <v>5205</v>
      </c>
      <c r="C76" s="258" t="s">
        <v>5209</v>
      </c>
      <c r="D76" s="261" t="s">
        <v>5210</v>
      </c>
      <c r="E76" s="262" t="s">
        <v>5204</v>
      </c>
      <c r="F76" s="265" t="s">
        <v>5208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5056</v>
      </c>
      <c r="B77" s="257" t="s">
        <v>5205</v>
      </c>
      <c r="C77" s="258" t="s">
        <v>5211</v>
      </c>
      <c r="D77" s="261" t="s">
        <v>5212</v>
      </c>
      <c r="E77" s="262" t="s">
        <v>5204</v>
      </c>
      <c r="F77" s="265" t="s">
        <v>5208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5056</v>
      </c>
      <c r="B78" s="257" t="s">
        <v>5205</v>
      </c>
      <c r="C78" s="258" t="s">
        <v>5213</v>
      </c>
      <c r="D78" s="261" t="s">
        <v>5214</v>
      </c>
      <c r="E78" s="262" t="s">
        <v>5204</v>
      </c>
      <c r="F78" s="265" t="s">
        <v>5208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5056</v>
      </c>
      <c r="B79" s="257" t="s">
        <v>5205</v>
      </c>
      <c r="C79" s="258" t="s">
        <v>5215</v>
      </c>
      <c r="D79" s="261" t="s">
        <v>5216</v>
      </c>
      <c r="E79" s="262" t="s">
        <v>5204</v>
      </c>
      <c r="F79" s="265" t="s">
        <v>5208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5056</v>
      </c>
      <c r="B80" s="257" t="s">
        <v>5205</v>
      </c>
      <c r="C80" s="258" t="s">
        <v>5217</v>
      </c>
      <c r="D80" s="261" t="s">
        <v>5218</v>
      </c>
      <c r="E80" s="262" t="s">
        <v>5204</v>
      </c>
      <c r="F80" s="265" t="s">
        <v>5208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5056</v>
      </c>
      <c r="B81" s="257" t="s">
        <v>5205</v>
      </c>
      <c r="C81" s="258" t="s">
        <v>5219</v>
      </c>
      <c r="D81" s="261" t="s">
        <v>5220</v>
      </c>
      <c r="E81" s="262" t="s">
        <v>5204</v>
      </c>
      <c r="F81" s="265" t="s">
        <v>5208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5056</v>
      </c>
      <c r="B82" s="257" t="s">
        <v>5205</v>
      </c>
      <c r="C82" s="258" t="s">
        <v>5221</v>
      </c>
      <c r="D82" s="261" t="s">
        <v>5222</v>
      </c>
      <c r="E82" s="262" t="s">
        <v>5204</v>
      </c>
      <c r="F82" s="265" t="s">
        <v>5208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5056</v>
      </c>
      <c r="B83" s="257" t="s">
        <v>5205</v>
      </c>
      <c r="C83" s="258" t="s">
        <v>5223</v>
      </c>
      <c r="D83" s="261" t="s">
        <v>5224</v>
      </c>
      <c r="E83" s="262" t="s">
        <v>5204</v>
      </c>
      <c r="F83" s="265" t="s">
        <v>5208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5056</v>
      </c>
      <c r="B84" s="257" t="s">
        <v>5205</v>
      </c>
      <c r="C84" s="258" t="s">
        <v>5225</v>
      </c>
      <c r="D84" s="261" t="s">
        <v>5226</v>
      </c>
      <c r="E84" s="262" t="s">
        <v>5204</v>
      </c>
      <c r="F84" s="265" t="s">
        <v>5208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5056</v>
      </c>
      <c r="B85" s="257" t="s">
        <v>5205</v>
      </c>
      <c r="C85" s="258" t="s">
        <v>5227</v>
      </c>
      <c r="D85" s="261" t="s">
        <v>5228</v>
      </c>
      <c r="E85" s="262" t="s">
        <v>5204</v>
      </c>
      <c r="F85" s="265" t="s">
        <v>5208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5056</v>
      </c>
      <c r="B86" s="257" t="s">
        <v>5205</v>
      </c>
      <c r="C86" s="258" t="s">
        <v>5229</v>
      </c>
      <c r="D86" s="261" t="s">
        <v>5230</v>
      </c>
      <c r="E86" s="262" t="s">
        <v>5204</v>
      </c>
      <c r="F86" s="265" t="s">
        <v>5208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5056</v>
      </c>
      <c r="B87" s="257" t="s">
        <v>5205</v>
      </c>
      <c r="C87" s="258" t="s">
        <v>5231</v>
      </c>
      <c r="D87" s="261" t="s">
        <v>5232</v>
      </c>
      <c r="E87" s="262" t="s">
        <v>5204</v>
      </c>
      <c r="F87" s="265" t="s">
        <v>5208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5056</v>
      </c>
      <c r="B88" s="257" t="s">
        <v>5205</v>
      </c>
      <c r="C88" s="258" t="s">
        <v>5233</v>
      </c>
      <c r="D88" s="261" t="s">
        <v>5234</v>
      </c>
      <c r="E88" s="262" t="s">
        <v>5204</v>
      </c>
      <c r="F88" s="265" t="s">
        <v>5192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5056</v>
      </c>
      <c r="B89" s="257" t="s">
        <v>5205</v>
      </c>
      <c r="C89" s="258" t="s">
        <v>5235</v>
      </c>
      <c r="D89" s="261" t="s">
        <v>5236</v>
      </c>
      <c r="E89" s="262" t="s">
        <v>5204</v>
      </c>
      <c r="F89" s="265" t="s">
        <v>5192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5056</v>
      </c>
      <c r="B90" s="257" t="s">
        <v>5205</v>
      </c>
      <c r="C90" s="258" t="s">
        <v>5237</v>
      </c>
      <c r="D90" s="261" t="s">
        <v>5238</v>
      </c>
      <c r="E90" s="262" t="s">
        <v>5204</v>
      </c>
      <c r="F90" s="265" t="s">
        <v>5192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5056</v>
      </c>
      <c r="B91" s="256" t="s">
        <v>5239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5056</v>
      </c>
      <c r="B92" s="257" t="s">
        <v>5239</v>
      </c>
      <c r="C92" s="258" t="s">
        <v>5240</v>
      </c>
      <c r="D92" s="261" t="s">
        <v>5241</v>
      </c>
      <c r="E92" s="262" t="s">
        <v>5060</v>
      </c>
      <c r="F92" s="265" t="s">
        <v>5192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5056</v>
      </c>
      <c r="B93" s="257" t="s">
        <v>5239</v>
      </c>
      <c r="C93" s="258" t="s">
        <v>5242</v>
      </c>
      <c r="D93" s="261" t="s">
        <v>5243</v>
      </c>
      <c r="E93" s="262" t="s">
        <v>5060</v>
      </c>
      <c r="F93" s="265" t="s">
        <v>5192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5056</v>
      </c>
      <c r="B94" s="257" t="s">
        <v>5239</v>
      </c>
      <c r="C94" s="258" t="s">
        <v>5244</v>
      </c>
      <c r="D94" s="261" t="s">
        <v>5245</v>
      </c>
      <c r="E94" s="262" t="s">
        <v>5060</v>
      </c>
      <c r="F94" s="265" t="s">
        <v>5192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5056</v>
      </c>
      <c r="B95" s="257" t="s">
        <v>5239</v>
      </c>
      <c r="C95" s="258" t="s">
        <v>5246</v>
      </c>
      <c r="D95" s="261" t="s">
        <v>5247</v>
      </c>
      <c r="E95" s="262" t="s">
        <v>5060</v>
      </c>
      <c r="F95" s="265" t="s">
        <v>5192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5056</v>
      </c>
      <c r="B96" s="257" t="s">
        <v>5239</v>
      </c>
      <c r="C96" s="258" t="s">
        <v>5248</v>
      </c>
      <c r="D96" s="261" t="s">
        <v>5249</v>
      </c>
      <c r="E96" s="262" t="s">
        <v>5060</v>
      </c>
      <c r="F96" s="265" t="s">
        <v>5192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5056</v>
      </c>
      <c r="B97" s="257" t="s">
        <v>5239</v>
      </c>
      <c r="C97" s="258" t="s">
        <v>5250</v>
      </c>
      <c r="D97" s="261" t="s">
        <v>5251</v>
      </c>
      <c r="E97" s="262" t="s">
        <v>5060</v>
      </c>
      <c r="F97" s="265" t="s">
        <v>5252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5056</v>
      </c>
      <c r="B98" s="257" t="s">
        <v>5239</v>
      </c>
      <c r="C98" s="258" t="s">
        <v>5253</v>
      </c>
      <c r="D98" s="261" t="s">
        <v>5254</v>
      </c>
      <c r="E98" s="262" t="s">
        <v>5060</v>
      </c>
      <c r="F98" s="265" t="s">
        <v>5252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5056</v>
      </c>
      <c r="B99" s="257" t="s">
        <v>5239</v>
      </c>
      <c r="C99" s="258" t="s">
        <v>5255</v>
      </c>
      <c r="D99" s="261" t="s">
        <v>5256</v>
      </c>
      <c r="E99" s="262" t="s">
        <v>5060</v>
      </c>
      <c r="F99" s="265" t="s">
        <v>5252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5056</v>
      </c>
      <c r="B100" s="257" t="s">
        <v>5239</v>
      </c>
      <c r="C100" s="258" t="s">
        <v>5257</v>
      </c>
      <c r="D100" s="261" t="s">
        <v>5258</v>
      </c>
      <c r="E100" s="262" t="s">
        <v>5060</v>
      </c>
      <c r="F100" s="265" t="s">
        <v>5252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5056</v>
      </c>
      <c r="B101" s="257" t="s">
        <v>5239</v>
      </c>
      <c r="C101" s="258" t="s">
        <v>5259</v>
      </c>
      <c r="D101" s="261" t="s">
        <v>5260</v>
      </c>
      <c r="E101" s="262" t="s">
        <v>5060</v>
      </c>
      <c r="F101" s="265" t="s">
        <v>5192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5056</v>
      </c>
      <c r="B102" s="257" t="s">
        <v>5239</v>
      </c>
      <c r="C102" s="258" t="s">
        <v>5261</v>
      </c>
      <c r="D102" s="261" t="s">
        <v>5262</v>
      </c>
      <c r="E102" s="262" t="s">
        <v>5204</v>
      </c>
      <c r="F102" s="265" t="s">
        <v>5192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5056</v>
      </c>
      <c r="B103" s="257" t="s">
        <v>5239</v>
      </c>
      <c r="C103" s="258" t="s">
        <v>5263</v>
      </c>
      <c r="D103" s="261" t="s">
        <v>5264</v>
      </c>
      <c r="E103" s="262" t="s">
        <v>5204</v>
      </c>
      <c r="F103" s="265" t="s">
        <v>5192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5056</v>
      </c>
      <c r="B104" s="257" t="s">
        <v>5239</v>
      </c>
      <c r="C104" s="258" t="s">
        <v>5265</v>
      </c>
      <c r="D104" s="261" t="s">
        <v>5266</v>
      </c>
      <c r="E104" s="262" t="s">
        <v>5204</v>
      </c>
      <c r="F104" s="265" t="s">
        <v>5192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5056</v>
      </c>
      <c r="B105" s="257" t="s">
        <v>5239</v>
      </c>
      <c r="C105" s="258" t="s">
        <v>5267</v>
      </c>
      <c r="D105" s="261" t="s">
        <v>5268</v>
      </c>
      <c r="E105" s="262" t="s">
        <v>5089</v>
      </c>
      <c r="F105" s="265" t="s">
        <v>5192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5056</v>
      </c>
      <c r="B106" s="256" t="s">
        <v>5269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5056</v>
      </c>
      <c r="B107" s="257" t="s">
        <v>5269</v>
      </c>
      <c r="C107" s="258" t="s">
        <v>5270</v>
      </c>
      <c r="D107" s="261" t="s">
        <v>5271</v>
      </c>
      <c r="E107" s="262" t="s">
        <v>5204</v>
      </c>
      <c r="F107" s="265" t="s">
        <v>5192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5056</v>
      </c>
      <c r="B108" s="257" t="s">
        <v>5269</v>
      </c>
      <c r="C108" s="258" t="s">
        <v>5272</v>
      </c>
      <c r="D108" s="261" t="s">
        <v>5273</v>
      </c>
      <c r="E108" s="262" t="s">
        <v>5204</v>
      </c>
      <c r="F108" s="265" t="s">
        <v>5192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5056</v>
      </c>
      <c r="B109" s="257" t="s">
        <v>5269</v>
      </c>
      <c r="C109" s="258" t="s">
        <v>5274</v>
      </c>
      <c r="D109" s="261" t="s">
        <v>5275</v>
      </c>
      <c r="E109" s="262" t="s">
        <v>5204</v>
      </c>
      <c r="F109" s="265" t="s">
        <v>5192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5056</v>
      </c>
      <c r="B110" s="257" t="s">
        <v>5269</v>
      </c>
      <c r="C110" s="258" t="s">
        <v>5276</v>
      </c>
      <c r="D110" s="261" t="s">
        <v>5277</v>
      </c>
      <c r="E110" s="262" t="s">
        <v>5204</v>
      </c>
      <c r="F110" s="265" t="s">
        <v>5192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5056</v>
      </c>
      <c r="B111" s="257" t="s">
        <v>5269</v>
      </c>
      <c r="C111" s="258" t="s">
        <v>5278</v>
      </c>
      <c r="D111" s="261" t="s">
        <v>5279</v>
      </c>
      <c r="E111" s="262" t="s">
        <v>5204</v>
      </c>
      <c r="F111" s="265" t="s">
        <v>5192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5056</v>
      </c>
      <c r="B112" s="257" t="s">
        <v>5269</v>
      </c>
      <c r="C112" s="258" t="s">
        <v>5280</v>
      </c>
      <c r="D112" s="261" t="s">
        <v>5281</v>
      </c>
      <c r="E112" s="262" t="s">
        <v>5204</v>
      </c>
      <c r="F112" s="265" t="s">
        <v>5192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5056</v>
      </c>
      <c r="B113" s="257" t="s">
        <v>5269</v>
      </c>
      <c r="C113" s="258" t="s">
        <v>5282</v>
      </c>
      <c r="D113" s="261" t="s">
        <v>5283</v>
      </c>
      <c r="E113" s="262" t="s">
        <v>5204</v>
      </c>
      <c r="F113" s="265" t="s">
        <v>5192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5056</v>
      </c>
      <c r="B114" s="257" t="s">
        <v>5269</v>
      </c>
      <c r="C114" s="258" t="s">
        <v>5284</v>
      </c>
      <c r="D114" s="261" t="s">
        <v>5285</v>
      </c>
      <c r="E114" s="262" t="s">
        <v>5204</v>
      </c>
      <c r="F114" s="265" t="s">
        <v>5192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5056</v>
      </c>
      <c r="B115" s="257" t="s">
        <v>5269</v>
      </c>
      <c r="C115" s="258" t="s">
        <v>5286</v>
      </c>
      <c r="D115" s="261" t="s">
        <v>5287</v>
      </c>
      <c r="E115" s="262" t="s">
        <v>5204</v>
      </c>
      <c r="F115" s="265" t="s">
        <v>5192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5056</v>
      </c>
      <c r="B116" s="257" t="s">
        <v>5269</v>
      </c>
      <c r="C116" s="258" t="s">
        <v>5288</v>
      </c>
      <c r="D116" s="261" t="s">
        <v>5289</v>
      </c>
      <c r="E116" s="262" t="s">
        <v>5204</v>
      </c>
      <c r="F116" s="265" t="s">
        <v>5192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5056</v>
      </c>
      <c r="B117" s="257" t="s">
        <v>5269</v>
      </c>
      <c r="C117" s="258" t="s">
        <v>5290</v>
      </c>
      <c r="D117" s="261" t="s">
        <v>5291</v>
      </c>
      <c r="E117" s="262" t="s">
        <v>5204</v>
      </c>
      <c r="F117" s="265" t="s">
        <v>5192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5292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5292</v>
      </c>
      <c r="B119" s="256" t="s">
        <v>5293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5292</v>
      </c>
      <c r="B120" s="257" t="s">
        <v>5293</v>
      </c>
      <c r="C120" s="258" t="s">
        <v>5294</v>
      </c>
      <c r="D120" s="261" t="s">
        <v>5295</v>
      </c>
      <c r="E120" s="262" t="s">
        <v>5060</v>
      </c>
      <c r="F120" s="265" t="s">
        <v>5296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5292</v>
      </c>
      <c r="B121" s="257" t="s">
        <v>5293</v>
      </c>
      <c r="C121" s="258" t="s">
        <v>5297</v>
      </c>
      <c r="D121" s="261" t="s">
        <v>5298</v>
      </c>
      <c r="E121" s="262" t="s">
        <v>5060</v>
      </c>
      <c r="F121" s="265" t="s">
        <v>5296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5292</v>
      </c>
      <c r="B122" s="257" t="s">
        <v>5293</v>
      </c>
      <c r="C122" s="258" t="s">
        <v>5299</v>
      </c>
      <c r="D122" s="261" t="s">
        <v>5300</v>
      </c>
      <c r="E122" s="262" t="s">
        <v>5060</v>
      </c>
      <c r="F122" s="265" t="s">
        <v>5296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5292</v>
      </c>
      <c r="B123" s="257" t="s">
        <v>5293</v>
      </c>
      <c r="C123" s="258" t="s">
        <v>5301</v>
      </c>
      <c r="D123" s="261" t="s">
        <v>5302</v>
      </c>
      <c r="E123" s="262" t="s">
        <v>5060</v>
      </c>
      <c r="F123" s="265" t="s">
        <v>5296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5292</v>
      </c>
      <c r="B124" s="257" t="s">
        <v>5293</v>
      </c>
      <c r="C124" s="258" t="s">
        <v>5303</v>
      </c>
      <c r="D124" s="261" t="s">
        <v>5304</v>
      </c>
      <c r="E124" s="262" t="s">
        <v>5060</v>
      </c>
      <c r="F124" s="265" t="s">
        <v>5296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5292</v>
      </c>
      <c r="B125" s="257" t="s">
        <v>5293</v>
      </c>
      <c r="C125" s="258" t="s">
        <v>5305</v>
      </c>
      <c r="D125" s="261" t="s">
        <v>5306</v>
      </c>
      <c r="E125" s="262" t="s">
        <v>5060</v>
      </c>
      <c r="F125" s="265" t="s">
        <v>5296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5292</v>
      </c>
      <c r="B126" s="257" t="s">
        <v>5293</v>
      </c>
      <c r="C126" s="258" t="s">
        <v>5307</v>
      </c>
      <c r="D126" s="261" t="s">
        <v>5308</v>
      </c>
      <c r="E126" s="262" t="s">
        <v>5060</v>
      </c>
      <c r="F126" s="265" t="s">
        <v>5296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5292</v>
      </c>
      <c r="B127" s="257" t="s">
        <v>5293</v>
      </c>
      <c r="C127" s="258" t="s">
        <v>5309</v>
      </c>
      <c r="D127" s="261" t="s">
        <v>5310</v>
      </c>
      <c r="E127" s="262" t="s">
        <v>5060</v>
      </c>
      <c r="F127" s="265" t="s">
        <v>5296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5292</v>
      </c>
      <c r="B128" s="257" t="s">
        <v>5293</v>
      </c>
      <c r="C128" s="258" t="s">
        <v>5311</v>
      </c>
      <c r="D128" s="261" t="s">
        <v>5312</v>
      </c>
      <c r="E128" s="262" t="s">
        <v>5060</v>
      </c>
      <c r="F128" s="265" t="s">
        <v>5296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5292</v>
      </c>
      <c r="B129" s="257" t="s">
        <v>5293</v>
      </c>
      <c r="C129" s="258" t="s">
        <v>5313</v>
      </c>
      <c r="D129" s="261" t="s">
        <v>5314</v>
      </c>
      <c r="E129" s="262" t="s">
        <v>5060</v>
      </c>
      <c r="F129" s="265" t="s">
        <v>5296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5292</v>
      </c>
      <c r="B130" s="257" t="s">
        <v>5293</v>
      </c>
      <c r="C130" s="258" t="s">
        <v>5315</v>
      </c>
      <c r="D130" s="261" t="s">
        <v>5316</v>
      </c>
      <c r="E130" s="262" t="s">
        <v>5060</v>
      </c>
      <c r="F130" s="265" t="s">
        <v>5296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5292</v>
      </c>
      <c r="B131" s="257" t="s">
        <v>5293</v>
      </c>
      <c r="C131" s="258" t="s">
        <v>5317</v>
      </c>
      <c r="D131" s="261" t="s">
        <v>5318</v>
      </c>
      <c r="E131" s="262" t="s">
        <v>5060</v>
      </c>
      <c r="F131" s="265" t="s">
        <v>5296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5292</v>
      </c>
      <c r="B132" s="257" t="s">
        <v>5293</v>
      </c>
      <c r="C132" s="258" t="s">
        <v>5319</v>
      </c>
      <c r="D132" s="261" t="s">
        <v>5320</v>
      </c>
      <c r="E132" s="262" t="s">
        <v>5060</v>
      </c>
      <c r="F132" s="265" t="s">
        <v>5296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5292</v>
      </c>
      <c r="B133" s="257" t="s">
        <v>5293</v>
      </c>
      <c r="C133" s="258" t="s">
        <v>5321</v>
      </c>
      <c r="D133" s="261" t="s">
        <v>5322</v>
      </c>
      <c r="E133" s="262" t="s">
        <v>5089</v>
      </c>
      <c r="F133" s="265" t="s">
        <v>5296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5292</v>
      </c>
      <c r="B134" s="257" t="s">
        <v>5293</v>
      </c>
      <c r="C134" s="258" t="s">
        <v>5323</v>
      </c>
      <c r="D134" s="261" t="s">
        <v>5324</v>
      </c>
      <c r="E134" s="262" t="s">
        <v>5089</v>
      </c>
      <c r="F134" s="265" t="s">
        <v>5296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5292</v>
      </c>
      <c r="B135" s="257" t="s">
        <v>5293</v>
      </c>
      <c r="C135" s="258" t="s">
        <v>5325</v>
      </c>
      <c r="D135" s="261" t="s">
        <v>5326</v>
      </c>
      <c r="E135" s="262" t="s">
        <v>5204</v>
      </c>
      <c r="F135" s="265" t="s">
        <v>5296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5292</v>
      </c>
      <c r="B136" s="257" t="s">
        <v>5293</v>
      </c>
      <c r="C136" s="258" t="s">
        <v>5327</v>
      </c>
      <c r="D136" s="261" t="s">
        <v>5328</v>
      </c>
      <c r="E136" s="262" t="s">
        <v>5089</v>
      </c>
      <c r="F136" s="265" t="s">
        <v>5296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5292</v>
      </c>
      <c r="B137" s="257" t="s">
        <v>5293</v>
      </c>
      <c r="C137" s="258" t="s">
        <v>5329</v>
      </c>
      <c r="D137" s="261" t="s">
        <v>5330</v>
      </c>
      <c r="E137" s="262" t="s">
        <v>5089</v>
      </c>
      <c r="F137" s="265" t="s">
        <v>5296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5292</v>
      </c>
      <c r="B138" s="257" t="s">
        <v>5293</v>
      </c>
      <c r="C138" s="258" t="s">
        <v>5331</v>
      </c>
      <c r="D138" s="261" t="s">
        <v>5332</v>
      </c>
      <c r="E138" s="262" t="s">
        <v>5204</v>
      </c>
      <c r="F138" s="265" t="s">
        <v>5296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5292</v>
      </c>
      <c r="B139" s="257" t="s">
        <v>5293</v>
      </c>
      <c r="C139" s="258" t="s">
        <v>5333</v>
      </c>
      <c r="D139" s="261" t="s">
        <v>5334</v>
      </c>
      <c r="E139" s="262" t="s">
        <v>5204</v>
      </c>
      <c r="F139" s="265" t="s">
        <v>5296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5292</v>
      </c>
      <c r="B140" s="257" t="s">
        <v>5293</v>
      </c>
      <c r="C140" s="258" t="s">
        <v>5335</v>
      </c>
      <c r="D140" s="261" t="s">
        <v>5336</v>
      </c>
      <c r="E140" s="262" t="s">
        <v>5060</v>
      </c>
      <c r="F140" s="265" t="s">
        <v>5296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5292</v>
      </c>
      <c r="B141" s="257" t="s">
        <v>5293</v>
      </c>
      <c r="C141" s="258" t="s">
        <v>5337</v>
      </c>
      <c r="D141" s="261" t="s">
        <v>5338</v>
      </c>
      <c r="E141" s="262" t="s">
        <v>5339</v>
      </c>
      <c r="F141" s="265" t="s">
        <v>5340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5292</v>
      </c>
      <c r="B142" s="257" t="s">
        <v>5293</v>
      </c>
      <c r="C142" s="258" t="s">
        <v>5341</v>
      </c>
      <c r="D142" s="261" t="s">
        <v>5342</v>
      </c>
      <c r="E142" s="262" t="s">
        <v>5339</v>
      </c>
      <c r="F142" s="265" t="s">
        <v>5340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5292</v>
      </c>
      <c r="B143" s="257" t="s">
        <v>5293</v>
      </c>
      <c r="C143" s="258" t="s">
        <v>5343</v>
      </c>
      <c r="D143" s="261" t="s">
        <v>5344</v>
      </c>
      <c r="E143" s="262" t="s">
        <v>5339</v>
      </c>
      <c r="F143" s="265" t="s">
        <v>5340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5292</v>
      </c>
      <c r="B144" s="257" t="s">
        <v>5293</v>
      </c>
      <c r="C144" s="258" t="s">
        <v>5345</v>
      </c>
      <c r="D144" s="261" t="s">
        <v>5346</v>
      </c>
      <c r="E144" s="262" t="s">
        <v>5156</v>
      </c>
      <c r="F144" s="265" t="s">
        <v>5340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5292</v>
      </c>
      <c r="B145" s="257" t="s">
        <v>5293</v>
      </c>
      <c r="C145" s="258" t="s">
        <v>5347</v>
      </c>
      <c r="D145" s="261" t="s">
        <v>5348</v>
      </c>
      <c r="E145" s="262" t="s">
        <v>5156</v>
      </c>
      <c r="F145" s="265" t="s">
        <v>5340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5292</v>
      </c>
      <c r="B146" s="257" t="s">
        <v>5293</v>
      </c>
      <c r="C146" s="258" t="s">
        <v>5349</v>
      </c>
      <c r="D146" s="261" t="s">
        <v>5350</v>
      </c>
      <c r="E146" s="262" t="s">
        <v>5156</v>
      </c>
      <c r="F146" s="265" t="s">
        <v>5340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5292</v>
      </c>
      <c r="B147" s="256" t="s">
        <v>5351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5292</v>
      </c>
      <c r="B148" s="257" t="s">
        <v>5351</v>
      </c>
      <c r="C148" s="258" t="s">
        <v>5352</v>
      </c>
      <c r="D148" s="261" t="s">
        <v>5353</v>
      </c>
      <c r="E148" s="262" t="s">
        <v>5089</v>
      </c>
      <c r="F148" s="265" t="s">
        <v>5354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5292</v>
      </c>
      <c r="B149" s="257" t="s">
        <v>5351</v>
      </c>
      <c r="C149" s="258" t="s">
        <v>5355</v>
      </c>
      <c r="D149" s="261" t="s">
        <v>5356</v>
      </c>
      <c r="E149" s="262" t="s">
        <v>5089</v>
      </c>
      <c r="F149" s="265" t="s">
        <v>5354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5292</v>
      </c>
      <c r="B150" s="257" t="s">
        <v>5351</v>
      </c>
      <c r="C150" s="258" t="s">
        <v>5357</v>
      </c>
      <c r="D150" s="261" t="s">
        <v>5358</v>
      </c>
      <c r="E150" s="262" t="s">
        <v>5089</v>
      </c>
      <c r="F150" s="265" t="s">
        <v>5354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5292</v>
      </c>
      <c r="B151" s="257" t="s">
        <v>5351</v>
      </c>
      <c r="C151" s="258" t="s">
        <v>5359</v>
      </c>
      <c r="D151" s="261" t="s">
        <v>5360</v>
      </c>
      <c r="E151" s="262" t="s">
        <v>5089</v>
      </c>
      <c r="F151" s="265" t="s">
        <v>5354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5292</v>
      </c>
      <c r="B152" s="257" t="s">
        <v>5351</v>
      </c>
      <c r="C152" s="258" t="s">
        <v>5361</v>
      </c>
      <c r="D152" s="261" t="s">
        <v>5362</v>
      </c>
      <c r="E152" s="262" t="s">
        <v>5089</v>
      </c>
      <c r="F152" s="265" t="s">
        <v>5354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5292</v>
      </c>
      <c r="B153" s="257" t="s">
        <v>5351</v>
      </c>
      <c r="C153" s="258" t="s">
        <v>5363</v>
      </c>
      <c r="D153" s="261" t="s">
        <v>5364</v>
      </c>
      <c r="E153" s="262" t="s">
        <v>5089</v>
      </c>
      <c r="F153" s="265" t="s">
        <v>5354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5292</v>
      </c>
      <c r="B154" s="257" t="s">
        <v>5351</v>
      </c>
      <c r="C154" s="258" t="s">
        <v>5365</v>
      </c>
      <c r="D154" s="261" t="s">
        <v>5366</v>
      </c>
      <c r="E154" s="262" t="s">
        <v>5089</v>
      </c>
      <c r="F154" s="265" t="s">
        <v>5354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5292</v>
      </c>
      <c r="B155" s="257" t="s">
        <v>5351</v>
      </c>
      <c r="C155" s="258" t="s">
        <v>5367</v>
      </c>
      <c r="D155" s="261" t="s">
        <v>5368</v>
      </c>
      <c r="E155" s="262" t="s">
        <v>5089</v>
      </c>
      <c r="F155" s="265" t="s">
        <v>5354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5292</v>
      </c>
      <c r="B156" s="257" t="s">
        <v>5351</v>
      </c>
      <c r="C156" s="258" t="s">
        <v>5369</v>
      </c>
      <c r="D156" s="261" t="s">
        <v>5370</v>
      </c>
      <c r="E156" s="262" t="s">
        <v>5089</v>
      </c>
      <c r="F156" s="265" t="s">
        <v>5354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5292</v>
      </c>
      <c r="B157" s="257" t="s">
        <v>5351</v>
      </c>
      <c r="C157" s="258" t="s">
        <v>5371</v>
      </c>
      <c r="D157" s="261" t="s">
        <v>5372</v>
      </c>
      <c r="E157" s="262" t="s">
        <v>5089</v>
      </c>
      <c r="F157" s="265" t="s">
        <v>5354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5292</v>
      </c>
      <c r="B158" s="257" t="s">
        <v>5351</v>
      </c>
      <c r="C158" s="258" t="s">
        <v>5373</v>
      </c>
      <c r="D158" s="261" t="s">
        <v>5374</v>
      </c>
      <c r="E158" s="262" t="s">
        <v>5089</v>
      </c>
      <c r="F158" s="265" t="s">
        <v>5354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5292</v>
      </c>
      <c r="B159" s="257" t="s">
        <v>5351</v>
      </c>
      <c r="C159" s="258" t="s">
        <v>5375</v>
      </c>
      <c r="D159" s="261" t="s">
        <v>5376</v>
      </c>
      <c r="E159" s="262" t="s">
        <v>5089</v>
      </c>
      <c r="F159" s="265" t="s">
        <v>5354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5292</v>
      </c>
      <c r="B160" s="257" t="s">
        <v>5351</v>
      </c>
      <c r="C160" s="258" t="s">
        <v>5377</v>
      </c>
      <c r="D160" s="261" t="s">
        <v>5378</v>
      </c>
      <c r="E160" s="262" t="s">
        <v>5089</v>
      </c>
      <c r="F160" s="265" t="s">
        <v>5379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5292</v>
      </c>
      <c r="B161" s="257" t="s">
        <v>5351</v>
      </c>
      <c r="C161" s="258" t="s">
        <v>5380</v>
      </c>
      <c r="D161" s="261" t="s">
        <v>5381</v>
      </c>
      <c r="E161" s="262" t="s">
        <v>5089</v>
      </c>
      <c r="F161" s="265" t="s">
        <v>5379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5292</v>
      </c>
      <c r="B162" s="257" t="s">
        <v>5351</v>
      </c>
      <c r="C162" s="258" t="s">
        <v>5382</v>
      </c>
      <c r="D162" s="261" t="s">
        <v>5383</v>
      </c>
      <c r="E162" s="262" t="s">
        <v>5089</v>
      </c>
      <c r="F162" s="265" t="s">
        <v>5379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5292</v>
      </c>
      <c r="B163" s="257" t="s">
        <v>5351</v>
      </c>
      <c r="C163" s="258" t="s">
        <v>5384</v>
      </c>
      <c r="D163" s="261" t="s">
        <v>5385</v>
      </c>
      <c r="E163" s="262" t="s">
        <v>5089</v>
      </c>
      <c r="F163" s="265" t="s">
        <v>5379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5292</v>
      </c>
      <c r="B164" s="257" t="s">
        <v>5351</v>
      </c>
      <c r="C164" s="258" t="s">
        <v>5386</v>
      </c>
      <c r="D164" s="261" t="s">
        <v>5387</v>
      </c>
      <c r="E164" s="262" t="s">
        <v>5089</v>
      </c>
      <c r="F164" s="265" t="s">
        <v>5379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5292</v>
      </c>
      <c r="B165" s="256" t="s">
        <v>5388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5292</v>
      </c>
      <c r="B166" s="257" t="s">
        <v>5388</v>
      </c>
      <c r="C166" s="258" t="s">
        <v>5389</v>
      </c>
      <c r="D166" s="261" t="s">
        <v>5390</v>
      </c>
      <c r="E166" s="262" t="s">
        <v>5060</v>
      </c>
      <c r="F166" s="265" t="s">
        <v>5391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5292</v>
      </c>
      <c r="B167" s="257" t="s">
        <v>5388</v>
      </c>
      <c r="C167" s="258" t="s">
        <v>5392</v>
      </c>
      <c r="D167" s="261" t="s">
        <v>5393</v>
      </c>
      <c r="E167" s="262" t="s">
        <v>5204</v>
      </c>
      <c r="F167" s="265" t="s">
        <v>5391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5292</v>
      </c>
      <c r="B168" s="257" t="s">
        <v>5388</v>
      </c>
      <c r="C168" s="258" t="s">
        <v>5394</v>
      </c>
      <c r="D168" s="261" t="s">
        <v>5395</v>
      </c>
      <c r="E168" s="262" t="s">
        <v>5156</v>
      </c>
      <c r="F168" s="265" t="s">
        <v>5391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5292</v>
      </c>
      <c r="B169" s="257" t="s">
        <v>5388</v>
      </c>
      <c r="C169" s="258" t="s">
        <v>5396</v>
      </c>
      <c r="D169" s="261" t="s">
        <v>5397</v>
      </c>
      <c r="E169" s="262" t="s">
        <v>5156</v>
      </c>
      <c r="F169" s="265" t="s">
        <v>5391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5292</v>
      </c>
      <c r="B170" s="257" t="s">
        <v>5388</v>
      </c>
      <c r="C170" s="258" t="s">
        <v>5398</v>
      </c>
      <c r="D170" s="261" t="s">
        <v>5399</v>
      </c>
      <c r="E170" s="262" t="s">
        <v>5204</v>
      </c>
      <c r="F170" s="265" t="s">
        <v>5391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5292</v>
      </c>
      <c r="B171" s="257" t="s">
        <v>5388</v>
      </c>
      <c r="C171" s="258" t="s">
        <v>5400</v>
      </c>
      <c r="D171" s="261" t="s">
        <v>5401</v>
      </c>
      <c r="E171" s="262" t="s">
        <v>5089</v>
      </c>
      <c r="F171" s="265" t="s">
        <v>5391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5292</v>
      </c>
      <c r="B172" s="257" t="s">
        <v>5388</v>
      </c>
      <c r="C172" s="258" t="s">
        <v>5402</v>
      </c>
      <c r="D172" s="261" t="s">
        <v>5403</v>
      </c>
      <c r="E172" s="262" t="s">
        <v>5156</v>
      </c>
      <c r="F172" s="265" t="s">
        <v>5391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5292</v>
      </c>
      <c r="B173" s="257" t="s">
        <v>5388</v>
      </c>
      <c r="C173" s="258" t="s">
        <v>5404</v>
      </c>
      <c r="D173" s="261" t="s">
        <v>5405</v>
      </c>
      <c r="E173" s="262" t="s">
        <v>5089</v>
      </c>
      <c r="F173" s="265" t="s">
        <v>5391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5292</v>
      </c>
      <c r="B174" s="257" t="s">
        <v>5388</v>
      </c>
      <c r="C174" s="258" t="s">
        <v>5406</v>
      </c>
      <c r="D174" s="261" t="s">
        <v>5407</v>
      </c>
      <c r="E174" s="262" t="s">
        <v>5156</v>
      </c>
      <c r="F174" s="265" t="s">
        <v>5391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5292</v>
      </c>
      <c r="B175" s="257" t="s">
        <v>5388</v>
      </c>
      <c r="C175" s="258" t="s">
        <v>5408</v>
      </c>
      <c r="D175" s="261" t="s">
        <v>5409</v>
      </c>
      <c r="E175" s="262" t="s">
        <v>5089</v>
      </c>
      <c r="F175" s="265" t="s">
        <v>5391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5292</v>
      </c>
      <c r="B176" s="257" t="s">
        <v>5388</v>
      </c>
      <c r="C176" s="258" t="s">
        <v>5410</v>
      </c>
      <c r="D176" s="261" t="s">
        <v>5411</v>
      </c>
      <c r="E176" s="262" t="s">
        <v>5060</v>
      </c>
      <c r="F176" s="265" t="s">
        <v>5391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5292</v>
      </c>
      <c r="B177" s="257" t="s">
        <v>5388</v>
      </c>
      <c r="C177" s="258" t="s">
        <v>5412</v>
      </c>
      <c r="D177" s="261" t="s">
        <v>5413</v>
      </c>
      <c r="E177" s="262" t="s">
        <v>5060</v>
      </c>
      <c r="F177" s="265" t="s">
        <v>5391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5292</v>
      </c>
      <c r="B178" s="257" t="s">
        <v>5388</v>
      </c>
      <c r="C178" s="258" t="s">
        <v>5414</v>
      </c>
      <c r="D178" s="261" t="s">
        <v>5415</v>
      </c>
      <c r="E178" s="262" t="s">
        <v>5089</v>
      </c>
      <c r="F178" s="265" t="s">
        <v>5391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5292</v>
      </c>
      <c r="B179" s="257" t="s">
        <v>5388</v>
      </c>
      <c r="C179" s="258" t="s">
        <v>5416</v>
      </c>
      <c r="D179" s="261" t="s">
        <v>5417</v>
      </c>
      <c r="E179" s="262" t="s">
        <v>5204</v>
      </c>
      <c r="F179" s="265" t="s">
        <v>5391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5292</v>
      </c>
      <c r="B180" s="257" t="s">
        <v>5388</v>
      </c>
      <c r="C180" s="258" t="s">
        <v>5418</v>
      </c>
      <c r="D180" s="261" t="s">
        <v>5419</v>
      </c>
      <c r="E180" s="262" t="s">
        <v>5204</v>
      </c>
      <c r="F180" s="265" t="s">
        <v>5391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5292</v>
      </c>
      <c r="B181" s="256" t="s">
        <v>5420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5292</v>
      </c>
      <c r="B182" s="257" t="s">
        <v>5420</v>
      </c>
      <c r="C182" s="258" t="s">
        <v>5421</v>
      </c>
      <c r="D182" s="261" t="s">
        <v>5422</v>
      </c>
      <c r="E182" s="262" t="s">
        <v>5060</v>
      </c>
      <c r="F182" s="265" t="s">
        <v>5423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5292</v>
      </c>
      <c r="B183" s="257" t="s">
        <v>5420</v>
      </c>
      <c r="C183" s="258" t="s">
        <v>5424</v>
      </c>
      <c r="D183" s="261" t="s">
        <v>5425</v>
      </c>
      <c r="E183" s="262" t="s">
        <v>5060</v>
      </c>
      <c r="F183" s="265" t="s">
        <v>5423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5292</v>
      </c>
      <c r="B184" s="257" t="s">
        <v>5420</v>
      </c>
      <c r="C184" s="258" t="s">
        <v>5426</v>
      </c>
      <c r="D184" s="261" t="s">
        <v>5427</v>
      </c>
      <c r="E184" s="262" t="s">
        <v>5060</v>
      </c>
      <c r="F184" s="265" t="s">
        <v>5423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5292</v>
      </c>
      <c r="B185" s="257" t="s">
        <v>5420</v>
      </c>
      <c r="C185" s="258" t="s">
        <v>5428</v>
      </c>
      <c r="D185" s="261" t="s">
        <v>5429</v>
      </c>
      <c r="E185" s="262" t="s">
        <v>5060</v>
      </c>
      <c r="F185" s="265" t="s">
        <v>5423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5292</v>
      </c>
      <c r="B186" s="257" t="s">
        <v>5420</v>
      </c>
      <c r="C186" s="258" t="s">
        <v>5430</v>
      </c>
      <c r="D186" s="261" t="s">
        <v>5431</v>
      </c>
      <c r="E186" s="262" t="s">
        <v>5060</v>
      </c>
      <c r="F186" s="265" t="s">
        <v>5423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5292</v>
      </c>
      <c r="B187" s="257" t="s">
        <v>5420</v>
      </c>
      <c r="C187" s="258" t="s">
        <v>5432</v>
      </c>
      <c r="D187" s="261" t="s">
        <v>5433</v>
      </c>
      <c r="E187" s="262" t="s">
        <v>5089</v>
      </c>
      <c r="F187" s="265" t="s">
        <v>5423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5292</v>
      </c>
      <c r="B188" s="257" t="s">
        <v>5420</v>
      </c>
      <c r="C188" s="258" t="s">
        <v>5434</v>
      </c>
      <c r="D188" s="261" t="s">
        <v>5435</v>
      </c>
      <c r="E188" s="262" t="s">
        <v>5089</v>
      </c>
      <c r="F188" s="265" t="s">
        <v>5423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5292</v>
      </c>
      <c r="B189" s="257" t="s">
        <v>5420</v>
      </c>
      <c r="C189" s="258" t="s">
        <v>5436</v>
      </c>
      <c r="D189" s="261" t="s">
        <v>5437</v>
      </c>
      <c r="E189" s="262" t="s">
        <v>5089</v>
      </c>
      <c r="F189" s="265" t="s">
        <v>5423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5292</v>
      </c>
      <c r="B190" s="257" t="s">
        <v>5420</v>
      </c>
      <c r="C190" s="258" t="s">
        <v>5438</v>
      </c>
      <c r="D190" s="261" t="s">
        <v>5439</v>
      </c>
      <c r="E190" s="262" t="s">
        <v>5089</v>
      </c>
      <c r="F190" s="265" t="s">
        <v>5423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5292</v>
      </c>
      <c r="B191" s="257" t="s">
        <v>5420</v>
      </c>
      <c r="C191" s="258" t="s">
        <v>5440</v>
      </c>
      <c r="D191" s="261" t="s">
        <v>5441</v>
      </c>
      <c r="E191" s="262" t="s">
        <v>5060</v>
      </c>
      <c r="F191" s="265" t="s">
        <v>5423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5292</v>
      </c>
      <c r="B192" s="257" t="s">
        <v>5420</v>
      </c>
      <c r="C192" s="258" t="s">
        <v>5442</v>
      </c>
      <c r="D192" s="261" t="s">
        <v>5443</v>
      </c>
      <c r="E192" s="262" t="s">
        <v>5060</v>
      </c>
      <c r="F192" s="265" t="s">
        <v>5423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5292</v>
      </c>
      <c r="B193" s="257" t="s">
        <v>5420</v>
      </c>
      <c r="C193" s="258" t="s">
        <v>5444</v>
      </c>
      <c r="D193" s="261" t="s">
        <v>5445</v>
      </c>
      <c r="E193" s="262" t="s">
        <v>5060</v>
      </c>
      <c r="F193" s="265" t="s">
        <v>5423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5292</v>
      </c>
      <c r="B194" s="257" t="s">
        <v>5420</v>
      </c>
      <c r="C194" s="258" t="s">
        <v>5446</v>
      </c>
      <c r="D194" s="261" t="s">
        <v>5447</v>
      </c>
      <c r="E194" s="262" t="s">
        <v>5060</v>
      </c>
      <c r="F194" s="265" t="s">
        <v>5423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5292</v>
      </c>
      <c r="B195" s="257" t="s">
        <v>5420</v>
      </c>
      <c r="C195" s="258" t="s">
        <v>5448</v>
      </c>
      <c r="D195" s="261" t="s">
        <v>5449</v>
      </c>
      <c r="E195" s="262" t="s">
        <v>5060</v>
      </c>
      <c r="F195" s="265" t="s">
        <v>5423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5292</v>
      </c>
      <c r="B196" s="257" t="s">
        <v>5420</v>
      </c>
      <c r="C196" s="258" t="s">
        <v>5450</v>
      </c>
      <c r="D196" s="261" t="s">
        <v>5451</v>
      </c>
      <c r="E196" s="262" t="s">
        <v>5060</v>
      </c>
      <c r="F196" s="265" t="s">
        <v>5452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5292</v>
      </c>
      <c r="B197" s="257" t="s">
        <v>5420</v>
      </c>
      <c r="C197" s="258" t="s">
        <v>5453</v>
      </c>
      <c r="D197" s="261" t="s">
        <v>5454</v>
      </c>
      <c r="E197" s="262" t="s">
        <v>5060</v>
      </c>
      <c r="F197" s="265" t="s">
        <v>5452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5292</v>
      </c>
      <c r="B198" s="257" t="s">
        <v>5420</v>
      </c>
      <c r="C198" s="258" t="s">
        <v>5455</v>
      </c>
      <c r="D198" s="261" t="s">
        <v>5456</v>
      </c>
      <c r="E198" s="262" t="s">
        <v>5060</v>
      </c>
      <c r="F198" s="265" t="s">
        <v>5452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5292</v>
      </c>
      <c r="B199" s="257" t="s">
        <v>5420</v>
      </c>
      <c r="C199" s="258" t="s">
        <v>5457</v>
      </c>
      <c r="D199" s="261" t="s">
        <v>5458</v>
      </c>
      <c r="E199" s="262" t="s">
        <v>5060</v>
      </c>
      <c r="F199" s="265" t="s">
        <v>5452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5459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5459</v>
      </c>
      <c r="B201" s="256" t="s">
        <v>5460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5459</v>
      </c>
      <c r="B202" s="257" t="s">
        <v>5460</v>
      </c>
      <c r="C202" s="258" t="s">
        <v>5461</v>
      </c>
      <c r="D202" s="261" t="s">
        <v>5462</v>
      </c>
      <c r="E202" s="262" t="s">
        <v>5339</v>
      </c>
      <c r="F202" s="265" t="s">
        <v>5463</v>
      </c>
      <c r="G202" s="268">
        <f>IF(COUNTIF(H202:AU202,"&lt;&gt;")=0,"",SUMPRODUCT(((Recommendations[ImplStatus]="Implemented")+(Recommendations[ImplStatus]="Compensated"))*ISNUMBER(MATCH(Recommendations[Id],H202:AU202,0)))/COUNTIF(H202:AU202,"&lt;&gt;"))</f>
        <v>0</v>
      </c>
      <c r="H202" s="269" t="s">
        <v>228</v>
      </c>
      <c r="I202" s="269" t="s">
        <v>240</v>
      </c>
      <c r="J202" s="269" t="s">
        <v>294</v>
      </c>
      <c r="K202" s="269" t="s">
        <v>301</v>
      </c>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5459</v>
      </c>
      <c r="B203" s="257" t="s">
        <v>5460</v>
      </c>
      <c r="C203" s="258" t="s">
        <v>5464</v>
      </c>
      <c r="D203" s="261" t="s">
        <v>5465</v>
      </c>
      <c r="E203" s="262" t="s">
        <v>5339</v>
      </c>
      <c r="F203" s="265" t="s">
        <v>5463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5459</v>
      </c>
      <c r="B204" s="257" t="s">
        <v>5460</v>
      </c>
      <c r="C204" s="258" t="s">
        <v>5466</v>
      </c>
      <c r="D204" s="261" t="s">
        <v>5467</v>
      </c>
      <c r="E204" s="262" t="s">
        <v>5339</v>
      </c>
      <c r="F204" s="265" t="s">
        <v>5463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5459</v>
      </c>
      <c r="B205" s="257" t="s">
        <v>5460</v>
      </c>
      <c r="C205" s="258" t="s">
        <v>5468</v>
      </c>
      <c r="D205" s="261" t="s">
        <v>5469</v>
      </c>
      <c r="E205" s="262" t="s">
        <v>5339</v>
      </c>
      <c r="F205" s="265" t="s">
        <v>5463</v>
      </c>
      <c r="G205" s="268">
        <f>IF(COUNTIF(H205:AU205,"&lt;&gt;")=0,"",SUMPRODUCT(((Recommendations[ImplStatus]="Implemented")+(Recommendations[ImplStatus]="Compensated"))*ISNUMBER(MATCH(Recommendations[Id],H205:AU205,0)))/COUNTIF(H205:AU205,"&lt;&gt;"))</f>
        <v>0</v>
      </c>
      <c r="H205" s="269" t="s">
        <v>234</v>
      </c>
      <c r="I205" s="269" t="s">
        <v>240</v>
      </c>
      <c r="J205" s="269" t="s">
        <v>245</v>
      </c>
      <c r="K205" s="269" t="s">
        <v>250</v>
      </c>
      <c r="L205" s="269" t="s">
        <v>256</v>
      </c>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5459</v>
      </c>
      <c r="B206" s="257" t="s">
        <v>5460</v>
      </c>
      <c r="C206" s="258" t="s">
        <v>5470</v>
      </c>
      <c r="D206" s="261" t="s">
        <v>5471</v>
      </c>
      <c r="E206" s="262" t="s">
        <v>5339</v>
      </c>
      <c r="F206" s="265" t="s">
        <v>5463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5459</v>
      </c>
      <c r="B207" s="257" t="s">
        <v>5460</v>
      </c>
      <c r="C207" s="258" t="s">
        <v>5472</v>
      </c>
      <c r="D207" s="261" t="s">
        <v>5473</v>
      </c>
      <c r="E207" s="262" t="s">
        <v>5204</v>
      </c>
      <c r="F207" s="265" t="s">
        <v>5463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5459</v>
      </c>
      <c r="B208" s="257" t="s">
        <v>5460</v>
      </c>
      <c r="C208" s="258" t="s">
        <v>5474</v>
      </c>
      <c r="D208" s="261" t="s">
        <v>5475</v>
      </c>
      <c r="E208" s="262" t="s">
        <v>5204</v>
      </c>
      <c r="F208" s="265" t="s">
        <v>5463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5459</v>
      </c>
      <c r="B209" s="257" t="s">
        <v>5460</v>
      </c>
      <c r="C209" s="258" t="s">
        <v>5476</v>
      </c>
      <c r="D209" s="261" t="s">
        <v>5477</v>
      </c>
      <c r="E209" s="262" t="s">
        <v>5339</v>
      </c>
      <c r="F209" s="265" t="s">
        <v>5463</v>
      </c>
      <c r="G209" s="268">
        <f>IF(COUNTIF(H209:AU209,"&lt;&gt;")=0,"",SUMPRODUCT(((Recommendations[ImplStatus]="Implemented")+(Recommendations[ImplStatus]="Compensated"))*ISNUMBER(MATCH(Recommendations[Id],H209:AU209,0)))/COUNTIF(H209:AU209,"&lt;&gt;"))</f>
        <v>0</v>
      </c>
      <c r="H209" s="269" t="s">
        <v>250</v>
      </c>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5459</v>
      </c>
      <c r="B210" s="257" t="s">
        <v>5460</v>
      </c>
      <c r="C210" s="258" t="s">
        <v>5478</v>
      </c>
      <c r="D210" s="261" t="s">
        <v>5479</v>
      </c>
      <c r="E210" s="262" t="s">
        <v>5089</v>
      </c>
      <c r="F210" s="265" t="s">
        <v>5480</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5459</v>
      </c>
      <c r="B211" s="257" t="s">
        <v>5460</v>
      </c>
      <c r="C211" s="258" t="s">
        <v>5481</v>
      </c>
      <c r="D211" s="261" t="s">
        <v>5482</v>
      </c>
      <c r="E211" s="262" t="s">
        <v>5089</v>
      </c>
      <c r="F211" s="265" t="s">
        <v>5480</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5459</v>
      </c>
      <c r="B212" s="257" t="s">
        <v>5460</v>
      </c>
      <c r="C212" s="258" t="s">
        <v>5483</v>
      </c>
      <c r="D212" s="261" t="s">
        <v>5484</v>
      </c>
      <c r="E212" s="262" t="s">
        <v>5156</v>
      </c>
      <c r="F212" s="265" t="s">
        <v>5485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5459</v>
      </c>
      <c r="B213" s="257" t="s">
        <v>5460</v>
      </c>
      <c r="C213" s="258" t="s">
        <v>5486</v>
      </c>
      <c r="D213" s="261" t="s">
        <v>5487</v>
      </c>
      <c r="E213" s="262" t="s">
        <v>5089</v>
      </c>
      <c r="F213" s="265" t="s">
        <v>5488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5459</v>
      </c>
      <c r="B214" s="257" t="s">
        <v>5460</v>
      </c>
      <c r="C214" s="258" t="s">
        <v>5489</v>
      </c>
      <c r="D214" s="261" t="s">
        <v>5490</v>
      </c>
      <c r="E214" s="262" t="s">
        <v>5156</v>
      </c>
      <c r="F214" s="265" t="s">
        <v>5491</v>
      </c>
      <c r="G214" s="268">
        <f>IF(COUNTIF(H214:AU214,"&lt;&gt;")=0,"",SUMPRODUCT(((Recommendations[ImplStatus]="Implemented")+(Recommendations[ImplStatus]="Compensated"))*ISNUMBER(MATCH(Recommendations[Id],H214:AU214,0)))/COUNTIF(H214:AU214,"&lt;&gt;"))</f>
        <v>0</v>
      </c>
      <c r="H214" s="269" t="s">
        <v>84</v>
      </c>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5459</v>
      </c>
      <c r="B215" s="257" t="s">
        <v>5460</v>
      </c>
      <c r="C215" s="258" t="s">
        <v>5492</v>
      </c>
      <c r="D215" s="261" t="s">
        <v>5493</v>
      </c>
      <c r="E215" s="262" t="s">
        <v>5060</v>
      </c>
      <c r="F215" s="265" t="s">
        <v>5491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5459</v>
      </c>
      <c r="B216" s="257" t="s">
        <v>5460</v>
      </c>
      <c r="C216" s="258" t="s">
        <v>5494</v>
      </c>
      <c r="D216" s="261" t="s">
        <v>5495</v>
      </c>
      <c r="E216" s="262" t="s">
        <v>5060</v>
      </c>
      <c r="F216" s="265" t="s">
        <v>5491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5459</v>
      </c>
      <c r="B217" s="257" t="s">
        <v>5460</v>
      </c>
      <c r="C217" s="258" t="s">
        <v>5496</v>
      </c>
      <c r="D217" s="261" t="s">
        <v>5497</v>
      </c>
      <c r="E217" s="262" t="s">
        <v>5089</v>
      </c>
      <c r="F217" s="265" t="s">
        <v>5491</v>
      </c>
      <c r="G217" s="268">
        <f>IF(COUNTIF(H217:AU217,"&lt;&gt;")=0,"",SUMPRODUCT(((Recommendations[ImplStatus]="Implemented")+(Recommendations[ImplStatus]="Compensated"))*ISNUMBER(MATCH(Recommendations[Id],H217:AU217,0)))/COUNTIF(H217:AU217,"&lt;&gt;"))</f>
        <v>0</v>
      </c>
      <c r="H217" s="269" t="s">
        <v>84</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5459</v>
      </c>
      <c r="B218" s="257" t="s">
        <v>5460</v>
      </c>
      <c r="C218" s="258" t="s">
        <v>5498</v>
      </c>
      <c r="D218" s="261" t="s">
        <v>5499</v>
      </c>
      <c r="E218" s="262" t="s">
        <v>5089</v>
      </c>
      <c r="F218" s="265" t="s">
        <v>5491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5459</v>
      </c>
      <c r="B219" s="257" t="s">
        <v>5460</v>
      </c>
      <c r="C219" s="258" t="s">
        <v>5500</v>
      </c>
      <c r="D219" s="261" t="s">
        <v>5501</v>
      </c>
      <c r="E219" s="262" t="s">
        <v>5089</v>
      </c>
      <c r="F219" s="265" t="s">
        <v>5491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5459</v>
      </c>
      <c r="B220" s="257" t="s">
        <v>5460</v>
      </c>
      <c r="C220" s="258" t="s">
        <v>5502</v>
      </c>
      <c r="D220" s="261" t="s">
        <v>5503</v>
      </c>
      <c r="E220" s="262" t="s">
        <v>5089</v>
      </c>
      <c r="F220" s="265" t="s">
        <v>5491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5459</v>
      </c>
      <c r="B221" s="256" t="s">
        <v>5504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5459</v>
      </c>
      <c r="B222" s="257" t="s">
        <v>5504</v>
      </c>
      <c r="C222" s="258" t="s">
        <v>5505</v>
      </c>
      <c r="D222" s="261" t="s">
        <v>5506</v>
      </c>
      <c r="E222" s="262" t="s">
        <v>5156</v>
      </c>
      <c r="F222" s="265" t="s">
        <v>5507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5459</v>
      </c>
      <c r="B223" s="257" t="s">
        <v>5504</v>
      </c>
      <c r="C223" s="258" t="s">
        <v>5508</v>
      </c>
      <c r="D223" s="261" t="s">
        <v>5509</v>
      </c>
      <c r="E223" s="262" t="s">
        <v>5156</v>
      </c>
      <c r="F223" s="265" t="s">
        <v>5507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5459</v>
      </c>
      <c r="B224" s="257" t="s">
        <v>5504</v>
      </c>
      <c r="C224" s="258" t="s">
        <v>5510</v>
      </c>
      <c r="D224" s="261" t="s">
        <v>5511</v>
      </c>
      <c r="E224" s="262" t="s">
        <v>5156</v>
      </c>
      <c r="F224" s="265" t="s">
        <v>5507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5459</v>
      </c>
      <c r="B225" s="257" t="s">
        <v>5504</v>
      </c>
      <c r="C225" s="258" t="s">
        <v>5512</v>
      </c>
      <c r="D225" s="261" t="s">
        <v>5513</v>
      </c>
      <c r="E225" s="262" t="s">
        <v>5156</v>
      </c>
      <c r="F225" s="265" t="s">
        <v>5507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5459</v>
      </c>
      <c r="B226" s="257" t="s">
        <v>5504</v>
      </c>
      <c r="C226" s="258" t="s">
        <v>5514</v>
      </c>
      <c r="D226" s="261" t="s">
        <v>5515</v>
      </c>
      <c r="E226" s="262" t="s">
        <v>5156</v>
      </c>
      <c r="F226" s="265" t="s">
        <v>5507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5459</v>
      </c>
      <c r="B227" s="257" t="s">
        <v>5504</v>
      </c>
      <c r="C227" s="258" t="s">
        <v>5516</v>
      </c>
      <c r="D227" s="261" t="s">
        <v>5517</v>
      </c>
      <c r="E227" s="262" t="s">
        <v>5156</v>
      </c>
      <c r="F227" s="265" t="s">
        <v>5507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5459</v>
      </c>
      <c r="B228" s="257" t="s">
        <v>5504</v>
      </c>
      <c r="C228" s="258" t="s">
        <v>5518</v>
      </c>
      <c r="D228" s="261" t="s">
        <v>5519</v>
      </c>
      <c r="E228" s="262" t="s">
        <v>5156</v>
      </c>
      <c r="F228" s="265" t="s">
        <v>5507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5459</v>
      </c>
      <c r="B229" s="257" t="s">
        <v>5504</v>
      </c>
      <c r="C229" s="258" t="s">
        <v>5520</v>
      </c>
      <c r="D229" s="261" t="s">
        <v>5521</v>
      </c>
      <c r="E229" s="262" t="s">
        <v>5060</v>
      </c>
      <c r="F229" s="265" t="s">
        <v>5507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5459</v>
      </c>
      <c r="B230" s="257" t="s">
        <v>5504</v>
      </c>
      <c r="C230" s="258" t="s">
        <v>5522</v>
      </c>
      <c r="D230" s="261" t="s">
        <v>5523</v>
      </c>
      <c r="E230" s="262" t="s">
        <v>5060</v>
      </c>
      <c r="F230" s="265" t="s">
        <v>5507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5459</v>
      </c>
      <c r="B231" s="257" t="s">
        <v>5504</v>
      </c>
      <c r="C231" s="258" t="s">
        <v>5524</v>
      </c>
      <c r="D231" s="261" t="s">
        <v>5525</v>
      </c>
      <c r="E231" s="262" t="s">
        <v>5156</v>
      </c>
      <c r="F231" s="265" t="s">
        <v>5526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5459</v>
      </c>
      <c r="B232" s="257" t="s">
        <v>5504</v>
      </c>
      <c r="C232" s="258" t="s">
        <v>5527</v>
      </c>
      <c r="D232" s="261" t="s">
        <v>5528</v>
      </c>
      <c r="E232" s="262" t="s">
        <v>5156</v>
      </c>
      <c r="F232" s="265" t="s">
        <v>5526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5459</v>
      </c>
      <c r="B233" s="257" t="s">
        <v>5504</v>
      </c>
      <c r="C233" s="258" t="s">
        <v>5529</v>
      </c>
      <c r="D233" s="261" t="s">
        <v>5530</v>
      </c>
      <c r="E233" s="262" t="s">
        <v>5089</v>
      </c>
      <c r="F233" s="265" t="s">
        <v>5526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5459</v>
      </c>
      <c r="B234" s="257" t="s">
        <v>5504</v>
      </c>
      <c r="C234" s="258" t="s">
        <v>5531</v>
      </c>
      <c r="D234" s="261" t="s">
        <v>5532</v>
      </c>
      <c r="E234" s="262" t="s">
        <v>5089</v>
      </c>
      <c r="F234" s="265" t="s">
        <v>5526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5459</v>
      </c>
      <c r="B235" s="257" t="s">
        <v>5504</v>
      </c>
      <c r="C235" s="258" t="s">
        <v>5533</v>
      </c>
      <c r="D235" s="261" t="s">
        <v>5534</v>
      </c>
      <c r="E235" s="262" t="s">
        <v>5156</v>
      </c>
      <c r="F235" s="265" t="s">
        <v>5526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5459</v>
      </c>
      <c r="B236" s="257" t="s">
        <v>5504</v>
      </c>
      <c r="C236" s="258" t="s">
        <v>5535</v>
      </c>
      <c r="D236" s="261" t="s">
        <v>5536</v>
      </c>
      <c r="E236" s="262" t="s">
        <v>5089</v>
      </c>
      <c r="F236" s="265" t="s">
        <v>5526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5459</v>
      </c>
      <c r="B237" s="256" t="s">
        <v>1708</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5459</v>
      </c>
      <c r="B238" s="257" t="s">
        <v>1708</v>
      </c>
      <c r="C238" s="258" t="s">
        <v>5537</v>
      </c>
      <c r="D238" s="261" t="s">
        <v>5538</v>
      </c>
      <c r="E238" s="262" t="s">
        <v>5060</v>
      </c>
      <c r="F238" s="265" t="s">
        <v>5539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5459</v>
      </c>
      <c r="B239" s="257" t="s">
        <v>1708</v>
      </c>
      <c r="C239" s="258" t="s">
        <v>5540</v>
      </c>
      <c r="D239" s="261" t="s">
        <v>5541</v>
      </c>
      <c r="E239" s="262" t="s">
        <v>5060</v>
      </c>
      <c r="F239" s="265" t="s">
        <v>5539</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5459</v>
      </c>
      <c r="B240" s="257" t="s">
        <v>1708</v>
      </c>
      <c r="C240" s="258" t="s">
        <v>5542</v>
      </c>
      <c r="D240" s="261" t="s">
        <v>5543</v>
      </c>
      <c r="E240" s="262" t="s">
        <v>5060</v>
      </c>
      <c r="F240" s="265" t="s">
        <v>5539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5459</v>
      </c>
      <c r="B241" s="257" t="s">
        <v>1708</v>
      </c>
      <c r="C241" s="258" t="s">
        <v>5544</v>
      </c>
      <c r="D241" s="261" t="s">
        <v>5545</v>
      </c>
      <c r="E241" s="262" t="s">
        <v>5060</v>
      </c>
      <c r="F241" s="265" t="s">
        <v>5539</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5459</v>
      </c>
      <c r="B242" s="257" t="s">
        <v>1708</v>
      </c>
      <c r="C242" s="258" t="s">
        <v>5546</v>
      </c>
      <c r="D242" s="261" t="s">
        <v>5547</v>
      </c>
      <c r="E242" s="262" t="s">
        <v>5060</v>
      </c>
      <c r="F242" s="265" t="s">
        <v>5539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5459</v>
      </c>
      <c r="B243" s="257" t="s">
        <v>1708</v>
      </c>
      <c r="C243" s="258" t="s">
        <v>5548</v>
      </c>
      <c r="D243" s="261" t="s">
        <v>5549</v>
      </c>
      <c r="E243" s="262" t="s">
        <v>5060</v>
      </c>
      <c r="F243" s="265" t="s">
        <v>5539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5459</v>
      </c>
      <c r="B244" s="257" t="s">
        <v>1708</v>
      </c>
      <c r="C244" s="258" t="s">
        <v>5550</v>
      </c>
      <c r="D244" s="261" t="s">
        <v>5551</v>
      </c>
      <c r="E244" s="262" t="s">
        <v>5060</v>
      </c>
      <c r="F244" s="265" t="s">
        <v>5539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5459</v>
      </c>
      <c r="B245" s="257" t="s">
        <v>1708</v>
      </c>
      <c r="C245" s="258" t="s">
        <v>5552</v>
      </c>
      <c r="D245" s="261" t="s">
        <v>5553</v>
      </c>
      <c r="E245" s="262" t="s">
        <v>5060</v>
      </c>
      <c r="F245" s="265" t="s">
        <v>5539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5459</v>
      </c>
      <c r="B246" s="257" t="s">
        <v>1708</v>
      </c>
      <c r="C246" s="258" t="s">
        <v>5554</v>
      </c>
      <c r="D246" s="261" t="s">
        <v>5555</v>
      </c>
      <c r="E246" s="262" t="s">
        <v>5060</v>
      </c>
      <c r="F246" s="265" t="s">
        <v>5539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5459</v>
      </c>
      <c r="B247" s="257" t="s">
        <v>1708</v>
      </c>
      <c r="C247" s="258" t="s">
        <v>5556</v>
      </c>
      <c r="D247" s="261" t="s">
        <v>5557</v>
      </c>
      <c r="E247" s="262" t="s">
        <v>5060</v>
      </c>
      <c r="F247" s="265" t="s">
        <v>5539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5459</v>
      </c>
      <c r="B248" s="257" t="s">
        <v>1708</v>
      </c>
      <c r="C248" s="258" t="s">
        <v>5558</v>
      </c>
      <c r="D248" s="261" t="s">
        <v>5559</v>
      </c>
      <c r="E248" s="262" t="s">
        <v>5089</v>
      </c>
      <c r="F248" s="265" t="s">
        <v>5539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5459</v>
      </c>
      <c r="B249" s="257" t="s">
        <v>1708</v>
      </c>
      <c r="C249" s="258" t="s">
        <v>5560</v>
      </c>
      <c r="D249" s="261" t="s">
        <v>5561</v>
      </c>
      <c r="E249" s="262" t="s">
        <v>5089</v>
      </c>
      <c r="F249" s="265" t="s">
        <v>5562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5459</v>
      </c>
      <c r="B250" s="257" t="s">
        <v>1708</v>
      </c>
      <c r="C250" s="258" t="s">
        <v>5563</v>
      </c>
      <c r="D250" s="261" t="s">
        <v>5564</v>
      </c>
      <c r="E250" s="262" t="s">
        <v>5089</v>
      </c>
      <c r="F250" s="265" t="s">
        <v>5562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5459</v>
      </c>
      <c r="B251" s="256" t="s">
        <v>5565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5459</v>
      </c>
      <c r="B252" s="257" t="s">
        <v>5565</v>
      </c>
      <c r="C252" s="258" t="s">
        <v>5566</v>
      </c>
      <c r="D252" s="261" t="s">
        <v>5567</v>
      </c>
      <c r="E252" s="262" t="s">
        <v>5156</v>
      </c>
      <c r="F252" s="265" t="s">
        <v>5568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5459</v>
      </c>
      <c r="B253" s="257" t="s">
        <v>5565</v>
      </c>
      <c r="C253" s="258" t="s">
        <v>5569</v>
      </c>
      <c r="D253" s="261" t="s">
        <v>5570</v>
      </c>
      <c r="E253" s="262" t="s">
        <v>5156</v>
      </c>
      <c r="F253" s="265" t="s">
        <v>5568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5459</v>
      </c>
      <c r="B254" s="257" t="s">
        <v>5565</v>
      </c>
      <c r="C254" s="258" t="s">
        <v>5571</v>
      </c>
      <c r="D254" s="261" t="s">
        <v>5572</v>
      </c>
      <c r="E254" s="262" t="s">
        <v>5156</v>
      </c>
      <c r="F254" s="265" t="s">
        <v>5568</v>
      </c>
      <c r="G254" s="268">
        <f>IF(COUNTIF(H254:AU254,"&lt;&gt;")=0,"",SUMPRODUCT(((Recommendations[ImplStatus]="Implemented")+(Recommendations[ImplStatus]="Compensated"))*ISNUMBER(MATCH(Recommendations[Id],H254:AU254,0)))/COUNTIF(H254:AU254,"&lt;&gt;"))</f>
        <v>0</v>
      </c>
      <c r="H254" s="269" t="s">
        <v>77</v>
      </c>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5459</v>
      </c>
      <c r="B255" s="257" t="s">
        <v>5565</v>
      </c>
      <c r="C255" s="258" t="s">
        <v>5573</v>
      </c>
      <c r="D255" s="261" t="s">
        <v>5574</v>
      </c>
      <c r="E255" s="262" t="s">
        <v>5156</v>
      </c>
      <c r="F255" s="265" t="s">
        <v>5568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5459</v>
      </c>
      <c r="B256" s="257" t="s">
        <v>5565</v>
      </c>
      <c r="C256" s="258" t="s">
        <v>5575</v>
      </c>
      <c r="D256" s="261" t="s">
        <v>5576</v>
      </c>
      <c r="E256" s="262" t="s">
        <v>5156</v>
      </c>
      <c r="F256" s="265" t="s">
        <v>5568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5459</v>
      </c>
      <c r="B257" s="257" t="s">
        <v>5565</v>
      </c>
      <c r="C257" s="258" t="s">
        <v>5577</v>
      </c>
      <c r="D257" s="261" t="s">
        <v>5578</v>
      </c>
      <c r="E257" s="262" t="s">
        <v>5060</v>
      </c>
      <c r="F257" s="265" t="s">
        <v>5568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5459</v>
      </c>
      <c r="B258" s="257" t="s">
        <v>5565</v>
      </c>
      <c r="C258" s="258" t="s">
        <v>5579</v>
      </c>
      <c r="D258" s="261" t="s">
        <v>5580</v>
      </c>
      <c r="E258" s="262" t="s">
        <v>5060</v>
      </c>
      <c r="F258" s="265" t="s">
        <v>5568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5459</v>
      </c>
      <c r="B259" s="257" t="s">
        <v>5565</v>
      </c>
      <c r="C259" s="258" t="s">
        <v>5581</v>
      </c>
      <c r="D259" s="261" t="s">
        <v>5582</v>
      </c>
      <c r="E259" s="262" t="s">
        <v>5060</v>
      </c>
      <c r="F259" s="265" t="s">
        <v>5568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5459</v>
      </c>
      <c r="B260" s="257" t="s">
        <v>5565</v>
      </c>
      <c r="C260" s="258" t="s">
        <v>5583</v>
      </c>
      <c r="D260" s="261" t="s">
        <v>5584</v>
      </c>
      <c r="E260" s="262" t="s">
        <v>5060</v>
      </c>
      <c r="F260" s="265" t="s">
        <v>5568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5459</v>
      </c>
      <c r="B261" s="257" t="s">
        <v>5565</v>
      </c>
      <c r="C261" s="258" t="s">
        <v>5585</v>
      </c>
      <c r="D261" s="261" t="s">
        <v>5586</v>
      </c>
      <c r="E261" s="262" t="s">
        <v>5204</v>
      </c>
      <c r="F261" s="265" t="s">
        <v>5568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5459</v>
      </c>
      <c r="B262" s="257" t="s">
        <v>5565</v>
      </c>
      <c r="C262" s="258" t="s">
        <v>5587</v>
      </c>
      <c r="D262" s="261" t="s">
        <v>5588</v>
      </c>
      <c r="E262" s="262" t="s">
        <v>5204</v>
      </c>
      <c r="F262" s="265" t="s">
        <v>5568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5459</v>
      </c>
      <c r="B263" s="257" t="s">
        <v>5565</v>
      </c>
      <c r="C263" s="258" t="s">
        <v>5589</v>
      </c>
      <c r="D263" s="261" t="s">
        <v>5590</v>
      </c>
      <c r="E263" s="262" t="s">
        <v>5204</v>
      </c>
      <c r="F263" s="265" t="s">
        <v>5568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5459</v>
      </c>
      <c r="B264" s="256" t="s">
        <v>5591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5459</v>
      </c>
      <c r="B265" s="257" t="s">
        <v>5591</v>
      </c>
      <c r="C265" s="258" t="s">
        <v>5592</v>
      </c>
      <c r="D265" s="261" t="s">
        <v>5593</v>
      </c>
      <c r="E265" s="262" t="s">
        <v>5089</v>
      </c>
      <c r="F265" s="265" t="s">
        <v>5594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5459</v>
      </c>
      <c r="B266" s="257" t="s">
        <v>5591</v>
      </c>
      <c r="C266" s="258" t="s">
        <v>5595</v>
      </c>
      <c r="D266" s="261" t="s">
        <v>5596</v>
      </c>
      <c r="E266" s="262" t="s">
        <v>5089</v>
      </c>
      <c r="F266" s="265" t="s">
        <v>5594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5459</v>
      </c>
      <c r="B267" s="257" t="s">
        <v>5591</v>
      </c>
      <c r="C267" s="258" t="s">
        <v>5597</v>
      </c>
      <c r="D267" s="261" t="s">
        <v>5598</v>
      </c>
      <c r="E267" s="262" t="s">
        <v>5089</v>
      </c>
      <c r="F267" s="265" t="s">
        <v>5594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5459</v>
      </c>
      <c r="B268" s="257" t="s">
        <v>5591</v>
      </c>
      <c r="C268" s="258" t="s">
        <v>5599</v>
      </c>
      <c r="D268" s="261" t="s">
        <v>5600</v>
      </c>
      <c r="E268" s="262" t="s">
        <v>5089</v>
      </c>
      <c r="F268" s="265" t="s">
        <v>5594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5459</v>
      </c>
      <c r="B269" s="257" t="s">
        <v>5591</v>
      </c>
      <c r="C269" s="258" t="s">
        <v>5601</v>
      </c>
      <c r="D269" s="261" t="s">
        <v>5602</v>
      </c>
      <c r="E269" s="262" t="s">
        <v>5089</v>
      </c>
      <c r="F269" s="265" t="s">
        <v>5594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5459</v>
      </c>
      <c r="B270" s="257" t="s">
        <v>5591</v>
      </c>
      <c r="C270" s="258" t="s">
        <v>5603</v>
      </c>
      <c r="D270" s="261" t="s">
        <v>5604</v>
      </c>
      <c r="E270" s="262" t="s">
        <v>5089</v>
      </c>
      <c r="F270" s="265" t="s">
        <v>5594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5459</v>
      </c>
      <c r="B271" s="257" t="s">
        <v>5591</v>
      </c>
      <c r="C271" s="258" t="s">
        <v>5605</v>
      </c>
      <c r="D271" s="261" t="s">
        <v>5606</v>
      </c>
      <c r="E271" s="262" t="s">
        <v>5089</v>
      </c>
      <c r="F271" s="265" t="s">
        <v>5594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5459</v>
      </c>
      <c r="B272" s="257" t="s">
        <v>5591</v>
      </c>
      <c r="C272" s="258" t="s">
        <v>5607</v>
      </c>
      <c r="D272" s="261" t="s">
        <v>5608</v>
      </c>
      <c r="E272" s="262" t="s">
        <v>5089</v>
      </c>
      <c r="F272" s="265" t="s">
        <v>5594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5459</v>
      </c>
      <c r="B273" s="257" t="s">
        <v>5591</v>
      </c>
      <c r="C273" s="258" t="s">
        <v>5609</v>
      </c>
      <c r="D273" s="261" t="s">
        <v>5610</v>
      </c>
      <c r="E273" s="262" t="s">
        <v>5089</v>
      </c>
      <c r="F273" s="265" t="s">
        <v>5594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5611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5611</v>
      </c>
      <c r="B275" s="256" t="s">
        <v>5612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5611</v>
      </c>
      <c r="B276" s="257" t="s">
        <v>5612</v>
      </c>
      <c r="C276" s="258" t="s">
        <v>5613</v>
      </c>
      <c r="D276" s="261" t="s">
        <v>5614</v>
      </c>
      <c r="E276" s="262" t="s">
        <v>5060</v>
      </c>
      <c r="F276" s="265" t="s">
        <v>5615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5611</v>
      </c>
      <c r="B277" s="257" t="s">
        <v>5612</v>
      </c>
      <c r="C277" s="258" t="s">
        <v>5616</v>
      </c>
      <c r="D277" s="261" t="s">
        <v>5617</v>
      </c>
      <c r="E277" s="262" t="s">
        <v>5060</v>
      </c>
      <c r="F277" s="265" t="s">
        <v>5615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5611</v>
      </c>
      <c r="B278" s="257" t="s">
        <v>5612</v>
      </c>
      <c r="C278" s="258" t="s">
        <v>5618</v>
      </c>
      <c r="D278" s="261" t="s">
        <v>5619</v>
      </c>
      <c r="E278" s="262" t="s">
        <v>5060</v>
      </c>
      <c r="F278" s="265" t="s">
        <v>5615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5611</v>
      </c>
      <c r="B279" s="257" t="s">
        <v>5612</v>
      </c>
      <c r="C279" s="258" t="s">
        <v>5620</v>
      </c>
      <c r="D279" s="261" t="s">
        <v>5621</v>
      </c>
      <c r="E279" s="262" t="s">
        <v>5060</v>
      </c>
      <c r="F279" s="265" t="s">
        <v>5615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5611</v>
      </c>
      <c r="B280" s="257" t="s">
        <v>5612</v>
      </c>
      <c r="C280" s="258" t="s">
        <v>5622</v>
      </c>
      <c r="D280" s="261" t="s">
        <v>5623</v>
      </c>
      <c r="E280" s="262" t="s">
        <v>5060</v>
      </c>
      <c r="F280" s="265" t="s">
        <v>5615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5611</v>
      </c>
      <c r="B281" s="257" t="s">
        <v>5612</v>
      </c>
      <c r="C281" s="258" t="s">
        <v>5624</v>
      </c>
      <c r="D281" s="261" t="s">
        <v>5625</v>
      </c>
      <c r="E281" s="262" t="s">
        <v>5060</v>
      </c>
      <c r="F281" s="265" t="s">
        <v>5615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5611</v>
      </c>
      <c r="B282" s="257" t="s">
        <v>5612</v>
      </c>
      <c r="C282" s="258" t="s">
        <v>5626</v>
      </c>
      <c r="D282" s="261" t="s">
        <v>5627</v>
      </c>
      <c r="E282" s="262" t="s">
        <v>5060</v>
      </c>
      <c r="F282" s="265" t="s">
        <v>5615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5611</v>
      </c>
      <c r="B283" s="257" t="s">
        <v>5612</v>
      </c>
      <c r="C283" s="258" t="s">
        <v>5628</v>
      </c>
      <c r="D283" s="261" t="s">
        <v>5629</v>
      </c>
      <c r="E283" s="262" t="s">
        <v>5156</v>
      </c>
      <c r="F283" s="265" t="s">
        <v>5630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5611</v>
      </c>
      <c r="B284" s="257" t="s">
        <v>5612</v>
      </c>
      <c r="C284" s="258" t="s">
        <v>5631</v>
      </c>
      <c r="D284" s="261" t="s">
        <v>5632</v>
      </c>
      <c r="E284" s="262" t="s">
        <v>5156</v>
      </c>
      <c r="F284" s="265" t="s">
        <v>5630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5611</v>
      </c>
      <c r="B285" s="257" t="s">
        <v>5612</v>
      </c>
      <c r="C285" s="258" t="s">
        <v>5633</v>
      </c>
      <c r="D285" s="261" t="s">
        <v>5634</v>
      </c>
      <c r="E285" s="262" t="s">
        <v>5060</v>
      </c>
      <c r="F285" s="265" t="s">
        <v>5630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5611</v>
      </c>
      <c r="B286" s="257" t="s">
        <v>5612</v>
      </c>
      <c r="C286" s="258" t="s">
        <v>5635</v>
      </c>
      <c r="D286" s="261" t="s">
        <v>5636</v>
      </c>
      <c r="E286" s="262" t="s">
        <v>5089</v>
      </c>
      <c r="F286" s="265" t="s">
        <v>5630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5611</v>
      </c>
      <c r="B287" s="257" t="s">
        <v>5612</v>
      </c>
      <c r="C287" s="258" t="s">
        <v>5637</v>
      </c>
      <c r="D287" s="261" t="s">
        <v>5638</v>
      </c>
      <c r="E287" s="262" t="s">
        <v>5089</v>
      </c>
      <c r="F287" s="265" t="s">
        <v>5630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5611</v>
      </c>
      <c r="B288" s="257" t="s">
        <v>5612</v>
      </c>
      <c r="C288" s="258" t="s">
        <v>5639</v>
      </c>
      <c r="D288" s="261" t="s">
        <v>5640</v>
      </c>
      <c r="E288" s="262" t="s">
        <v>5089</v>
      </c>
      <c r="F288" s="265" t="s">
        <v>5630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5611</v>
      </c>
      <c r="B289" s="257" t="s">
        <v>5612</v>
      </c>
      <c r="C289" s="258" t="s">
        <v>5641</v>
      </c>
      <c r="D289" s="261" t="s">
        <v>5642</v>
      </c>
      <c r="E289" s="262" t="s">
        <v>5089</v>
      </c>
      <c r="F289" s="265" t="s">
        <v>5630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5611</v>
      </c>
      <c r="B290" s="257" t="s">
        <v>5612</v>
      </c>
      <c r="C290" s="258" t="s">
        <v>5643</v>
      </c>
      <c r="D290" s="261" t="s">
        <v>5644</v>
      </c>
      <c r="E290" s="262" t="s">
        <v>5060</v>
      </c>
      <c r="F290" s="265" t="s">
        <v>5630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5611</v>
      </c>
      <c r="B291" s="257" t="s">
        <v>5612</v>
      </c>
      <c r="C291" s="258" t="s">
        <v>5645</v>
      </c>
      <c r="D291" s="261" t="s">
        <v>5646</v>
      </c>
      <c r="E291" s="262" t="s">
        <v>5089</v>
      </c>
      <c r="F291" s="265" t="s">
        <v>5647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5611</v>
      </c>
      <c r="B292" s="257" t="s">
        <v>5612</v>
      </c>
      <c r="C292" s="258" t="s">
        <v>5648</v>
      </c>
      <c r="D292" s="261" t="s">
        <v>5649</v>
      </c>
      <c r="E292" s="262" t="s">
        <v>5089</v>
      </c>
      <c r="F292" s="265" t="s">
        <v>5647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5611</v>
      </c>
      <c r="B293" s="257" t="s">
        <v>5612</v>
      </c>
      <c r="C293" s="258" t="s">
        <v>5650</v>
      </c>
      <c r="D293" s="261" t="s">
        <v>5651</v>
      </c>
      <c r="E293" s="262" t="s">
        <v>5339</v>
      </c>
      <c r="F293" s="265" t="s">
        <v>5630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5611</v>
      </c>
      <c r="B294" s="257" t="s">
        <v>5612</v>
      </c>
      <c r="C294" s="258" t="s">
        <v>5652</v>
      </c>
      <c r="D294" s="261" t="s">
        <v>5653</v>
      </c>
      <c r="E294" s="262" t="s">
        <v>5339</v>
      </c>
      <c r="F294" s="265" t="s">
        <v>5630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5611</v>
      </c>
      <c r="B295" s="257" t="s">
        <v>5612</v>
      </c>
      <c r="C295" s="258" t="s">
        <v>5654</v>
      </c>
      <c r="D295" s="261" t="s">
        <v>5655</v>
      </c>
      <c r="E295" s="262" t="s">
        <v>5156</v>
      </c>
      <c r="F295" s="265" t="s">
        <v>5630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5611</v>
      </c>
      <c r="B296" s="257" t="s">
        <v>5612</v>
      </c>
      <c r="C296" s="258" t="s">
        <v>5656</v>
      </c>
      <c r="D296" s="261" t="s">
        <v>5657</v>
      </c>
      <c r="E296" s="262" t="s">
        <v>5156</v>
      </c>
      <c r="F296" s="265" t="s">
        <v>5630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5611</v>
      </c>
      <c r="B297" s="257" t="s">
        <v>5612</v>
      </c>
      <c r="C297" s="258" t="s">
        <v>5658</v>
      </c>
      <c r="D297" s="261" t="s">
        <v>5659</v>
      </c>
      <c r="E297" s="262" t="s">
        <v>5060</v>
      </c>
      <c r="F297" s="265" t="s">
        <v>5630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5611</v>
      </c>
      <c r="B298" s="257" t="s">
        <v>5612</v>
      </c>
      <c r="C298" s="258" t="s">
        <v>5660</v>
      </c>
      <c r="D298" s="261" t="s">
        <v>5661</v>
      </c>
      <c r="E298" s="262" t="s">
        <v>5156</v>
      </c>
      <c r="F298" s="265" t="s">
        <v>5630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5611</v>
      </c>
      <c r="B299" s="257" t="s">
        <v>5612</v>
      </c>
      <c r="C299" s="258" t="s">
        <v>5662</v>
      </c>
      <c r="D299" s="261" t="s">
        <v>5663</v>
      </c>
      <c r="E299" s="262" t="s">
        <v>5089</v>
      </c>
      <c r="F299" s="265" t="s">
        <v>5630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5611</v>
      </c>
      <c r="B300" s="257" t="s">
        <v>5612</v>
      </c>
      <c r="C300" s="258" t="s">
        <v>5664</v>
      </c>
      <c r="D300" s="261" t="s">
        <v>5665</v>
      </c>
      <c r="E300" s="262" t="s">
        <v>5156</v>
      </c>
      <c r="F300" s="265" t="s">
        <v>5630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5611</v>
      </c>
      <c r="B301" s="257" t="s">
        <v>5612</v>
      </c>
      <c r="C301" s="258" t="s">
        <v>5666</v>
      </c>
      <c r="D301" s="261" t="s">
        <v>5667</v>
      </c>
      <c r="E301" s="262" t="s">
        <v>5204</v>
      </c>
      <c r="F301" s="265" t="s">
        <v>5630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5611</v>
      </c>
      <c r="B302" s="257" t="s">
        <v>5612</v>
      </c>
      <c r="C302" s="258" t="s">
        <v>5668</v>
      </c>
      <c r="D302" s="261" t="s">
        <v>5669</v>
      </c>
      <c r="E302" s="262" t="s">
        <v>5204</v>
      </c>
      <c r="F302" s="265" t="s">
        <v>5630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5611</v>
      </c>
      <c r="B303" s="256" t="s">
        <v>1441</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5611</v>
      </c>
      <c r="B304" s="257" t="s">
        <v>1441</v>
      </c>
      <c r="C304" s="258" t="s">
        <v>5670</v>
      </c>
      <c r="D304" s="261" t="s">
        <v>5671</v>
      </c>
      <c r="E304" s="262" t="s">
        <v>5060</v>
      </c>
      <c r="F304" s="265" t="s">
        <v>5672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5611</v>
      </c>
      <c r="B305" s="257" t="s">
        <v>1441</v>
      </c>
      <c r="C305" s="258" t="s">
        <v>5673</v>
      </c>
      <c r="D305" s="261" t="s">
        <v>5674</v>
      </c>
      <c r="E305" s="262" t="s">
        <v>5060</v>
      </c>
      <c r="F305" s="265" t="s">
        <v>5672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5611</v>
      </c>
      <c r="B306" s="257" t="s">
        <v>1441</v>
      </c>
      <c r="C306" s="258" t="s">
        <v>5675</v>
      </c>
      <c r="D306" s="261" t="s">
        <v>5676</v>
      </c>
      <c r="E306" s="262" t="s">
        <v>5060</v>
      </c>
      <c r="F306" s="265" t="s">
        <v>5672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5611</v>
      </c>
      <c r="B307" s="257" t="s">
        <v>1441</v>
      </c>
      <c r="C307" s="258" t="s">
        <v>5677</v>
      </c>
      <c r="D307" s="261" t="s">
        <v>5678</v>
      </c>
      <c r="E307" s="262" t="s">
        <v>5060</v>
      </c>
      <c r="F307" s="265" t="s">
        <v>5672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5611</v>
      </c>
      <c r="B308" s="257" t="s">
        <v>1441</v>
      </c>
      <c r="C308" s="258" t="s">
        <v>5679</v>
      </c>
      <c r="D308" s="261" t="s">
        <v>5680</v>
      </c>
      <c r="E308" s="262" t="s">
        <v>5156</v>
      </c>
      <c r="F308" s="265" t="s">
        <v>5672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5611</v>
      </c>
      <c r="B309" s="257" t="s">
        <v>1441</v>
      </c>
      <c r="C309" s="258" t="s">
        <v>5681</v>
      </c>
      <c r="D309" s="261" t="s">
        <v>5682</v>
      </c>
      <c r="E309" s="262" t="s">
        <v>5156</v>
      </c>
      <c r="F309" s="265" t="s">
        <v>5672</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5611</v>
      </c>
      <c r="B310" s="257" t="s">
        <v>1441</v>
      </c>
      <c r="C310" s="258" t="s">
        <v>5683</v>
      </c>
      <c r="D310" s="261" t="s">
        <v>5684</v>
      </c>
      <c r="E310" s="262" t="s">
        <v>5156</v>
      </c>
      <c r="F310" s="265" t="s">
        <v>5672</v>
      </c>
      <c r="G310" s="268">
        <f>IF(COUNTIF(H310:AU310,"&lt;&gt;")=0,"",SUMPRODUCT(((Recommendations[ImplStatus]="Implemented")+(Recommendations[ImplStatus]="Compensated"))*ISNUMBER(MATCH(Recommendations[Id],H310:AU310,0)))/COUNTIF(H310:AU310,"&lt;&gt;"))</f>
        <v>0</v>
      </c>
      <c r="H310" s="269" t="s">
        <v>147</v>
      </c>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5611</v>
      </c>
      <c r="B311" s="257" t="s">
        <v>1441</v>
      </c>
      <c r="C311" s="258" t="s">
        <v>5685</v>
      </c>
      <c r="D311" s="261" t="s">
        <v>5686</v>
      </c>
      <c r="E311" s="262" t="s">
        <v>5156</v>
      </c>
      <c r="F311" s="265" t="s">
        <v>5672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5611</v>
      </c>
      <c r="B312" s="257" t="s">
        <v>1441</v>
      </c>
      <c r="C312" s="258" t="s">
        <v>5687</v>
      </c>
      <c r="D312" s="261" t="s">
        <v>5688</v>
      </c>
      <c r="E312" s="262" t="s">
        <v>5156</v>
      </c>
      <c r="F312" s="265" t="s">
        <v>5672</v>
      </c>
      <c r="G312" s="268">
        <f>IF(COUNTIF(H312:AU312,"&lt;&gt;")=0,"",SUMPRODUCT(((Recommendations[ImplStatus]="Implemented")+(Recommendations[ImplStatus]="Compensated"))*ISNUMBER(MATCH(Recommendations[Id],H312:AU312,0)))/COUNTIF(H312:AU312,"&lt;&gt;"))</f>
        <v>0</v>
      </c>
      <c r="H312" s="269" t="s">
        <v>133</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5611</v>
      </c>
      <c r="B313" s="257" t="s">
        <v>1441</v>
      </c>
      <c r="C313" s="258" t="s">
        <v>5689</v>
      </c>
      <c r="D313" s="261" t="s">
        <v>5690</v>
      </c>
      <c r="E313" s="262" t="s">
        <v>5089</v>
      </c>
      <c r="F313" s="265" t="s">
        <v>5672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5611</v>
      </c>
      <c r="B314" s="257" t="s">
        <v>1441</v>
      </c>
      <c r="C314" s="258" t="s">
        <v>5691</v>
      </c>
      <c r="D314" s="261" t="s">
        <v>5692</v>
      </c>
      <c r="E314" s="262" t="s">
        <v>5089</v>
      </c>
      <c r="F314" s="265" t="s">
        <v>5672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5611</v>
      </c>
      <c r="B315" s="257" t="s">
        <v>1441</v>
      </c>
      <c r="C315" s="258" t="s">
        <v>5693</v>
      </c>
      <c r="D315" s="261" t="s">
        <v>5694</v>
      </c>
      <c r="E315" s="262" t="s">
        <v>5089</v>
      </c>
      <c r="F315" s="265" t="s">
        <v>5672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5611</v>
      </c>
      <c r="B316" s="257" t="s">
        <v>1441</v>
      </c>
      <c r="C316" s="258" t="s">
        <v>5695</v>
      </c>
      <c r="D316" s="261" t="s">
        <v>5696</v>
      </c>
      <c r="E316" s="262" t="s">
        <v>5089</v>
      </c>
      <c r="F316" s="265" t="s">
        <v>5672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5611</v>
      </c>
      <c r="B317" s="257" t="s">
        <v>1441</v>
      </c>
      <c r="C317" s="258" t="s">
        <v>5697</v>
      </c>
      <c r="D317" s="261" t="s">
        <v>5698</v>
      </c>
      <c r="E317" s="262" t="s">
        <v>5156</v>
      </c>
      <c r="F317" s="265" t="s">
        <v>5630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5611</v>
      </c>
      <c r="B318" s="257" t="s">
        <v>1441</v>
      </c>
      <c r="C318" s="258" t="s">
        <v>5699</v>
      </c>
      <c r="D318" s="261" t="s">
        <v>5700</v>
      </c>
      <c r="E318" s="262" t="s">
        <v>5204</v>
      </c>
      <c r="F318" s="265" t="s">
        <v>5630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5611</v>
      </c>
      <c r="B319" s="257" t="s">
        <v>1441</v>
      </c>
      <c r="C319" s="258" t="s">
        <v>5701</v>
      </c>
      <c r="D319" s="261" t="s">
        <v>5702</v>
      </c>
      <c r="E319" s="262" t="s">
        <v>5204</v>
      </c>
      <c r="F319" s="265" t="s">
        <v>5630</v>
      </c>
      <c r="G319" s="268">
        <f>IF(COUNTIF(H319:AU319,"&lt;&gt;")=0,"",SUMPRODUCT(((Recommendations[ImplStatus]="Implemented")+(Recommendations[ImplStatus]="Compensated"))*ISNUMBER(MATCH(Recommendations[Id],H319:AU319,0)))/COUNTIF(H319:AU319,"&lt;&gt;"))</f>
        <v>0</v>
      </c>
      <c r="H319" s="269" t="s">
        <v>110</v>
      </c>
      <c r="I319" s="269" t="s">
        <v>321</v>
      </c>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5611</v>
      </c>
      <c r="B320" s="256" t="s">
        <v>5703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5611</v>
      </c>
      <c r="B321" s="257" t="s">
        <v>5703</v>
      </c>
      <c r="C321" s="258" t="s">
        <v>5704</v>
      </c>
      <c r="D321" s="261" t="s">
        <v>5705</v>
      </c>
      <c r="E321" s="262" t="s">
        <v>5089</v>
      </c>
      <c r="F321" s="265" t="s">
        <v>5706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5611</v>
      </c>
      <c r="B322" s="257" t="s">
        <v>5703</v>
      </c>
      <c r="C322" s="258" t="s">
        <v>5707</v>
      </c>
      <c r="D322" s="261" t="s">
        <v>5708</v>
      </c>
      <c r="E322" s="262" t="s">
        <v>5089</v>
      </c>
      <c r="F322" s="265" t="s">
        <v>5706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5611</v>
      </c>
      <c r="B323" s="257" t="s">
        <v>5703</v>
      </c>
      <c r="C323" s="258" t="s">
        <v>5709</v>
      </c>
      <c r="D323" s="261" t="s">
        <v>5710</v>
      </c>
      <c r="E323" s="262" t="s">
        <v>5089</v>
      </c>
      <c r="F323" s="265" t="s">
        <v>5706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5611</v>
      </c>
      <c r="B324" s="257" t="s">
        <v>5703</v>
      </c>
      <c r="C324" s="258" t="s">
        <v>5711</v>
      </c>
      <c r="D324" s="261" t="s">
        <v>5712</v>
      </c>
      <c r="E324" s="262" t="s">
        <v>5089</v>
      </c>
      <c r="F324" s="265" t="s">
        <v>5706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5611</v>
      </c>
      <c r="B325" s="257" t="s">
        <v>5703</v>
      </c>
      <c r="C325" s="258" t="s">
        <v>5713</v>
      </c>
      <c r="D325" s="261" t="s">
        <v>5714</v>
      </c>
      <c r="E325" s="262" t="s">
        <v>5089</v>
      </c>
      <c r="F325" s="265" t="s">
        <v>5706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5611</v>
      </c>
      <c r="B326" s="257" t="s">
        <v>5703</v>
      </c>
      <c r="C326" s="258" t="s">
        <v>5715</v>
      </c>
      <c r="D326" s="261" t="s">
        <v>5716</v>
      </c>
      <c r="E326" s="262" t="s">
        <v>5089</v>
      </c>
      <c r="F326" s="265" t="s">
        <v>5706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5611</v>
      </c>
      <c r="B327" s="257" t="s">
        <v>5703</v>
      </c>
      <c r="C327" s="258" t="s">
        <v>5717</v>
      </c>
      <c r="D327" s="261" t="s">
        <v>5718</v>
      </c>
      <c r="E327" s="262" t="s">
        <v>5089</v>
      </c>
      <c r="F327" s="265" t="s">
        <v>5706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5611</v>
      </c>
      <c r="B328" s="257" t="s">
        <v>5703</v>
      </c>
      <c r="C328" s="258" t="s">
        <v>5719</v>
      </c>
      <c r="D328" s="261" t="s">
        <v>5720</v>
      </c>
      <c r="E328" s="262" t="s">
        <v>5089</v>
      </c>
      <c r="F328" s="265" t="s">
        <v>5706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5611</v>
      </c>
      <c r="B329" s="257" t="s">
        <v>5703</v>
      </c>
      <c r="C329" s="258" t="s">
        <v>5721</v>
      </c>
      <c r="D329" s="261" t="s">
        <v>5722</v>
      </c>
      <c r="E329" s="262" t="s">
        <v>5089</v>
      </c>
      <c r="F329" s="265" t="s">
        <v>5706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5611</v>
      </c>
      <c r="B330" s="257" t="s">
        <v>5703</v>
      </c>
      <c r="C330" s="258" t="s">
        <v>5723</v>
      </c>
      <c r="D330" s="261" t="s">
        <v>5724</v>
      </c>
      <c r="E330" s="262" t="s">
        <v>5089</v>
      </c>
      <c r="F330" s="265" t="s">
        <v>5706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5611</v>
      </c>
      <c r="B331" s="257" t="s">
        <v>5703</v>
      </c>
      <c r="C331" s="258" t="s">
        <v>5725</v>
      </c>
      <c r="D331" s="261" t="s">
        <v>5726</v>
      </c>
      <c r="E331" s="262" t="s">
        <v>5089</v>
      </c>
      <c r="F331" s="265" t="s">
        <v>5706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5611</v>
      </c>
      <c r="B332" s="257" t="s">
        <v>5703</v>
      </c>
      <c r="C332" s="258" t="s">
        <v>5727</v>
      </c>
      <c r="D332" s="261" t="s">
        <v>5728</v>
      </c>
      <c r="E332" s="262" t="s">
        <v>5089</v>
      </c>
      <c r="F332" s="265" t="s">
        <v>5706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5611</v>
      </c>
      <c r="B333" s="257" t="s">
        <v>5703</v>
      </c>
      <c r="C333" s="258" t="s">
        <v>5729</v>
      </c>
      <c r="D333" s="261" t="s">
        <v>5730</v>
      </c>
      <c r="E333" s="262" t="s">
        <v>5089</v>
      </c>
      <c r="F333" s="265" t="s">
        <v>5706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5611</v>
      </c>
      <c r="B334" s="257" t="s">
        <v>5703</v>
      </c>
      <c r="C334" s="258" t="s">
        <v>5731</v>
      </c>
      <c r="D334" s="261" t="s">
        <v>5732</v>
      </c>
      <c r="E334" s="262" t="s">
        <v>5089</v>
      </c>
      <c r="F334" s="265" t="s">
        <v>5706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5611</v>
      </c>
      <c r="B335" s="257" t="s">
        <v>5703</v>
      </c>
      <c r="C335" s="258" t="s">
        <v>5733</v>
      </c>
      <c r="D335" s="261" t="s">
        <v>5734</v>
      </c>
      <c r="E335" s="262" t="s">
        <v>5089</v>
      </c>
      <c r="F335" s="265" t="s">
        <v>5706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5611</v>
      </c>
      <c r="B336" s="257" t="s">
        <v>5703</v>
      </c>
      <c r="C336" s="258" t="s">
        <v>5735</v>
      </c>
      <c r="D336" s="261" t="s">
        <v>5736</v>
      </c>
      <c r="E336" s="262" t="s">
        <v>5204</v>
      </c>
      <c r="F336" s="265" t="s">
        <v>5706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5611</v>
      </c>
      <c r="B337" s="257" t="s">
        <v>5703</v>
      </c>
      <c r="C337" s="258" t="s">
        <v>5737</v>
      </c>
      <c r="D337" s="261" t="s">
        <v>5738</v>
      </c>
      <c r="E337" s="262" t="s">
        <v>5204</v>
      </c>
      <c r="F337" s="265" t="s">
        <v>5706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5611</v>
      </c>
      <c r="B338" s="257" t="s">
        <v>5703</v>
      </c>
      <c r="C338" s="258" t="s">
        <v>5739</v>
      </c>
      <c r="D338" s="261" t="s">
        <v>5740</v>
      </c>
      <c r="E338" s="262" t="s">
        <v>5089</v>
      </c>
      <c r="F338" s="265" t="s">
        <v>5706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5611</v>
      </c>
      <c r="B339" s="257" t="s">
        <v>5703</v>
      </c>
      <c r="C339" s="258" t="s">
        <v>5741</v>
      </c>
      <c r="D339" s="261" t="s">
        <v>5742</v>
      </c>
      <c r="E339" s="262" t="s">
        <v>5089</v>
      </c>
      <c r="F339" s="265" t="s">
        <v>5706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5611</v>
      </c>
      <c r="B340" s="256" t="s">
        <v>5743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5611</v>
      </c>
      <c r="B341" s="257" t="s">
        <v>5743</v>
      </c>
      <c r="C341" s="258" t="s">
        <v>5744</v>
      </c>
      <c r="D341" s="261" t="s">
        <v>5745</v>
      </c>
      <c r="E341" s="262" t="s">
        <v>5060</v>
      </c>
      <c r="F341" s="265" t="s">
        <v>5630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5611</v>
      </c>
      <c r="B342" s="257" t="s">
        <v>5743</v>
      </c>
      <c r="C342" s="258" t="s">
        <v>5746</v>
      </c>
      <c r="D342" s="261" t="s">
        <v>5747</v>
      </c>
      <c r="E342" s="262" t="s">
        <v>5060</v>
      </c>
      <c r="F342" s="265" t="s">
        <v>5630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5611</v>
      </c>
      <c r="B343" s="257" t="s">
        <v>5743</v>
      </c>
      <c r="C343" s="258" t="s">
        <v>5748</v>
      </c>
      <c r="D343" s="261" t="s">
        <v>5749</v>
      </c>
      <c r="E343" s="262" t="s">
        <v>5156</v>
      </c>
      <c r="F343" s="265" t="s">
        <v>5750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5611</v>
      </c>
      <c r="B344" s="257" t="s">
        <v>5743</v>
      </c>
      <c r="C344" s="258" t="s">
        <v>5751</v>
      </c>
      <c r="D344" s="261" t="s">
        <v>5752</v>
      </c>
      <c r="E344" s="262" t="s">
        <v>5089</v>
      </c>
      <c r="F344" s="265" t="s">
        <v>5750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5611</v>
      </c>
      <c r="B345" s="257" t="s">
        <v>5743</v>
      </c>
      <c r="C345" s="258" t="s">
        <v>5753</v>
      </c>
      <c r="D345" s="261" t="s">
        <v>5754</v>
      </c>
      <c r="E345" s="262" t="s">
        <v>5089</v>
      </c>
      <c r="F345" s="265" t="s">
        <v>5750</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5611</v>
      </c>
      <c r="B346" s="257" t="s">
        <v>5743</v>
      </c>
      <c r="C346" s="258" t="s">
        <v>5755</v>
      </c>
      <c r="D346" s="261" t="s">
        <v>5756</v>
      </c>
      <c r="E346" s="262" t="s">
        <v>5089</v>
      </c>
      <c r="F346" s="265" t="s">
        <v>5750</v>
      </c>
      <c r="G346" s="268">
        <f>IF(COUNTIF(H346:AU346,"&lt;&gt;")=0,"",SUMPRODUCT(((Recommendations[ImplStatus]="Implemented")+(Recommendations[ImplStatus]="Compensated"))*ISNUMBER(MATCH(Recommendations[Id],H346:AU346,0)))/COUNTIF(H346:AU346,"&lt;&gt;"))</f>
        <v>0</v>
      </c>
      <c r="H346" s="269" t="s">
        <v>147</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5611</v>
      </c>
      <c r="B347" s="257" t="s">
        <v>5743</v>
      </c>
      <c r="C347" s="258" t="s">
        <v>5757</v>
      </c>
      <c r="D347" s="261" t="s">
        <v>5758</v>
      </c>
      <c r="E347" s="262" t="s">
        <v>5089</v>
      </c>
      <c r="F347" s="265" t="s">
        <v>5750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5611</v>
      </c>
      <c r="B348" s="257" t="s">
        <v>5743</v>
      </c>
      <c r="C348" s="258" t="s">
        <v>5759</v>
      </c>
      <c r="D348" s="261" t="s">
        <v>5760</v>
      </c>
      <c r="E348" s="262" t="s">
        <v>5089</v>
      </c>
      <c r="F348" s="265" t="s">
        <v>5750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5611</v>
      </c>
      <c r="B349" s="257" t="s">
        <v>5743</v>
      </c>
      <c r="C349" s="258" t="s">
        <v>5761</v>
      </c>
      <c r="D349" s="261" t="s">
        <v>5762</v>
      </c>
      <c r="E349" s="262" t="s">
        <v>5089</v>
      </c>
      <c r="F349" s="265" t="s">
        <v>5750</v>
      </c>
      <c r="G349" s="268">
        <f>IF(COUNTIF(H349:AU349,"&lt;&gt;")=0,"",SUMPRODUCT(((Recommendations[ImplStatus]="Implemented")+(Recommendations[ImplStatus]="Compensated"))*ISNUMBER(MATCH(Recommendations[Id],H349:AU349,0)))/COUNTIF(H349:AU349,"&lt;&gt;"))</f>
        <v>0</v>
      </c>
      <c r="H349" s="269" t="s">
        <v>96</v>
      </c>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5611</v>
      </c>
      <c r="B350" s="257" t="s">
        <v>5743</v>
      </c>
      <c r="C350" s="258" t="s">
        <v>5763</v>
      </c>
      <c r="D350" s="261" t="s">
        <v>5764</v>
      </c>
      <c r="E350" s="262" t="s">
        <v>5060</v>
      </c>
      <c r="F350" s="265" t="s">
        <v>5750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5611</v>
      </c>
      <c r="B351" s="257" t="s">
        <v>5743</v>
      </c>
      <c r="C351" s="258" t="s">
        <v>5765</v>
      </c>
      <c r="D351" s="261" t="s">
        <v>5766</v>
      </c>
      <c r="E351" s="262" t="s">
        <v>5060</v>
      </c>
      <c r="F351" s="265" t="s">
        <v>5750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5611</v>
      </c>
      <c r="B352" s="257" t="s">
        <v>5743</v>
      </c>
      <c r="C352" s="258" t="s">
        <v>5767</v>
      </c>
      <c r="D352" s="261" t="s">
        <v>5768</v>
      </c>
      <c r="E352" s="262" t="s">
        <v>5060</v>
      </c>
      <c r="F352" s="265" t="s">
        <v>5750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5611</v>
      </c>
      <c r="B353" s="257" t="s">
        <v>5743</v>
      </c>
      <c r="C353" s="258" t="s">
        <v>5769</v>
      </c>
      <c r="D353" s="261" t="s">
        <v>5770</v>
      </c>
      <c r="E353" s="262" t="s">
        <v>5156</v>
      </c>
      <c r="F353" s="265" t="s">
        <v>5630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5611</v>
      </c>
      <c r="B354" s="256" t="s">
        <v>5771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5611</v>
      </c>
      <c r="B355" s="257" t="s">
        <v>5771</v>
      </c>
      <c r="C355" s="258" t="s">
        <v>5772</v>
      </c>
      <c r="D355" s="261" t="s">
        <v>5773</v>
      </c>
      <c r="E355" s="262" t="s">
        <v>5156</v>
      </c>
      <c r="F355" s="265" t="s">
        <v>5774</v>
      </c>
      <c r="G355" s="268">
        <f>IF(COUNTIF(H355:AU355,"&lt;&gt;")=0,"",SUMPRODUCT(((Recommendations[ImplStatus]="Implemented")+(Recommendations[ImplStatus]="Compensated"))*ISNUMBER(MATCH(Recommendations[Id],H355:AU355,0)))/COUNTIF(H355:AU355,"&lt;&gt;"))</f>
        <v>0</v>
      </c>
      <c r="H355" s="269" t="s">
        <v>58</v>
      </c>
      <c r="I355" s="269" t="s">
        <v>65</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5611</v>
      </c>
      <c r="B356" s="257" t="s">
        <v>5771</v>
      </c>
      <c r="C356" s="258" t="s">
        <v>5775</v>
      </c>
      <c r="D356" s="261" t="s">
        <v>5776</v>
      </c>
      <c r="E356" s="262" t="s">
        <v>5156</v>
      </c>
      <c r="F356" s="265" t="s">
        <v>5774</v>
      </c>
      <c r="G356" s="268">
        <f>IF(COUNTIF(H356:AU356,"&lt;&gt;")=0,"",SUMPRODUCT(((Recommendations[ImplStatus]="Implemented")+(Recommendations[ImplStatus]="Compensated"))*ISNUMBER(MATCH(Recommendations[Id],H356:AU356,0)))/COUNTIF(H356:AU356,"&lt;&gt;"))</f>
        <v>0</v>
      </c>
      <c r="H356" s="269" t="s">
        <v>328</v>
      </c>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5611</v>
      </c>
      <c r="B357" s="257" t="s">
        <v>5771</v>
      </c>
      <c r="C357" s="258" t="s">
        <v>5777</v>
      </c>
      <c r="D357" s="261" t="s">
        <v>5778</v>
      </c>
      <c r="E357" s="262" t="s">
        <v>5204</v>
      </c>
      <c r="F357" s="265" t="s">
        <v>5774</v>
      </c>
      <c r="G357" s="268">
        <f>IF(COUNTIF(H357:AU357,"&lt;&gt;")=0,"",SUMPRODUCT(((Recommendations[ImplStatus]="Implemented")+(Recommendations[ImplStatus]="Compensated"))*ISNUMBER(MATCH(Recommendations[Id],H357:AU357,0)))/COUNTIF(H357:AU357,"&lt;&gt;"))</f>
        <v>0</v>
      </c>
      <c r="H357" s="269" t="s">
        <v>180</v>
      </c>
      <c r="I357" s="269" t="s">
        <v>220</v>
      </c>
      <c r="J357" s="269" t="s">
        <v>268</v>
      </c>
      <c r="K357" s="269" t="s">
        <v>286</v>
      </c>
      <c r="L357" s="269" t="s">
        <v>328</v>
      </c>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5611</v>
      </c>
      <c r="B358" s="257" t="s">
        <v>5771</v>
      </c>
      <c r="C358" s="258" t="s">
        <v>5779</v>
      </c>
      <c r="D358" s="261" t="s">
        <v>5780</v>
      </c>
      <c r="E358" s="262" t="s">
        <v>5204</v>
      </c>
      <c r="F358" s="265" t="s">
        <v>5774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5611</v>
      </c>
      <c r="B359" s="257" t="s">
        <v>5771</v>
      </c>
      <c r="C359" s="258" t="s">
        <v>5781</v>
      </c>
      <c r="D359" s="261" t="s">
        <v>5782</v>
      </c>
      <c r="E359" s="262" t="s">
        <v>5204</v>
      </c>
      <c r="F359" s="265" t="s">
        <v>5774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5611</v>
      </c>
      <c r="B360" s="257" t="s">
        <v>5771</v>
      </c>
      <c r="C360" s="258" t="s">
        <v>5783</v>
      </c>
      <c r="D360" s="261" t="s">
        <v>5784</v>
      </c>
      <c r="E360" s="262" t="s">
        <v>5156</v>
      </c>
      <c r="F360" s="265" t="s">
        <v>5774</v>
      </c>
      <c r="G360" s="268">
        <f>IF(COUNTIF(H360:AU360,"&lt;&gt;")=0,"",SUMPRODUCT(((Recommendations[ImplStatus]="Implemented")+(Recommendations[ImplStatus]="Compensated"))*ISNUMBER(MATCH(Recommendations[Id],H360:AU360,0)))/COUNTIF(H360:AU360,"&lt;&gt;"))</f>
        <v>0</v>
      </c>
      <c r="H360" s="269" t="s">
        <v>301</v>
      </c>
      <c r="I360" s="269" t="s">
        <v>334</v>
      </c>
      <c r="J360" s="269" t="s">
        <v>340</v>
      </c>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5611</v>
      </c>
      <c r="B361" s="257" t="s">
        <v>5771</v>
      </c>
      <c r="C361" s="258" t="s">
        <v>5785</v>
      </c>
      <c r="D361" s="261" t="s">
        <v>5786</v>
      </c>
      <c r="E361" s="262" t="s">
        <v>5089</v>
      </c>
      <c r="F361" s="265" t="s">
        <v>5774</v>
      </c>
      <c r="G361" s="268">
        <f>IF(COUNTIF(H361:AU361,"&lt;&gt;")=0,"",SUMPRODUCT(((Recommendations[ImplStatus]="Implemented")+(Recommendations[ImplStatus]="Compensated"))*ISNUMBER(MATCH(Recommendations[Id],H361:AU361,0)))/COUNTIF(H361:AU361,"&lt;&gt;"))</f>
        <v>0</v>
      </c>
      <c r="H361" s="269" t="s">
        <v>334</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5611</v>
      </c>
      <c r="B362" s="257" t="s">
        <v>5771</v>
      </c>
      <c r="C362" s="258" t="s">
        <v>5787</v>
      </c>
      <c r="D362" s="261" t="s">
        <v>5788</v>
      </c>
      <c r="E362" s="262" t="s">
        <v>5204</v>
      </c>
      <c r="F362" s="265" t="s">
        <v>5774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5611</v>
      </c>
      <c r="B363" s="257" t="s">
        <v>5771</v>
      </c>
      <c r="C363" s="258" t="s">
        <v>5789</v>
      </c>
      <c r="D363" s="261" t="s">
        <v>5790</v>
      </c>
      <c r="E363" s="262" t="s">
        <v>5204</v>
      </c>
      <c r="F363" s="265" t="s">
        <v>5774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5611</v>
      </c>
      <c r="B364" s="257" t="s">
        <v>5771</v>
      </c>
      <c r="C364" s="258" t="s">
        <v>5791</v>
      </c>
      <c r="D364" s="261" t="s">
        <v>5792</v>
      </c>
      <c r="E364" s="262" t="s">
        <v>5204</v>
      </c>
      <c r="F364" s="265" t="s">
        <v>5774</v>
      </c>
      <c r="G364" s="268">
        <f>IF(COUNTIF(H364:AU364,"&lt;&gt;")=0,"",SUMPRODUCT(((Recommendations[ImplStatus]="Implemented")+(Recommendations[ImplStatus]="Compensated"))*ISNUMBER(MATCH(Recommendations[Id],H364:AU364,0)))/COUNTIF(H364:AU364,"&lt;&gt;"))</f>
        <v>0</v>
      </c>
      <c r="H364" s="269" t="s">
        <v>340</v>
      </c>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5611</v>
      </c>
      <c r="B365" s="257" t="s">
        <v>5771</v>
      </c>
      <c r="C365" s="258" t="s">
        <v>5793</v>
      </c>
      <c r="D365" s="261" t="s">
        <v>5794</v>
      </c>
      <c r="E365" s="262" t="s">
        <v>5204</v>
      </c>
      <c r="F365" s="265" t="s">
        <v>5774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5611</v>
      </c>
      <c r="B366" s="257" t="s">
        <v>5771</v>
      </c>
      <c r="C366" s="258" t="s">
        <v>5795</v>
      </c>
      <c r="D366" s="261" t="s">
        <v>5796</v>
      </c>
      <c r="E366" s="262" t="s">
        <v>5204</v>
      </c>
      <c r="F366" s="265" t="s">
        <v>5774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5611</v>
      </c>
      <c r="B367" s="257" t="s">
        <v>5771</v>
      </c>
      <c r="C367" s="258" t="s">
        <v>5797</v>
      </c>
      <c r="D367" s="261" t="s">
        <v>5798</v>
      </c>
      <c r="E367" s="262" t="s">
        <v>5204</v>
      </c>
      <c r="F367" s="265" t="s">
        <v>5774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5611</v>
      </c>
      <c r="B368" s="257" t="s">
        <v>5771</v>
      </c>
      <c r="C368" s="258" t="s">
        <v>5799</v>
      </c>
      <c r="D368" s="261" t="s">
        <v>5800</v>
      </c>
      <c r="E368" s="262" t="s">
        <v>5204</v>
      </c>
      <c r="F368" s="265" t="s">
        <v>5774</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5611</v>
      </c>
      <c r="B369" s="257" t="s">
        <v>5771</v>
      </c>
      <c r="C369" s="258" t="s">
        <v>5801</v>
      </c>
      <c r="D369" s="261" t="s">
        <v>5802</v>
      </c>
      <c r="E369" s="262" t="s">
        <v>5204</v>
      </c>
      <c r="F369" s="265" t="s">
        <v>5774</v>
      </c>
      <c r="G369" s="268">
        <f>IF(COUNTIF(H369:AU369,"&lt;&gt;")=0,"",SUMPRODUCT(((Recommendations[ImplStatus]="Implemented")+(Recommendations[ImplStatus]="Compensated"))*ISNUMBER(MATCH(Recommendations[Id],H369:AU369,0)))/COUNTIF(H369:AU369,"&lt;&gt;"))</f>
        <v>0</v>
      </c>
      <c r="H369" s="269" t="s">
        <v>340</v>
      </c>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5803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5803</v>
      </c>
      <c r="B371" s="256" t="s">
        <v>5804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5803</v>
      </c>
      <c r="B372" s="257" t="s">
        <v>5804</v>
      </c>
      <c r="C372" s="258" t="s">
        <v>5805</v>
      </c>
      <c r="D372" s="261" t="s">
        <v>5806</v>
      </c>
      <c r="E372" s="262" t="s">
        <v>5060</v>
      </c>
      <c r="F372" s="265" t="s">
        <v>5807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5803</v>
      </c>
      <c r="B373" s="257" t="s">
        <v>5804</v>
      </c>
      <c r="C373" s="258" t="s">
        <v>5808</v>
      </c>
      <c r="D373" s="261" t="s">
        <v>5809</v>
      </c>
      <c r="E373" s="262" t="s">
        <v>5060</v>
      </c>
      <c r="F373" s="265" t="s">
        <v>5810</v>
      </c>
      <c r="G373" s="268">
        <f>IF(COUNTIF(H373:AU373,"&lt;&gt;")=0,"",SUMPRODUCT(((Recommendations[ImplStatus]="Implemented")+(Recommendations[ImplStatus]="Compensated"))*ISNUMBER(MATCH(Recommendations[Id],H373:AU373,0)))/COUNTIF(H373:AU373,"&lt;&gt;"))</f>
        <v>0</v>
      </c>
      <c r="H373" s="269" t="s">
        <v>18</v>
      </c>
      <c r="I373" s="269" t="s">
        <v>44</v>
      </c>
      <c r="J373" s="269" t="s">
        <v>51</v>
      </c>
      <c r="K373" s="269" t="s">
        <v>103</v>
      </c>
      <c r="L373" s="269" t="s">
        <v>110</v>
      </c>
      <c r="M373" s="269" t="s">
        <v>118</v>
      </c>
      <c r="N373" s="269" t="s">
        <v>125</v>
      </c>
      <c r="O373" s="269" t="s">
        <v>153</v>
      </c>
      <c r="P373" s="269" t="s">
        <v>193</v>
      </c>
      <c r="Q373" s="269" t="s">
        <v>205</v>
      </c>
      <c r="R373" s="269" t="s">
        <v>210</v>
      </c>
      <c r="S373" s="269" t="s">
        <v>321</v>
      </c>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5803</v>
      </c>
      <c r="B374" s="257" t="s">
        <v>5804</v>
      </c>
      <c r="C374" s="258" t="s">
        <v>5811</v>
      </c>
      <c r="D374" s="261" t="s">
        <v>5812</v>
      </c>
      <c r="E374" s="262" t="s">
        <v>5089</v>
      </c>
      <c r="F374" s="265" t="s">
        <v>5810</v>
      </c>
      <c r="G374" s="268">
        <f>IF(COUNTIF(H374:AU374,"&lt;&gt;")=0,"",SUMPRODUCT(((Recommendations[ImplStatus]="Implemented")+(Recommendations[ImplStatus]="Compensated"))*ISNUMBER(MATCH(Recommendations[Id],H374:AU374,0)))/COUNTIF(H374:AU374,"&lt;&gt;"))</f>
        <v>0</v>
      </c>
      <c r="H374" s="269" t="s">
        <v>140</v>
      </c>
      <c r="I374" s="269" t="s">
        <v>186</v>
      </c>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5803</v>
      </c>
      <c r="B375" s="257" t="s">
        <v>5804</v>
      </c>
      <c r="C375" s="258" t="s">
        <v>5813</v>
      </c>
      <c r="D375" s="261" t="s">
        <v>5814</v>
      </c>
      <c r="E375" s="262" t="s">
        <v>5089</v>
      </c>
      <c r="F375" s="265" t="s">
        <v>5810</v>
      </c>
      <c r="G375" s="268">
        <f>IF(COUNTIF(H375:AU375,"&lt;&gt;")=0,"",SUMPRODUCT(((Recommendations[ImplStatus]="Implemented")+(Recommendations[ImplStatus]="Compensated"))*ISNUMBER(MATCH(Recommendations[Id],H375:AU375,0)))/COUNTIF(H375:AU375,"&lt;&gt;"))</f>
        <v>0</v>
      </c>
      <c r="H375" s="269" t="s">
        <v>37</v>
      </c>
      <c r="I375" s="269" t="s">
        <v>166</v>
      </c>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5803</v>
      </c>
      <c r="B376" s="257" t="s">
        <v>5804</v>
      </c>
      <c r="C376" s="258" t="s">
        <v>5815</v>
      </c>
      <c r="D376" s="261" t="s">
        <v>5816</v>
      </c>
      <c r="E376" s="262" t="s">
        <v>5089</v>
      </c>
      <c r="F376" s="265" t="s">
        <v>5672</v>
      </c>
      <c r="G376" s="268">
        <f>IF(COUNTIF(H376:AU376,"&lt;&gt;")=0,"",SUMPRODUCT(((Recommendations[ImplStatus]="Implemented")+(Recommendations[ImplStatus]="Compensated"))*ISNUMBER(MATCH(Recommendations[Id],H376:AU376,0)))/COUNTIF(H376:AU376,"&lt;&gt;"))</f>
        <v>0</v>
      </c>
      <c r="H376" s="269" t="s">
        <v>140</v>
      </c>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5803</v>
      </c>
      <c r="B377" s="257" t="s">
        <v>5804</v>
      </c>
      <c r="C377" s="258" t="s">
        <v>5817</v>
      </c>
      <c r="D377" s="261" t="s">
        <v>5818</v>
      </c>
      <c r="E377" s="262" t="s">
        <v>5156</v>
      </c>
      <c r="F377" s="265" t="s">
        <v>5630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5803</v>
      </c>
      <c r="B378" s="257" t="s">
        <v>5804</v>
      </c>
      <c r="C378" s="258" t="s">
        <v>5819</v>
      </c>
      <c r="D378" s="261" t="s">
        <v>5820</v>
      </c>
      <c r="E378" s="262" t="s">
        <v>5156</v>
      </c>
      <c r="F378" s="265" t="s">
        <v>5810</v>
      </c>
      <c r="G378" s="268">
        <f>IF(COUNTIF(H378:AU378,"&lt;&gt;")=0,"",SUMPRODUCT(((Recommendations[ImplStatus]="Implemented")+(Recommendations[ImplStatus]="Compensated"))*ISNUMBER(MATCH(Recommendations[Id],H378:AU378,0)))/COUNTIF(H378:AU378,"&lt;&gt;"))</f>
        <v>0</v>
      </c>
      <c r="H378" s="269" t="s">
        <v>90</v>
      </c>
      <c r="I378" s="269" t="s">
        <v>96</v>
      </c>
      <c r="J378" s="269" t="s">
        <v>125</v>
      </c>
      <c r="K378" s="269" t="s">
        <v>160</v>
      </c>
      <c r="L378" s="269" t="s">
        <v>308</v>
      </c>
      <c r="M378" s="269" t="s">
        <v>314</v>
      </c>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5803</v>
      </c>
      <c r="B379" s="257" t="s">
        <v>5804</v>
      </c>
      <c r="C379" s="258" t="s">
        <v>5821</v>
      </c>
      <c r="D379" s="261" t="s">
        <v>5822</v>
      </c>
      <c r="E379" s="262" t="s">
        <v>5156</v>
      </c>
      <c r="F379" s="265" t="s">
        <v>5807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5803</v>
      </c>
      <c r="B380" s="257" t="s">
        <v>5804</v>
      </c>
      <c r="C380" s="258" t="s">
        <v>5823</v>
      </c>
      <c r="D380" s="261" t="s">
        <v>5824</v>
      </c>
      <c r="E380" s="262" t="s">
        <v>5156</v>
      </c>
      <c r="F380" s="265" t="s">
        <v>5807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5803</v>
      </c>
      <c r="B381" s="257" t="s">
        <v>5804</v>
      </c>
      <c r="C381" s="258" t="s">
        <v>5825</v>
      </c>
      <c r="D381" s="261" t="s">
        <v>5826</v>
      </c>
      <c r="E381" s="262" t="s">
        <v>5156</v>
      </c>
      <c r="F381" s="265" t="s">
        <v>5807</v>
      </c>
      <c r="G381" s="268">
        <f>IF(COUNTIF(H381:AU381,"&lt;&gt;")=0,"",SUMPRODUCT(((Recommendations[ImplStatus]="Implemented")+(Recommendations[ImplStatus]="Compensated"))*ISNUMBER(MATCH(Recommendations[Id],H381:AU381,0)))/COUNTIF(H381:AU381,"&lt;&gt;"))</f>
        <v>0</v>
      </c>
      <c r="H381" s="269" t="s">
        <v>180</v>
      </c>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5803</v>
      </c>
      <c r="B382" s="257" t="s">
        <v>5804</v>
      </c>
      <c r="C382" s="258" t="s">
        <v>5827</v>
      </c>
      <c r="D382" s="261" t="s">
        <v>5828</v>
      </c>
      <c r="E382" s="262" t="s">
        <v>5204</v>
      </c>
      <c r="F382" s="265" t="s">
        <v>5807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5803</v>
      </c>
      <c r="B383" s="257" t="s">
        <v>5804</v>
      </c>
      <c r="C383" s="258" t="s">
        <v>5829</v>
      </c>
      <c r="D383" s="261" t="s">
        <v>5830</v>
      </c>
      <c r="E383" s="262" t="s">
        <v>5204</v>
      </c>
      <c r="F383" s="265" t="s">
        <v>5807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5803</v>
      </c>
      <c r="B384" s="257" t="s">
        <v>5804</v>
      </c>
      <c r="C384" s="258" t="s">
        <v>5831</v>
      </c>
      <c r="D384" s="261" t="s">
        <v>5832</v>
      </c>
      <c r="E384" s="262" t="s">
        <v>5204</v>
      </c>
      <c r="F384" s="265" t="s">
        <v>5807</v>
      </c>
      <c r="G384" s="268">
        <f>IF(COUNTIF(H384:AU384,"&lt;&gt;")=0,"",SUMPRODUCT(((Recommendations[ImplStatus]="Implemented")+(Recommendations[ImplStatus]="Compensated"))*ISNUMBER(MATCH(Recommendations[Id],H384:AU384,0)))/COUNTIF(H384:AU384,"&lt;&gt;"))</f>
        <v>0</v>
      </c>
      <c r="H384" s="269" t="s">
        <v>193</v>
      </c>
      <c r="I384" s="269" t="s">
        <v>210</v>
      </c>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5803</v>
      </c>
      <c r="B385" s="257" t="s">
        <v>5804</v>
      </c>
      <c r="C385" s="258" t="s">
        <v>5833</v>
      </c>
      <c r="D385" s="261" t="s">
        <v>5834</v>
      </c>
      <c r="E385" s="262" t="s">
        <v>5156</v>
      </c>
      <c r="F385" s="265" t="s">
        <v>5807</v>
      </c>
      <c r="G385" s="268">
        <f>IF(COUNTIF(H385:AU385,"&lt;&gt;")=0,"",SUMPRODUCT(((Recommendations[ImplStatus]="Implemented")+(Recommendations[ImplStatus]="Compensated"))*ISNUMBER(MATCH(Recommendations[Id],H385:AU385,0)))/COUNTIF(H385:AU385,"&lt;&gt;"))</f>
        <v>0</v>
      </c>
      <c r="H385" s="269" t="s">
        <v>77</v>
      </c>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5803</v>
      </c>
      <c r="B386" s="256" t="s">
        <v>5835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5803</v>
      </c>
      <c r="B387" s="257" t="s">
        <v>5835</v>
      </c>
      <c r="C387" s="258" t="s">
        <v>5836</v>
      </c>
      <c r="D387" s="261" t="s">
        <v>5837</v>
      </c>
      <c r="E387" s="262" t="s">
        <v>5060</v>
      </c>
      <c r="F387" s="265" t="s">
        <v>5838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5803</v>
      </c>
      <c r="B388" s="257" t="s">
        <v>5835</v>
      </c>
      <c r="C388" s="258" t="s">
        <v>5839</v>
      </c>
      <c r="D388" s="261" t="s">
        <v>5840</v>
      </c>
      <c r="E388" s="262" t="s">
        <v>5060</v>
      </c>
      <c r="F388" s="265" t="s">
        <v>5838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5803</v>
      </c>
      <c r="B389" s="257" t="s">
        <v>5835</v>
      </c>
      <c r="C389" s="258" t="s">
        <v>5841</v>
      </c>
      <c r="D389" s="261" t="s">
        <v>5842</v>
      </c>
      <c r="E389" s="262" t="s">
        <v>5339</v>
      </c>
      <c r="F389" s="265" t="s">
        <v>5838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5803</v>
      </c>
      <c r="B390" s="257" t="s">
        <v>5835</v>
      </c>
      <c r="C390" s="258" t="s">
        <v>5843</v>
      </c>
      <c r="D390" s="261" t="s">
        <v>5844</v>
      </c>
      <c r="E390" s="262" t="s">
        <v>5156</v>
      </c>
      <c r="F390" s="265" t="s">
        <v>5838</v>
      </c>
      <c r="G390" s="268">
        <f>IF(COUNTIF(H390:AU390,"&lt;&gt;")=0,"",SUMPRODUCT(((Recommendations[ImplStatus]="Implemented")+(Recommendations[ImplStatus]="Compensated"))*ISNUMBER(MATCH(Recommendations[Id],H390:AU390,0)))/COUNTIF(H390:AU390,"&lt;&gt;"))</f>
        <v>0</v>
      </c>
      <c r="H390" s="269" t="s">
        <v>30</v>
      </c>
      <c r="I390" s="269" t="s">
        <v>37</v>
      </c>
      <c r="J390" s="269" t="s">
        <v>166</v>
      </c>
      <c r="K390" s="269" t="s">
        <v>215</v>
      </c>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5803</v>
      </c>
      <c r="B391" s="257" t="s">
        <v>5835</v>
      </c>
      <c r="C391" s="258" t="s">
        <v>5845</v>
      </c>
      <c r="D391" s="261" t="s">
        <v>5846</v>
      </c>
      <c r="E391" s="262" t="s">
        <v>5339</v>
      </c>
      <c r="F391" s="265" t="s">
        <v>5838</v>
      </c>
      <c r="G391" s="268">
        <f>IF(COUNTIF(H391:AU391,"&lt;&gt;")=0,"",SUMPRODUCT(((Recommendations[ImplStatus]="Implemented")+(Recommendations[ImplStatus]="Compensated"))*ISNUMBER(MATCH(Recommendations[Id],H391:AU391,0)))/COUNTIF(H391:AU391,"&lt;&gt;"))</f>
        <v>0</v>
      </c>
      <c r="H391" s="269" t="s">
        <v>30</v>
      </c>
      <c r="I391" s="269" t="s">
        <v>199</v>
      </c>
      <c r="J391" s="269" t="s">
        <v>281</v>
      </c>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5803</v>
      </c>
      <c r="B392" s="257" t="s">
        <v>5835</v>
      </c>
      <c r="C392" s="258" t="s">
        <v>5847</v>
      </c>
      <c r="D392" s="261" t="s">
        <v>5848</v>
      </c>
      <c r="E392" s="262" t="s">
        <v>5089</v>
      </c>
      <c r="F392" s="265" t="s">
        <v>5838</v>
      </c>
      <c r="G392" s="268">
        <f>IF(COUNTIF(H392:AU392,"&lt;&gt;")=0,"",SUMPRODUCT(((Recommendations[ImplStatus]="Implemented")+(Recommendations[ImplStatus]="Compensated"))*ISNUMBER(MATCH(Recommendations[Id],H392:AU392,0)))/COUNTIF(H392:AU392,"&lt;&gt;"))</f>
        <v>0</v>
      </c>
      <c r="H392" s="269" t="s">
        <v>199</v>
      </c>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5803</v>
      </c>
      <c r="B393" s="257" t="s">
        <v>5835</v>
      </c>
      <c r="C393" s="258" t="s">
        <v>5849</v>
      </c>
      <c r="D393" s="261" t="s">
        <v>5850</v>
      </c>
      <c r="E393" s="262" t="s">
        <v>5089</v>
      </c>
      <c r="F393" s="265" t="s">
        <v>5838</v>
      </c>
      <c r="G393" s="268">
        <f>IF(COUNTIF(H393:AU393,"&lt;&gt;")=0,"",SUMPRODUCT(((Recommendations[ImplStatus]="Implemented")+(Recommendations[ImplStatus]="Compensated"))*ISNUMBER(MATCH(Recommendations[Id],H393:AU393,0)))/COUNTIF(H393:AU393,"&lt;&gt;"))</f>
        <v>0</v>
      </c>
      <c r="H393" s="269" t="s">
        <v>275</v>
      </c>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5803</v>
      </c>
      <c r="B394" s="257" t="s">
        <v>5835</v>
      </c>
      <c r="C394" s="258" t="s">
        <v>5851</v>
      </c>
      <c r="D394" s="261" t="s">
        <v>5852</v>
      </c>
      <c r="E394" s="262" t="s">
        <v>5339</v>
      </c>
      <c r="F394" s="265" t="s">
        <v>5838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5803</v>
      </c>
      <c r="B395" s="257" t="s">
        <v>5835</v>
      </c>
      <c r="C395" s="258" t="s">
        <v>5853</v>
      </c>
      <c r="D395" s="261" t="s">
        <v>5854</v>
      </c>
      <c r="E395" s="262" t="s">
        <v>5156</v>
      </c>
      <c r="F395" s="265" t="s">
        <v>5838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5803</v>
      </c>
      <c r="B396" s="257" t="s">
        <v>5835</v>
      </c>
      <c r="C396" s="258" t="s">
        <v>5855</v>
      </c>
      <c r="D396" s="261" t="s">
        <v>5856</v>
      </c>
      <c r="E396" s="262" t="s">
        <v>5339</v>
      </c>
      <c r="F396" s="265" t="s">
        <v>5838</v>
      </c>
      <c r="G396" s="268">
        <f>IF(COUNTIF(H396:AU396,"&lt;&gt;")=0,"",SUMPRODUCT(((Recommendations[ImplStatus]="Implemented")+(Recommendations[ImplStatus]="Compensated"))*ISNUMBER(MATCH(Recommendations[Id],H396:AU396,0)))/COUNTIF(H396:AU396,"&lt;&gt;"))</f>
        <v>0</v>
      </c>
      <c r="H396" s="269" t="s">
        <v>308</v>
      </c>
      <c r="I396" s="269" t="s">
        <v>314</v>
      </c>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5803</v>
      </c>
      <c r="B397" s="257" t="s">
        <v>5835</v>
      </c>
      <c r="C397" s="258" t="s">
        <v>5857</v>
      </c>
      <c r="D397" s="261" t="s">
        <v>5858</v>
      </c>
      <c r="E397" s="262" t="s">
        <v>5089</v>
      </c>
      <c r="F397" s="265" t="s">
        <v>5838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5803</v>
      </c>
      <c r="B398" s="257" t="s">
        <v>5835</v>
      </c>
      <c r="C398" s="258" t="s">
        <v>5859</v>
      </c>
      <c r="D398" s="261" t="s">
        <v>5860</v>
      </c>
      <c r="E398" s="262" t="s">
        <v>5204</v>
      </c>
      <c r="F398" s="265" t="s">
        <v>5838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5803</v>
      </c>
      <c r="B399" s="257" t="s">
        <v>5835</v>
      </c>
      <c r="C399" s="258" t="s">
        <v>5861</v>
      </c>
      <c r="D399" s="261" t="s">
        <v>5862</v>
      </c>
      <c r="E399" s="262" t="s">
        <v>5339</v>
      </c>
      <c r="F399" s="265" t="s">
        <v>5838</v>
      </c>
      <c r="G399" s="268">
        <f>IF(COUNTIF(H399:AU399,"&lt;&gt;")=0,"",SUMPRODUCT(((Recommendations[ImplStatus]="Implemented")+(Recommendations[ImplStatus]="Compensated"))*ISNUMBER(MATCH(Recommendations[Id],H399:AU399,0)))/COUNTIF(H399:AU399,"&lt;&gt;"))</f>
        <v>0</v>
      </c>
      <c r="H399" s="269" t="s">
        <v>215</v>
      </c>
      <c r="I399" s="269" t="s">
        <v>228</v>
      </c>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5803</v>
      </c>
      <c r="B400" s="257" t="s">
        <v>5835</v>
      </c>
      <c r="C400" s="258" t="s">
        <v>5863</v>
      </c>
      <c r="D400" s="261" t="s">
        <v>5864</v>
      </c>
      <c r="E400" s="262" t="s">
        <v>5339</v>
      </c>
      <c r="F400" s="265" t="s">
        <v>5838</v>
      </c>
      <c r="G400" s="268">
        <f>IF(COUNTIF(H400:AU400,"&lt;&gt;")=0,"",SUMPRODUCT(((Recommendations[ImplStatus]="Implemented")+(Recommendations[ImplStatus]="Compensated"))*ISNUMBER(MATCH(Recommendations[Id],H400:AU400,0)))/COUNTIF(H400:AU400,"&lt;&gt;"))</f>
        <v>0</v>
      </c>
      <c r="H400" s="269" t="s">
        <v>263</v>
      </c>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5803</v>
      </c>
      <c r="B401" s="257" t="s">
        <v>5835</v>
      </c>
      <c r="C401" s="258" t="s">
        <v>5865</v>
      </c>
      <c r="D401" s="261" t="s">
        <v>5866</v>
      </c>
      <c r="E401" s="262" t="s">
        <v>5089</v>
      </c>
      <c r="F401" s="265" t="s">
        <v>5838</v>
      </c>
      <c r="G401" s="268">
        <f>IF(COUNTIF(H401:AU401,"&lt;&gt;")=0,"",SUMPRODUCT(((Recommendations[ImplStatus]="Implemented")+(Recommendations[ImplStatus]="Compensated"))*ISNUMBER(MATCH(Recommendations[Id],H401:AU401,0)))/COUNTIF(H401:AU401,"&lt;&gt;"))</f>
        <v>0</v>
      </c>
      <c r="H401" s="269" t="s">
        <v>263</v>
      </c>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5803</v>
      </c>
      <c r="B402" s="257" t="s">
        <v>5835</v>
      </c>
      <c r="C402" s="258" t="s">
        <v>5867</v>
      </c>
      <c r="D402" s="261" t="s">
        <v>5868</v>
      </c>
      <c r="E402" s="262" t="s">
        <v>5089</v>
      </c>
      <c r="F402" s="265" t="s">
        <v>5838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5803</v>
      </c>
      <c r="B403" s="257" t="s">
        <v>5835</v>
      </c>
      <c r="C403" s="258" t="s">
        <v>5869</v>
      </c>
      <c r="D403" s="261" t="s">
        <v>5870</v>
      </c>
      <c r="E403" s="262" t="s">
        <v>5089</v>
      </c>
      <c r="F403" s="265" t="s">
        <v>5838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5803</v>
      </c>
      <c r="B404" s="257" t="s">
        <v>5835</v>
      </c>
      <c r="C404" s="258" t="s">
        <v>5871</v>
      </c>
      <c r="D404" s="261" t="s">
        <v>5872</v>
      </c>
      <c r="E404" s="262" t="s">
        <v>5204</v>
      </c>
      <c r="F404" s="265" t="s">
        <v>5838</v>
      </c>
      <c r="G404" s="268">
        <f>IF(COUNTIF(H404:AU404,"&lt;&gt;")=0,"",SUMPRODUCT(((Recommendations[ImplStatus]="Implemented")+(Recommendations[ImplStatus]="Compensated"))*ISNUMBER(MATCH(Recommendations[Id],H404:AU404,0)))/COUNTIF(H404:AU404,"&lt;&gt;"))</f>
        <v>0</v>
      </c>
      <c r="H404" s="269" t="s">
        <v>220</v>
      </c>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5803</v>
      </c>
      <c r="B405" s="257" t="s">
        <v>5835</v>
      </c>
      <c r="C405" s="258" t="s">
        <v>5873</v>
      </c>
      <c r="D405" s="261" t="s">
        <v>5874</v>
      </c>
      <c r="E405" s="262" t="s">
        <v>5204</v>
      </c>
      <c r="F405" s="265" t="s">
        <v>5838</v>
      </c>
      <c r="G405" s="268">
        <f>IF(COUNTIF(H405:AU405,"&lt;&gt;")=0,"",SUMPRODUCT(((Recommendations[ImplStatus]="Implemented")+(Recommendations[ImplStatus]="Compensated"))*ISNUMBER(MATCH(Recommendations[Id],H405:AU405,0)))/COUNTIF(H405:AU405,"&lt;&gt;"))</f>
        <v>0</v>
      </c>
      <c r="H405" s="269" t="s">
        <v>286</v>
      </c>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5803</v>
      </c>
      <c r="B406" s="257" t="s">
        <v>5835</v>
      </c>
      <c r="C406" s="258" t="s">
        <v>5875</v>
      </c>
      <c r="D406" s="261" t="s">
        <v>5876</v>
      </c>
      <c r="E406" s="262" t="s">
        <v>5204</v>
      </c>
      <c r="F406" s="265" t="s">
        <v>5877</v>
      </c>
      <c r="G406" s="268">
        <f>IF(COUNTIF(H406:AU406,"&lt;&gt;")=0,"",SUMPRODUCT(((Recommendations[ImplStatus]="Implemented")+(Recommendations[ImplStatus]="Compensated"))*ISNUMBER(MATCH(Recommendations[Id],H406:AU406,0)))/COUNTIF(H406:AU406,"&lt;&gt;"))</f>
        <v>0</v>
      </c>
      <c r="H406" s="269" t="s">
        <v>268</v>
      </c>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5803</v>
      </c>
      <c r="B407" s="257" t="s">
        <v>5835</v>
      </c>
      <c r="C407" s="258" t="s">
        <v>5878</v>
      </c>
      <c r="D407" s="261" t="s">
        <v>5879</v>
      </c>
      <c r="E407" s="262" t="s">
        <v>5204</v>
      </c>
      <c r="F407" s="265" t="s">
        <v>5838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5803</v>
      </c>
      <c r="B408" s="257" t="s">
        <v>5835</v>
      </c>
      <c r="C408" s="258" t="s">
        <v>5880</v>
      </c>
      <c r="D408" s="261" t="s">
        <v>5881</v>
      </c>
      <c r="E408" s="262" t="s">
        <v>5204</v>
      </c>
      <c r="F408" s="265" t="s">
        <v>5838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5803</v>
      </c>
      <c r="B409" s="257" t="s">
        <v>5835</v>
      </c>
      <c r="C409" s="258" t="s">
        <v>5882</v>
      </c>
      <c r="D409" s="261" t="s">
        <v>5883</v>
      </c>
      <c r="E409" s="262" t="s">
        <v>5204</v>
      </c>
      <c r="F409" s="265" t="s">
        <v>5884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5803</v>
      </c>
      <c r="B410" s="256" t="s">
        <v>5885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5803</v>
      </c>
      <c r="B411" s="257" t="s">
        <v>5885</v>
      </c>
      <c r="C411" s="258" t="s">
        <v>5886</v>
      </c>
      <c r="D411" s="261" t="s">
        <v>5887</v>
      </c>
      <c r="E411" s="262" t="s">
        <v>5060</v>
      </c>
      <c r="F411" s="265" t="s">
        <v>5810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5803</v>
      </c>
      <c r="B412" s="257" t="s">
        <v>5885</v>
      </c>
      <c r="C412" s="258" t="s">
        <v>5888</v>
      </c>
      <c r="D412" s="261" t="s">
        <v>5889</v>
      </c>
      <c r="E412" s="262" t="s">
        <v>5060</v>
      </c>
      <c r="F412" s="265" t="s">
        <v>5810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5803</v>
      </c>
      <c r="B413" s="257" t="s">
        <v>5885</v>
      </c>
      <c r="C413" s="258" t="s">
        <v>5890</v>
      </c>
      <c r="D413" s="261" t="s">
        <v>5891</v>
      </c>
      <c r="E413" s="262" t="s">
        <v>5060</v>
      </c>
      <c r="F413" s="265" t="s">
        <v>5810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5803</v>
      </c>
      <c r="B414" s="257" t="s">
        <v>5885</v>
      </c>
      <c r="C414" s="258" t="s">
        <v>5892</v>
      </c>
      <c r="D414" s="261" t="s">
        <v>5893</v>
      </c>
      <c r="E414" s="262" t="s">
        <v>5060</v>
      </c>
      <c r="F414" s="265" t="s">
        <v>5810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5803</v>
      </c>
      <c r="B415" s="257" t="s">
        <v>5885</v>
      </c>
      <c r="C415" s="258" t="s">
        <v>5894</v>
      </c>
      <c r="D415" s="261" t="s">
        <v>5895</v>
      </c>
      <c r="E415" s="262" t="s">
        <v>5089</v>
      </c>
      <c r="F415" s="265" t="s">
        <v>5810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5803</v>
      </c>
      <c r="B416" s="257" t="s">
        <v>5885</v>
      </c>
      <c r="C416" s="258" t="s">
        <v>5896</v>
      </c>
      <c r="D416" s="261" t="s">
        <v>5897</v>
      </c>
      <c r="E416" s="262" t="s">
        <v>5089</v>
      </c>
      <c r="F416" s="265" t="s">
        <v>5898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5803</v>
      </c>
      <c r="B417" s="257" t="s">
        <v>5885</v>
      </c>
      <c r="C417" s="258" t="s">
        <v>5899</v>
      </c>
      <c r="D417" s="261" t="s">
        <v>5900</v>
      </c>
      <c r="E417" s="262" t="s">
        <v>5089</v>
      </c>
      <c r="F417" s="265" t="s">
        <v>5898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5803</v>
      </c>
      <c r="B418" s="257" t="s">
        <v>5885</v>
      </c>
      <c r="C418" s="258" t="s">
        <v>5901</v>
      </c>
      <c r="D418" s="261" t="s">
        <v>5902</v>
      </c>
      <c r="E418" s="262" t="s">
        <v>5339</v>
      </c>
      <c r="F418" s="265" t="s">
        <v>5898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5803</v>
      </c>
      <c r="B419" s="257" t="s">
        <v>5885</v>
      </c>
      <c r="C419" s="258" t="s">
        <v>5903</v>
      </c>
      <c r="D419" s="261" t="s">
        <v>5904</v>
      </c>
      <c r="E419" s="262" t="s">
        <v>5089</v>
      </c>
      <c r="F419" s="265" t="s">
        <v>5898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5803</v>
      </c>
      <c r="B420" s="257" t="s">
        <v>5885</v>
      </c>
      <c r="C420" s="258" t="s">
        <v>5905</v>
      </c>
      <c r="D420" s="261" t="s">
        <v>5906</v>
      </c>
      <c r="E420" s="262" t="s">
        <v>5339</v>
      </c>
      <c r="F420" s="265" t="s">
        <v>5898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5803</v>
      </c>
      <c r="B421" s="257" t="s">
        <v>5885</v>
      </c>
      <c r="C421" s="258" t="s">
        <v>5907</v>
      </c>
      <c r="D421" s="261" t="s">
        <v>5908</v>
      </c>
      <c r="E421" s="262" t="s">
        <v>5339</v>
      </c>
      <c r="F421" s="265" t="s">
        <v>5898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5803</v>
      </c>
      <c r="B422" s="257" t="s">
        <v>5885</v>
      </c>
      <c r="C422" s="258" t="s">
        <v>5909</v>
      </c>
      <c r="D422" s="261" t="s">
        <v>5910</v>
      </c>
      <c r="E422" s="262" t="s">
        <v>5089</v>
      </c>
      <c r="F422" s="265" t="s">
        <v>5898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5803</v>
      </c>
      <c r="B423" s="257" t="s">
        <v>5885</v>
      </c>
      <c r="C423" s="258" t="s">
        <v>5911</v>
      </c>
      <c r="D423" s="261" t="s">
        <v>5912</v>
      </c>
      <c r="E423" s="262" t="s">
        <v>5089</v>
      </c>
      <c r="F423" s="265" t="s">
        <v>5898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5913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5913</v>
      </c>
      <c r="B425" s="256" t="s">
        <v>5914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5913</v>
      </c>
      <c r="B426" s="257" t="s">
        <v>5914</v>
      </c>
      <c r="C426" s="258" t="s">
        <v>5915</v>
      </c>
      <c r="D426" s="261" t="s">
        <v>5916</v>
      </c>
      <c r="E426" s="262" t="s">
        <v>5060</v>
      </c>
      <c r="F426" s="265" t="s">
        <v>5877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5913</v>
      </c>
      <c r="B427" s="257" t="s">
        <v>5914</v>
      </c>
      <c r="C427" s="258" t="s">
        <v>5917</v>
      </c>
      <c r="D427" s="261" t="s">
        <v>5918</v>
      </c>
      <c r="E427" s="262" t="s">
        <v>5060</v>
      </c>
      <c r="F427" s="265" t="s">
        <v>5877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5913</v>
      </c>
      <c r="B428" s="257" t="s">
        <v>5914</v>
      </c>
      <c r="C428" s="258" t="s">
        <v>5919</v>
      </c>
      <c r="D428" s="261" t="s">
        <v>5920</v>
      </c>
      <c r="E428" s="262" t="s">
        <v>5339</v>
      </c>
      <c r="F428" s="265" t="s">
        <v>5877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5913</v>
      </c>
      <c r="B429" s="257" t="s">
        <v>5914</v>
      </c>
      <c r="C429" s="258" t="s">
        <v>5921</v>
      </c>
      <c r="D429" s="261" t="s">
        <v>5922</v>
      </c>
      <c r="E429" s="262" t="s">
        <v>5089</v>
      </c>
      <c r="F429" s="265" t="s">
        <v>5877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5913</v>
      </c>
      <c r="B430" s="257" t="s">
        <v>5914</v>
      </c>
      <c r="C430" s="258" t="s">
        <v>5923</v>
      </c>
      <c r="D430" s="261" t="s">
        <v>5924</v>
      </c>
      <c r="E430" s="262" t="s">
        <v>5089</v>
      </c>
      <c r="F430" s="265" t="s">
        <v>5877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5913</v>
      </c>
      <c r="B431" s="257" t="s">
        <v>5914</v>
      </c>
      <c r="C431" s="258" t="s">
        <v>5925</v>
      </c>
      <c r="D431" s="261" t="s">
        <v>5926</v>
      </c>
      <c r="E431" s="262" t="s">
        <v>5339</v>
      </c>
      <c r="F431" s="265" t="s">
        <v>5877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5913</v>
      </c>
      <c r="B432" s="257" t="s">
        <v>5914</v>
      </c>
      <c r="C432" s="258" t="s">
        <v>5927</v>
      </c>
      <c r="D432" s="261" t="s">
        <v>5928</v>
      </c>
      <c r="E432" s="262" t="s">
        <v>5339</v>
      </c>
      <c r="F432" s="265" t="s">
        <v>5877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5913</v>
      </c>
      <c r="B433" s="257" t="s">
        <v>5914</v>
      </c>
      <c r="C433" s="258" t="s">
        <v>5929</v>
      </c>
      <c r="D433" s="261" t="s">
        <v>5930</v>
      </c>
      <c r="E433" s="262" t="s">
        <v>5156</v>
      </c>
      <c r="F433" s="265" t="s">
        <v>5877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5913</v>
      </c>
      <c r="B434" s="257" t="s">
        <v>5914</v>
      </c>
      <c r="C434" s="258" t="s">
        <v>5931</v>
      </c>
      <c r="D434" s="261" t="s">
        <v>5932</v>
      </c>
      <c r="E434" s="262" t="s">
        <v>5156</v>
      </c>
      <c r="F434" s="265" t="s">
        <v>5877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5913</v>
      </c>
      <c r="B435" s="257" t="s">
        <v>5914</v>
      </c>
      <c r="C435" s="258" t="s">
        <v>5933</v>
      </c>
      <c r="D435" s="261" t="s">
        <v>5934</v>
      </c>
      <c r="E435" s="262" t="s">
        <v>5089</v>
      </c>
      <c r="F435" s="265" t="s">
        <v>5877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5913</v>
      </c>
      <c r="B436" s="257" t="s">
        <v>5914</v>
      </c>
      <c r="C436" s="258" t="s">
        <v>5935</v>
      </c>
      <c r="D436" s="261" t="s">
        <v>5936</v>
      </c>
      <c r="E436" s="262" t="s">
        <v>5156</v>
      </c>
      <c r="F436" s="265" t="s">
        <v>5877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5913</v>
      </c>
      <c r="B437" s="257" t="s">
        <v>5914</v>
      </c>
      <c r="C437" s="258" t="s">
        <v>5937</v>
      </c>
      <c r="D437" s="261" t="s">
        <v>5938</v>
      </c>
      <c r="E437" s="262" t="s">
        <v>5089</v>
      </c>
      <c r="F437" s="265" t="s">
        <v>5877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5913</v>
      </c>
      <c r="B438" s="256" t="s">
        <v>5939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5913</v>
      </c>
      <c r="B439" s="257" t="s">
        <v>5939</v>
      </c>
      <c r="C439" s="258" t="s">
        <v>5940</v>
      </c>
      <c r="D439" s="261" t="s">
        <v>5941</v>
      </c>
      <c r="E439" s="262" t="s">
        <v>5060</v>
      </c>
      <c r="F439" s="265" t="s">
        <v>5942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5913</v>
      </c>
      <c r="B440" s="257" t="s">
        <v>5939</v>
      </c>
      <c r="C440" s="258" t="s">
        <v>5943</v>
      </c>
      <c r="D440" s="261" t="s">
        <v>5944</v>
      </c>
      <c r="E440" s="262" t="s">
        <v>5060</v>
      </c>
      <c r="F440" s="265" t="s">
        <v>5942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5913</v>
      </c>
      <c r="B441" s="257" t="s">
        <v>5939</v>
      </c>
      <c r="C441" s="258" t="s">
        <v>5945</v>
      </c>
      <c r="D441" s="261" t="s">
        <v>5946</v>
      </c>
      <c r="E441" s="262" t="s">
        <v>5060</v>
      </c>
      <c r="F441" s="265" t="s">
        <v>5942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5913</v>
      </c>
      <c r="B442" s="257" t="s">
        <v>5939</v>
      </c>
      <c r="C442" s="258" t="s">
        <v>5947</v>
      </c>
      <c r="D442" s="261" t="s">
        <v>5948</v>
      </c>
      <c r="E442" s="262" t="s">
        <v>5060</v>
      </c>
      <c r="F442" s="265" t="s">
        <v>5942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5913</v>
      </c>
      <c r="B443" s="257" t="s">
        <v>5939</v>
      </c>
      <c r="C443" s="258" t="s">
        <v>5949</v>
      </c>
      <c r="D443" s="261" t="s">
        <v>5950</v>
      </c>
      <c r="E443" s="262" t="s">
        <v>5089</v>
      </c>
      <c r="F443" s="265" t="s">
        <v>5942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5913</v>
      </c>
      <c r="B444" s="257" t="s">
        <v>5939</v>
      </c>
      <c r="C444" s="258" t="s">
        <v>5951</v>
      </c>
      <c r="D444" s="261" t="s">
        <v>5952</v>
      </c>
      <c r="E444" s="262" t="s">
        <v>5089</v>
      </c>
      <c r="F444" s="265" t="s">
        <v>5942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5913</v>
      </c>
      <c r="B445" s="257" t="s">
        <v>5939</v>
      </c>
      <c r="C445" s="258" t="s">
        <v>5953</v>
      </c>
      <c r="D445" s="261" t="s">
        <v>5954</v>
      </c>
      <c r="E445" s="262" t="s">
        <v>5089</v>
      </c>
      <c r="F445" s="265" t="s">
        <v>5942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5913</v>
      </c>
      <c r="B446" s="257" t="s">
        <v>5939</v>
      </c>
      <c r="C446" s="258" t="s">
        <v>5955</v>
      </c>
      <c r="D446" s="261" t="s">
        <v>5956</v>
      </c>
      <c r="E446" s="262" t="s">
        <v>5204</v>
      </c>
      <c r="F446" s="265" t="s">
        <v>5942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5913</v>
      </c>
      <c r="B447" s="257" t="s">
        <v>5939</v>
      </c>
      <c r="C447" s="258" t="s">
        <v>5957</v>
      </c>
      <c r="D447" s="261" t="s">
        <v>5958</v>
      </c>
      <c r="E447" s="262" t="s">
        <v>5089</v>
      </c>
      <c r="F447" s="265" t="s">
        <v>5942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5913</v>
      </c>
      <c r="B448" s="257" t="s">
        <v>5939</v>
      </c>
      <c r="C448" s="258" t="s">
        <v>5959</v>
      </c>
      <c r="D448" s="261" t="s">
        <v>5960</v>
      </c>
      <c r="E448" s="262" t="s">
        <v>5204</v>
      </c>
      <c r="F448" s="265" t="s">
        <v>5942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5913</v>
      </c>
      <c r="B449" s="257" t="s">
        <v>5939</v>
      </c>
      <c r="C449" s="258" t="s">
        <v>5961</v>
      </c>
      <c r="D449" s="261" t="s">
        <v>5962</v>
      </c>
      <c r="E449" s="262" t="s">
        <v>5204</v>
      </c>
      <c r="F449" s="265" t="s">
        <v>5942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5963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5963</v>
      </c>
      <c r="B451" s="256" t="s">
        <v>5964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5963</v>
      </c>
      <c r="B452" s="257" t="s">
        <v>5964</v>
      </c>
      <c r="C452" s="258" t="s">
        <v>5965</v>
      </c>
      <c r="D452" s="261" t="s">
        <v>5966</v>
      </c>
      <c r="E452" s="262" t="s">
        <v>5060</v>
      </c>
      <c r="F452" s="265" t="s">
        <v>5967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5963</v>
      </c>
      <c r="B453" s="257" t="s">
        <v>5964</v>
      </c>
      <c r="C453" s="258" t="s">
        <v>5968</v>
      </c>
      <c r="D453" s="261" t="s">
        <v>5969</v>
      </c>
      <c r="E453" s="262" t="s">
        <v>5060</v>
      </c>
      <c r="F453" s="265" t="s">
        <v>5967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5963</v>
      </c>
      <c r="B454" s="257" t="s">
        <v>5964</v>
      </c>
      <c r="C454" s="258" t="s">
        <v>5970</v>
      </c>
      <c r="D454" s="261" t="s">
        <v>5971</v>
      </c>
      <c r="E454" s="262" t="s">
        <v>5060</v>
      </c>
      <c r="F454" s="265" t="s">
        <v>5967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5963</v>
      </c>
      <c r="B455" s="257" t="s">
        <v>5964</v>
      </c>
      <c r="C455" s="258" t="s">
        <v>5972</v>
      </c>
      <c r="D455" s="261" t="s">
        <v>5973</v>
      </c>
      <c r="E455" s="262" t="s">
        <v>5060</v>
      </c>
      <c r="F455" s="265" t="s">
        <v>5967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5963</v>
      </c>
      <c r="B456" s="257" t="s">
        <v>5964</v>
      </c>
      <c r="C456" s="258" t="s">
        <v>5974</v>
      </c>
      <c r="D456" s="261" t="s">
        <v>5975</v>
      </c>
      <c r="E456" s="262" t="s">
        <v>5060</v>
      </c>
      <c r="F456" s="265" t="s">
        <v>5967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5963</v>
      </c>
      <c r="B457" s="257" t="s">
        <v>5964</v>
      </c>
      <c r="C457" s="258" t="s">
        <v>5976</v>
      </c>
      <c r="D457" s="261" t="s">
        <v>5977</v>
      </c>
      <c r="E457" s="262" t="s">
        <v>5089</v>
      </c>
      <c r="F457" s="265" t="s">
        <v>5967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5963</v>
      </c>
      <c r="B458" s="257" t="s">
        <v>5964</v>
      </c>
      <c r="C458" s="258" t="s">
        <v>5978</v>
      </c>
      <c r="D458" s="261" t="s">
        <v>5979</v>
      </c>
      <c r="E458" s="262" t="s">
        <v>5089</v>
      </c>
      <c r="F458" s="265" t="s">
        <v>5967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5963</v>
      </c>
      <c r="B459" s="257" t="s">
        <v>5964</v>
      </c>
      <c r="C459" s="258" t="s">
        <v>5980</v>
      </c>
      <c r="D459" s="261" t="s">
        <v>5981</v>
      </c>
      <c r="E459" s="262" t="s">
        <v>5089</v>
      </c>
      <c r="F459" s="265" t="s">
        <v>5967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5963</v>
      </c>
      <c r="B460" s="257" t="s">
        <v>5964</v>
      </c>
      <c r="C460" s="258" t="s">
        <v>5982</v>
      </c>
      <c r="D460" s="261" t="s">
        <v>5983</v>
      </c>
      <c r="E460" s="262" t="s">
        <v>5089</v>
      </c>
      <c r="F460" s="265" t="s">
        <v>5967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5963</v>
      </c>
      <c r="B461" s="257" t="s">
        <v>5964</v>
      </c>
      <c r="C461" s="258" t="s">
        <v>5984</v>
      </c>
      <c r="D461" s="261" t="s">
        <v>5985</v>
      </c>
      <c r="E461" s="262" t="s">
        <v>5089</v>
      </c>
      <c r="F461" s="265" t="s">
        <v>5967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5963</v>
      </c>
      <c r="B462" s="257" t="s">
        <v>5964</v>
      </c>
      <c r="C462" s="258" t="s">
        <v>5986</v>
      </c>
      <c r="D462" s="261" t="s">
        <v>5987</v>
      </c>
      <c r="E462" s="262" t="s">
        <v>5089</v>
      </c>
      <c r="F462" s="265" t="s">
        <v>5967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5963</v>
      </c>
      <c r="B463" s="257" t="s">
        <v>5964</v>
      </c>
      <c r="C463" s="258" t="s">
        <v>5988</v>
      </c>
      <c r="D463" s="261" t="s">
        <v>5989</v>
      </c>
      <c r="E463" s="262" t="s">
        <v>5089</v>
      </c>
      <c r="F463" s="265" t="s">
        <v>5967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5963</v>
      </c>
      <c r="B464" s="257" t="s">
        <v>5964</v>
      </c>
      <c r="C464" s="258" t="s">
        <v>5990</v>
      </c>
      <c r="D464" s="261" t="s">
        <v>5991</v>
      </c>
      <c r="E464" s="262" t="s">
        <v>5089</v>
      </c>
      <c r="F464" s="265" t="s">
        <v>5967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5963</v>
      </c>
      <c r="B465" s="257" t="s">
        <v>5964</v>
      </c>
      <c r="C465" s="258" t="s">
        <v>5992</v>
      </c>
      <c r="D465" s="261" t="s">
        <v>5993</v>
      </c>
      <c r="E465" s="262" t="s">
        <v>5089</v>
      </c>
      <c r="F465" s="265" t="s">
        <v>5967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5963</v>
      </c>
      <c r="B466" s="256" t="s">
        <v>5994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5963</v>
      </c>
      <c r="B467" s="257" t="s">
        <v>5994</v>
      </c>
      <c r="C467" s="258" t="s">
        <v>5995</v>
      </c>
      <c r="D467" s="261" t="s">
        <v>5996</v>
      </c>
      <c r="E467" s="262" t="s">
        <v>5060</v>
      </c>
      <c r="F467" s="265" t="s">
        <v>5199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5963</v>
      </c>
      <c r="B468" s="257" t="s">
        <v>5994</v>
      </c>
      <c r="C468" s="258" t="s">
        <v>5997</v>
      </c>
      <c r="D468" s="261" t="s">
        <v>5998</v>
      </c>
      <c r="E468" s="262" t="s">
        <v>5060</v>
      </c>
      <c r="F468" s="265" t="s">
        <v>5199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5963</v>
      </c>
      <c r="B469" s="257" t="s">
        <v>5994</v>
      </c>
      <c r="C469" s="258" t="s">
        <v>5999</v>
      </c>
      <c r="D469" s="261" t="s">
        <v>6000</v>
      </c>
      <c r="E469" s="262" t="s">
        <v>5060</v>
      </c>
      <c r="F469" s="265" t="s">
        <v>5199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5963</v>
      </c>
      <c r="B470" s="257" t="s">
        <v>5994</v>
      </c>
      <c r="C470" s="258" t="s">
        <v>6001</v>
      </c>
      <c r="D470" s="261" t="s">
        <v>6002</v>
      </c>
      <c r="E470" s="262" t="s">
        <v>5156</v>
      </c>
      <c r="F470" s="265" t="s">
        <v>5568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5963</v>
      </c>
      <c r="B471" s="257" t="s">
        <v>5994</v>
      </c>
      <c r="C471" s="258" t="s">
        <v>6003</v>
      </c>
      <c r="D471" s="261" t="s">
        <v>6004</v>
      </c>
      <c r="E471" s="262" t="s">
        <v>5156</v>
      </c>
      <c r="F471" s="265" t="s">
        <v>5568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5963</v>
      </c>
      <c r="B472" s="257" t="s">
        <v>5994</v>
      </c>
      <c r="C472" s="258" t="s">
        <v>6005</v>
      </c>
      <c r="D472" s="261" t="s">
        <v>6006</v>
      </c>
      <c r="E472" s="262" t="s">
        <v>5060</v>
      </c>
      <c r="F472" s="265" t="s">
        <v>5568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5963</v>
      </c>
      <c r="B473" s="257" t="s">
        <v>5994</v>
      </c>
      <c r="C473" s="258" t="s">
        <v>6007</v>
      </c>
      <c r="D473" s="261" t="s">
        <v>6008</v>
      </c>
      <c r="E473" s="262" t="s">
        <v>5060</v>
      </c>
      <c r="F473" s="265" t="s">
        <v>5507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5963</v>
      </c>
      <c r="B474" s="257" t="s">
        <v>5994</v>
      </c>
      <c r="C474" s="258" t="s">
        <v>6009</v>
      </c>
      <c r="D474" s="261" t="s">
        <v>6010</v>
      </c>
      <c r="E474" s="262" t="s">
        <v>5089</v>
      </c>
      <c r="F474" s="265" t="s">
        <v>5507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5963</v>
      </c>
      <c r="B475" s="257" t="s">
        <v>5994</v>
      </c>
      <c r="C475" s="258" t="s">
        <v>6011</v>
      </c>
      <c r="D475" s="261" t="s">
        <v>6012</v>
      </c>
      <c r="E475" s="262" t="s">
        <v>5089</v>
      </c>
      <c r="F475" s="265" t="s">
        <v>5507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5963</v>
      </c>
      <c r="B476" s="257" t="s">
        <v>5994</v>
      </c>
      <c r="C476" s="258" t="s">
        <v>6013</v>
      </c>
      <c r="D476" s="261" t="s">
        <v>6014</v>
      </c>
      <c r="E476" s="262" t="s">
        <v>5089</v>
      </c>
      <c r="F476" s="265" t="s">
        <v>5507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5963</v>
      </c>
      <c r="B477" s="257" t="s">
        <v>5994</v>
      </c>
      <c r="C477" s="258" t="s">
        <v>6015</v>
      </c>
      <c r="D477" s="261" t="s">
        <v>6016</v>
      </c>
      <c r="E477" s="262" t="s">
        <v>5089</v>
      </c>
      <c r="F477" s="265" t="s">
        <v>5507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5963</v>
      </c>
      <c r="B478" s="257" t="s">
        <v>5994</v>
      </c>
      <c r="C478" s="258" t="s">
        <v>6017</v>
      </c>
      <c r="D478" s="261" t="s">
        <v>6018</v>
      </c>
      <c r="E478" s="262" t="s">
        <v>5089</v>
      </c>
      <c r="F478" s="265" t="s">
        <v>5568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5963</v>
      </c>
      <c r="B479" s="257" t="s">
        <v>5994</v>
      </c>
      <c r="C479" s="258" t="s">
        <v>6019</v>
      </c>
      <c r="D479" s="261" t="s">
        <v>6020</v>
      </c>
      <c r="E479" s="262" t="s">
        <v>5204</v>
      </c>
      <c r="F479" s="265" t="s">
        <v>5568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5963</v>
      </c>
      <c r="B480" s="257" t="s">
        <v>5994</v>
      </c>
      <c r="C480" s="258" t="s">
        <v>6021</v>
      </c>
      <c r="D480" s="261" t="s">
        <v>6022</v>
      </c>
      <c r="E480" s="262" t="s">
        <v>5204</v>
      </c>
      <c r="F480" s="265" t="s">
        <v>5568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5963</v>
      </c>
      <c r="B481" s="270" t="s">
        <v>5994</v>
      </c>
      <c r="C481" s="271" t="s">
        <v>6023</v>
      </c>
      <c r="D481" s="272" t="s">
        <v>6024</v>
      </c>
      <c r="E481" s="273" t="s">
        <v>5204</v>
      </c>
      <c r="F481" s="274" t="s">
        <v>5199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345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IFERROR(INDEX('Recommendations'!$I$2:$I$51, MATCH(H2,'Recommendations'!$B$2:$B$51,0))="Implemented", FALSE))</xm:f>
            <x14:dxf>
              <font>
                <color rgb="FF000000"/>
              </font>
              <fill>
                <patternFill>
                  <bgColor rgb="FF3C7D22"/>
                </patternFill>
              </fill>
            </x14:dxf>
          </x14:cfRule>
          <x14:cfRule type="expression" priority="2" id="{00000000-000E-0000-0B00-000002000000}">
            <xm:f>AND(H2&lt;&gt;"", IFERROR(INDEX('Recommendations'!$I$2:$I$51, MATCH(H2,'Recommendations'!$B$2:$B$51,0))="Compensated", FALSE))</xm:f>
            <x14:dxf>
              <font>
                <color rgb="FF000000"/>
              </font>
              <fill>
                <patternFill>
                  <bgColor rgb="FFC6E0B4"/>
                </patternFill>
              </fill>
            </x14:dxf>
          </x14:cfRule>
          <x14:cfRule type="expression" priority="3" id="{00000000-000E-0000-0B00-000003000000}">
            <xm:f>AND(H2&lt;&gt;"", IFERROR(INDEX('Recommendations'!$I$2:$I$51, MATCH(H2,'Recommendations'!$B$2:$B$51,0))="Testing", FALSE))</xm:f>
            <x14:dxf>
              <font>
                <color rgb="FF000000"/>
              </font>
              <fill>
                <patternFill>
                  <bgColor rgb="FFFFC000"/>
                </patternFill>
              </fill>
            </x14:dxf>
          </x14:cfRule>
          <x14:cfRule type="expression" priority="4" id="{00000000-000E-0000-0B00-000004000000}">
            <xm:f>AND(H2&lt;&gt;"", IFERROR(INDEX('Recommendations'!$I$2:$I$51, MATCH(H2,'Recommendations'!$B$2:$B$51,0))="Failed", FALSE))</xm:f>
            <x14:dxf>
              <font>
                <color rgb="FF000000"/>
              </font>
              <fill>
                <patternFill>
                  <bgColor rgb="FFD82891"/>
                </patternFill>
              </fill>
            </x14:dxf>
          </x14:cfRule>
          <x14:cfRule type="expression" priority="5" id="{00000000-000E-0000-0B00-000005000000}">
            <xm:f>AND(H2&lt;&gt;"", IFERROR(INDEX('Recommendations'!$I$2:$I$51, MATCH(H2,'Recommendations'!$B$2:$B$51,0))="Risk Accepted", FALSE))</xm:f>
            <x14:dxf>
              <font>
                <color rgb="FF000000"/>
              </font>
              <fill>
                <patternFill>
                  <bgColor rgb="FFD9D9D9"/>
                </patternFill>
              </fill>
            </x14:dxf>
          </x14:cfRule>
          <x14:cfRule type="expression" priority="6" id="{00000000-000E-0000-0B00-000006000000}">
            <xm:f>AND(H2&lt;&gt;"", IFERROR(INDEX('Recommendations'!$I$2:$I$51, MATCH(H2,'Recommendations'!$B$2:$B$51,0))="N/A",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429</v>
      </c>
      <c r="C2" s="290"/>
      <c r="D2" s="290"/>
      <c r="E2" s="290"/>
      <c r="F2" s="290"/>
      <c r="G2" s="290"/>
      <c r="H2" s="290"/>
      <c r="I2" s="290"/>
    </row>
    <row r="4" spans="2:15" ht="18.5" x14ac:dyDescent="0.45">
      <c r="B4" s="39" t="s">
        <v>430</v>
      </c>
    </row>
    <row r="5" spans="2:15" x14ac:dyDescent="0.35">
      <c r="B5" s="41" t="s">
        <v>25</v>
      </c>
      <c r="C5" s="41" t="s">
        <v>431</v>
      </c>
      <c r="D5" s="41" t="s">
        <v>432</v>
      </c>
      <c r="F5" s="291" t="s">
        <v>433</v>
      </c>
      <c r="G5" s="291"/>
      <c r="H5" s="291"/>
      <c r="I5" s="292" t="s">
        <v>434</v>
      </c>
      <c r="J5" s="292"/>
      <c r="K5" s="292"/>
      <c r="L5" s="292"/>
      <c r="M5" s="292"/>
      <c r="N5" s="292"/>
      <c r="O5" s="292"/>
    </row>
    <row r="6" spans="2:15" x14ac:dyDescent="0.35">
      <c r="B6" s="47" t="s">
        <v>435</v>
      </c>
      <c r="C6" s="48">
        <v>50</v>
      </c>
      <c r="D6" s="49" t="s">
        <v>25</v>
      </c>
      <c r="F6" s="291" t="s">
        <v>436</v>
      </c>
      <c r="G6" s="291"/>
      <c r="H6" s="291"/>
      <c r="I6" s="293" t="s">
        <v>437</v>
      </c>
      <c r="J6" s="293"/>
      <c r="K6" s="293"/>
      <c r="L6" s="293"/>
      <c r="M6" s="293"/>
      <c r="N6" s="293"/>
      <c r="O6" s="293"/>
    </row>
    <row r="7" spans="2:15" x14ac:dyDescent="0.35">
      <c r="B7" s="50" t="s">
        <v>438</v>
      </c>
      <c r="C7" s="51">
        <f>C6-C8-C9</f>
        <v>50</v>
      </c>
      <c r="D7" s="52">
        <f>IF(C6&gt;0,C7/C6,0)</f>
        <v>1</v>
      </c>
      <c r="F7" s="291" t="s">
        <v>439</v>
      </c>
      <c r="G7" s="291"/>
      <c r="H7" s="291"/>
      <c r="I7" s="293" t="s">
        <v>437</v>
      </c>
      <c r="J7" s="293"/>
      <c r="K7" s="293"/>
      <c r="L7" s="293"/>
      <c r="M7" s="293"/>
      <c r="N7" s="293"/>
      <c r="O7" s="293"/>
    </row>
    <row r="8" spans="2:15" x14ac:dyDescent="0.35">
      <c r="B8" s="43" t="s">
        <v>440</v>
      </c>
      <c r="C8" s="44">
        <f>COUNTIF('Recommendations'!I:I,"Risk Accepted")</f>
        <v>0</v>
      </c>
      <c r="D8" s="45">
        <f>IF(C6&gt;0,C8/C6,0)</f>
        <v>0</v>
      </c>
      <c r="F8" s="291" t="s">
        <v>441</v>
      </c>
      <c r="G8" s="291"/>
      <c r="H8" s="291"/>
      <c r="I8" s="293" t="s">
        <v>437</v>
      </c>
      <c r="J8" s="293"/>
      <c r="K8" s="293"/>
      <c r="L8" s="293"/>
      <c r="M8" s="293"/>
      <c r="N8" s="293"/>
      <c r="O8" s="293"/>
    </row>
    <row r="9" spans="2:15" x14ac:dyDescent="0.35">
      <c r="B9" s="43" t="s">
        <v>442</v>
      </c>
      <c r="C9" s="44">
        <f>COUNTIF('Recommendations'!I:I,"N/A")</f>
        <v>0</v>
      </c>
      <c r="D9" s="45">
        <f>IF(C6&gt;0,C9/C6,0)</f>
        <v>0</v>
      </c>
      <c r="F9" s="291" t="s">
        <v>443</v>
      </c>
      <c r="G9" s="291"/>
      <c r="H9" s="291"/>
      <c r="I9" s="293" t="s">
        <v>437</v>
      </c>
      <c r="J9" s="293"/>
      <c r="K9" s="293"/>
      <c r="L9" s="293"/>
      <c r="M9" s="293"/>
      <c r="N9" s="293"/>
      <c r="O9" s="293"/>
    </row>
    <row r="12" spans="2:15" ht="18.5" x14ac:dyDescent="0.45">
      <c r="B12" s="39" t="s">
        <v>444</v>
      </c>
    </row>
    <row r="14" spans="2:15" x14ac:dyDescent="0.35">
      <c r="B14" s="53" t="s">
        <v>445</v>
      </c>
    </row>
    <row r="15" spans="2:15" x14ac:dyDescent="0.35">
      <c r="B15" s="41" t="s">
        <v>25</v>
      </c>
      <c r="C15" s="41" t="s">
        <v>446</v>
      </c>
      <c r="D15" s="41" t="s">
        <v>447</v>
      </c>
      <c r="E15" s="41" t="s">
        <v>448</v>
      </c>
      <c r="F15" s="41" t="s">
        <v>449</v>
      </c>
    </row>
    <row r="16" spans="2:15" x14ac:dyDescent="0.35">
      <c r="B16" s="43" t="s">
        <v>450</v>
      </c>
      <c r="C16" s="44">
        <f>COUNTIF('Recommendations'!P:P,"Resolved")</f>
        <v>0</v>
      </c>
      <c r="D16" s="44">
        <f>COUNTIF('Recommendations'!P:P,"Testing")</f>
        <v>0</v>
      </c>
      <c r="E16" s="44">
        <f>COUNTIF('Recommendations'!P:P,"Outstanding")</f>
        <v>50</v>
      </c>
      <c r="F16" s="44">
        <f>SUM(C16:E16)</f>
        <v>50</v>
      </c>
    </row>
    <row r="18" spans="2:6" x14ac:dyDescent="0.35">
      <c r="B18" s="53" t="s">
        <v>451</v>
      </c>
    </row>
    <row r="19" spans="2:6" x14ac:dyDescent="0.35">
      <c r="B19" s="54" t="s">
        <v>25</v>
      </c>
      <c r="C19" s="54" t="s">
        <v>446</v>
      </c>
      <c r="D19" s="54" t="s">
        <v>447</v>
      </c>
      <c r="E19" s="54" t="s">
        <v>448</v>
      </c>
      <c r="F19" s="54" t="s">
        <v>25</v>
      </c>
    </row>
    <row r="20" spans="2:6" x14ac:dyDescent="0.35">
      <c r="B20" s="43" t="s">
        <v>450</v>
      </c>
      <c r="C20" s="45">
        <f>IF(F16&gt;0, C16/F16, 0)</f>
        <v>0</v>
      </c>
      <c r="D20" s="45">
        <f>IF(F16&gt;0, D16/F16, 0)</f>
        <v>0</v>
      </c>
      <c r="E20" s="45">
        <f>IF(F16&gt;0, E16/F16, 0)</f>
        <v>1</v>
      </c>
      <c r="F20" s="46" t="s">
        <v>25</v>
      </c>
    </row>
    <row r="25" spans="2:6" ht="18.5" x14ac:dyDescent="0.45">
      <c r="B25" s="39" t="s">
        <v>452</v>
      </c>
    </row>
    <row r="27" spans="2:6" x14ac:dyDescent="0.35">
      <c r="B27" s="53" t="s">
        <v>445</v>
      </c>
    </row>
    <row r="28" spans="2:6" x14ac:dyDescent="0.35">
      <c r="B28" s="41" t="s">
        <v>4</v>
      </c>
      <c r="C28" s="41" t="s">
        <v>446</v>
      </c>
      <c r="D28" s="41" t="s">
        <v>447</v>
      </c>
      <c r="E28" s="41" t="s">
        <v>448</v>
      </c>
      <c r="F28" s="41" t="s">
        <v>449</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26</v>
      </c>
      <c r="F29" s="44">
        <f>SUM(C29:E29)</f>
        <v>26</v>
      </c>
    </row>
    <row r="30" spans="2:6" x14ac:dyDescent="0.35">
      <c r="B30" s="43" t="s">
        <v>79</v>
      </c>
      <c r="C30" s="44">
        <f>COUNTIFS('Recommendations'!E:E,"Level 2",'Recommendations'!P:P,"=Resolved")</f>
        <v>0</v>
      </c>
      <c r="D30" s="44">
        <f>COUNTIFS('Recommendations'!E:E,"=Level 2",'Recommendations'!P:P,"=Testing")</f>
        <v>0</v>
      </c>
      <c r="E30" s="44">
        <f>COUNTIFS('Recommendations'!E:E,"=Level 2",'Recommendations'!P:P,"=Outstanding")</f>
        <v>24</v>
      </c>
      <c r="F30" s="44">
        <f>SUM(C30:E30)</f>
        <v>24</v>
      </c>
    </row>
    <row r="32" spans="2:6" x14ac:dyDescent="0.35">
      <c r="B32" s="53" t="s">
        <v>451</v>
      </c>
    </row>
    <row r="33" spans="2:6" x14ac:dyDescent="0.35">
      <c r="B33" s="54" t="s">
        <v>4</v>
      </c>
      <c r="C33" s="54" t="s">
        <v>446</v>
      </c>
      <c r="D33" s="54" t="s">
        <v>447</v>
      </c>
      <c r="E33" s="54" t="s">
        <v>448</v>
      </c>
      <c r="F33" s="54" t="s">
        <v>25</v>
      </c>
    </row>
    <row r="34" spans="2:6" x14ac:dyDescent="0.35">
      <c r="B34" s="43" t="s">
        <v>21</v>
      </c>
      <c r="C34" s="45">
        <f>IF(F29&gt;0, C29/F29, 0)</f>
        <v>0</v>
      </c>
      <c r="D34" s="45">
        <f>IF(F29&gt;0, D29/F29, 0)</f>
        <v>0</v>
      </c>
      <c r="E34" s="45">
        <f>IF(F29&gt;0, E29/F29, 0)</f>
        <v>1</v>
      </c>
      <c r="F34" s="46" t="s">
        <v>25</v>
      </c>
    </row>
    <row r="35" spans="2:6" x14ac:dyDescent="0.35">
      <c r="B35" s="43" t="s">
        <v>79</v>
      </c>
      <c r="C35" s="45">
        <f>IF(F30&gt;0, C30/F30, 0)</f>
        <v>0</v>
      </c>
      <c r="D35" s="45">
        <f>IF(F30&gt;0, D30/F30, 0)</f>
        <v>0</v>
      </c>
      <c r="E35" s="45">
        <f>IF(F30&gt;0, E30/F30, 0)</f>
        <v>1</v>
      </c>
      <c r="F35" s="46" t="s">
        <v>25</v>
      </c>
    </row>
    <row r="40" spans="2:6" ht="18.5" x14ac:dyDescent="0.45">
      <c r="B40" s="39" t="s">
        <v>453</v>
      </c>
    </row>
    <row r="42" spans="2:6" x14ac:dyDescent="0.35">
      <c r="B42" s="53" t="s">
        <v>445</v>
      </c>
    </row>
    <row r="43" spans="2:6" x14ac:dyDescent="0.35">
      <c r="B43" s="41" t="s">
        <v>7</v>
      </c>
      <c r="C43" s="41" t="s">
        <v>446</v>
      </c>
      <c r="D43" s="41" t="s">
        <v>447</v>
      </c>
      <c r="E43" s="41" t="s">
        <v>448</v>
      </c>
      <c r="F43" s="41" t="s">
        <v>449</v>
      </c>
    </row>
    <row r="44" spans="2:6" x14ac:dyDescent="0.35">
      <c r="B44" s="43" t="s">
        <v>454</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455</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456</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457</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458</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50</v>
      </c>
      <c r="F49" s="44">
        <f t="shared" si="0"/>
        <v>50</v>
      </c>
    </row>
    <row r="51" spans="2:6" x14ac:dyDescent="0.35">
      <c r="B51" s="53" t="s">
        <v>451</v>
      </c>
    </row>
    <row r="52" spans="2:6" x14ac:dyDescent="0.35">
      <c r="B52" s="54" t="s">
        <v>7</v>
      </c>
      <c r="C52" s="54" t="s">
        <v>446</v>
      </c>
      <c r="D52" s="54" t="s">
        <v>447</v>
      </c>
      <c r="E52" s="54" t="s">
        <v>448</v>
      </c>
      <c r="F52" s="54" t="s">
        <v>25</v>
      </c>
    </row>
    <row r="53" spans="2:6" x14ac:dyDescent="0.35">
      <c r="B53" s="43" t="s">
        <v>454</v>
      </c>
      <c r="C53" s="45">
        <f t="shared" ref="C53:C58" si="1">IF(F44&gt;0, C44/F44, 0)</f>
        <v>0</v>
      </c>
      <c r="D53" s="45">
        <f t="shared" ref="D53:D58" si="2">IF(F44&gt;0, D44/F44, 0)</f>
        <v>0</v>
      </c>
      <c r="E53" s="45">
        <f t="shared" ref="E53:E58" si="3">IF(F44&gt;0, E44/F44, 0)</f>
        <v>0</v>
      </c>
      <c r="F53" s="46" t="s">
        <v>25</v>
      </c>
    </row>
    <row r="54" spans="2:6" x14ac:dyDescent="0.35">
      <c r="B54" s="43" t="s">
        <v>455</v>
      </c>
      <c r="C54" s="45">
        <f t="shared" si="1"/>
        <v>0</v>
      </c>
      <c r="D54" s="45">
        <f t="shared" si="2"/>
        <v>0</v>
      </c>
      <c r="E54" s="45">
        <f t="shared" si="3"/>
        <v>0</v>
      </c>
      <c r="F54" s="46" t="s">
        <v>25</v>
      </c>
    </row>
    <row r="55" spans="2:6" x14ac:dyDescent="0.35">
      <c r="B55" s="43" t="s">
        <v>456</v>
      </c>
      <c r="C55" s="45">
        <f t="shared" si="1"/>
        <v>0</v>
      </c>
      <c r="D55" s="45">
        <f t="shared" si="2"/>
        <v>0</v>
      </c>
      <c r="E55" s="45">
        <f t="shared" si="3"/>
        <v>0</v>
      </c>
      <c r="F55" s="46" t="s">
        <v>25</v>
      </c>
    </row>
    <row r="56" spans="2:6" x14ac:dyDescent="0.35">
      <c r="B56" s="43" t="s">
        <v>457</v>
      </c>
      <c r="C56" s="45">
        <f t="shared" si="1"/>
        <v>0</v>
      </c>
      <c r="D56" s="45">
        <f t="shared" si="2"/>
        <v>0</v>
      </c>
      <c r="E56" s="45">
        <f t="shared" si="3"/>
        <v>0</v>
      </c>
      <c r="F56" s="46" t="s">
        <v>25</v>
      </c>
    </row>
    <row r="57" spans="2:6" x14ac:dyDescent="0.35">
      <c r="B57" s="43" t="s">
        <v>458</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459</v>
      </c>
    </row>
    <row r="65" spans="2:6" x14ac:dyDescent="0.35">
      <c r="B65" s="53" t="s">
        <v>445</v>
      </c>
    </row>
    <row r="66" spans="2:6" x14ac:dyDescent="0.35">
      <c r="B66" s="41" t="s">
        <v>3</v>
      </c>
      <c r="C66" s="41" t="s">
        <v>446</v>
      </c>
      <c r="D66" s="41" t="s">
        <v>447</v>
      </c>
      <c r="E66" s="41" t="s">
        <v>448</v>
      </c>
      <c r="F66" s="41" t="s">
        <v>449</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29</v>
      </c>
      <c r="F67" s="44">
        <f>SUM(C67:E67)</f>
        <v>29</v>
      </c>
    </row>
    <row r="68" spans="2:6" x14ac:dyDescent="0.35">
      <c r="B68" s="43" t="s">
        <v>32</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451</v>
      </c>
    </row>
    <row r="71" spans="2:6" x14ac:dyDescent="0.35">
      <c r="B71" s="54" t="s">
        <v>3</v>
      </c>
      <c r="C71" s="54" t="s">
        <v>446</v>
      </c>
      <c r="D71" s="54" t="s">
        <v>447</v>
      </c>
      <c r="E71" s="54" t="s">
        <v>448</v>
      </c>
      <c r="F71" s="54" t="s">
        <v>25</v>
      </c>
    </row>
    <row r="72" spans="2:6" x14ac:dyDescent="0.35">
      <c r="B72" s="43" t="s">
        <v>20</v>
      </c>
      <c r="C72" s="45">
        <f>IF(F67&gt;0, C67/F67, 0)</f>
        <v>0</v>
      </c>
      <c r="D72" s="45">
        <f>IF(F67&gt;0, D67/F67, 0)</f>
        <v>0</v>
      </c>
      <c r="E72" s="45">
        <f>IF(F67&gt;0, E67/F67, 0)</f>
        <v>1</v>
      </c>
      <c r="F72" s="46" t="s">
        <v>25</v>
      </c>
    </row>
    <row r="73" spans="2:6" x14ac:dyDescent="0.35">
      <c r="B73" s="43" t="s">
        <v>32</v>
      </c>
      <c r="C73" s="45">
        <f>IF(F68&gt;0, C68/F68, 0)</f>
        <v>0</v>
      </c>
      <c r="D73" s="45">
        <f>IF(F68&gt;0, D68/F68, 0)</f>
        <v>0</v>
      </c>
      <c r="E73" s="45">
        <f>IF(F68&gt;0, E68/F68, 0)</f>
        <v>1</v>
      </c>
      <c r="F73" s="46" t="s">
        <v>25</v>
      </c>
    </row>
    <row r="78" spans="2:6" ht="18.5" x14ac:dyDescent="0.45">
      <c r="B78" s="39" t="s">
        <v>460</v>
      </c>
    </row>
    <row r="80" spans="2:6" x14ac:dyDescent="0.35">
      <c r="B80" s="53" t="s">
        <v>445</v>
      </c>
    </row>
    <row r="81" spans="2:6" x14ac:dyDescent="0.35">
      <c r="B81" s="41" t="s">
        <v>5</v>
      </c>
      <c r="C81" s="41" t="s">
        <v>446</v>
      </c>
      <c r="D81" s="41" t="s">
        <v>447</v>
      </c>
      <c r="E81" s="41" t="s">
        <v>448</v>
      </c>
      <c r="F81" s="41" t="s">
        <v>449</v>
      </c>
    </row>
    <row r="82" spans="2:6" x14ac:dyDescent="0.35">
      <c r="B82" s="43" t="s">
        <v>461</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462</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463</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464</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50</v>
      </c>
      <c r="F86" s="44">
        <f>SUM(C86:E86)</f>
        <v>50</v>
      </c>
    </row>
    <row r="88" spans="2:6" x14ac:dyDescent="0.35">
      <c r="B88" s="53" t="s">
        <v>451</v>
      </c>
    </row>
    <row r="89" spans="2:6" x14ac:dyDescent="0.35">
      <c r="B89" s="54" t="s">
        <v>5</v>
      </c>
      <c r="C89" s="54" t="s">
        <v>446</v>
      </c>
      <c r="D89" s="54" t="s">
        <v>447</v>
      </c>
      <c r="E89" s="54" t="s">
        <v>448</v>
      </c>
      <c r="F89" s="54" t="s">
        <v>25</v>
      </c>
    </row>
    <row r="90" spans="2:6" x14ac:dyDescent="0.35">
      <c r="B90" s="43" t="s">
        <v>461</v>
      </c>
      <c r="C90" s="45">
        <f>IF(F82&gt;0, C82/F82, 0)</f>
        <v>0</v>
      </c>
      <c r="D90" s="45">
        <f>IF(F82&gt;0, D82/F82, 0)</f>
        <v>0</v>
      </c>
      <c r="E90" s="45">
        <f>IF(F82&gt;0, E82/F82, 0)</f>
        <v>0</v>
      </c>
      <c r="F90" s="46" t="s">
        <v>25</v>
      </c>
    </row>
    <row r="91" spans="2:6" x14ac:dyDescent="0.35">
      <c r="B91" s="43" t="s">
        <v>462</v>
      </c>
      <c r="C91" s="45">
        <f>IF(F83&gt;0, C83/F83, 0)</f>
        <v>0</v>
      </c>
      <c r="D91" s="45">
        <f>IF(F83&gt;0, D83/F83, 0)</f>
        <v>0</v>
      </c>
      <c r="E91" s="45">
        <f>IF(F83&gt;0, E83/F83, 0)</f>
        <v>0</v>
      </c>
      <c r="F91" s="46" t="s">
        <v>25</v>
      </c>
    </row>
    <row r="92" spans="2:6" x14ac:dyDescent="0.35">
      <c r="B92" s="43" t="s">
        <v>463</v>
      </c>
      <c r="C92" s="45">
        <f>IF(F84&gt;0, C84/F84, 0)</f>
        <v>0</v>
      </c>
      <c r="D92" s="45">
        <f>IF(F84&gt;0, D84/F84, 0)</f>
        <v>0</v>
      </c>
      <c r="E92" s="45">
        <f>IF(F84&gt;0, E84/F84, 0)</f>
        <v>0</v>
      </c>
      <c r="F92" s="46" t="s">
        <v>25</v>
      </c>
    </row>
    <row r="93" spans="2:6" x14ac:dyDescent="0.35">
      <c r="B93" s="43" t="s">
        <v>464</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465</v>
      </c>
    </row>
    <row r="101" spans="2:6" x14ac:dyDescent="0.35">
      <c r="B101" s="53" t="s">
        <v>445</v>
      </c>
    </row>
    <row r="102" spans="2:6" x14ac:dyDescent="0.35">
      <c r="B102" s="41" t="s">
        <v>466</v>
      </c>
      <c r="C102" s="41" t="s">
        <v>446</v>
      </c>
      <c r="D102" s="41" t="s">
        <v>447</v>
      </c>
      <c r="E102" s="41" t="s">
        <v>448</v>
      </c>
      <c r="F102" s="41" t="s">
        <v>449</v>
      </c>
    </row>
    <row r="103" spans="2:6" x14ac:dyDescent="0.35">
      <c r="B103" s="43" t="s">
        <v>467</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468</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469</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50</v>
      </c>
      <c r="F106" s="44">
        <f>SUM(C106:E106)</f>
        <v>50</v>
      </c>
    </row>
    <row r="108" spans="2:6" x14ac:dyDescent="0.35">
      <c r="B108" s="53" t="s">
        <v>451</v>
      </c>
    </row>
    <row r="109" spans="2:6" x14ac:dyDescent="0.35">
      <c r="B109" s="54" t="s">
        <v>466</v>
      </c>
      <c r="C109" s="54" t="s">
        <v>446</v>
      </c>
      <c r="D109" s="54" t="s">
        <v>447</v>
      </c>
      <c r="E109" s="54" t="s">
        <v>448</v>
      </c>
      <c r="F109" s="54" t="s">
        <v>25</v>
      </c>
    </row>
    <row r="110" spans="2:6" x14ac:dyDescent="0.35">
      <c r="B110" s="43" t="s">
        <v>467</v>
      </c>
      <c r="C110" s="45">
        <f>IF(F103&gt;0, C103/F103, 0)</f>
        <v>0</v>
      </c>
      <c r="D110" s="45">
        <f>IF(F103&gt;0, D103/F103, 0)</f>
        <v>0</v>
      </c>
      <c r="E110" s="45">
        <f>IF(F103&gt;0, E103/F103, 0)</f>
        <v>0</v>
      </c>
      <c r="F110" s="46" t="s">
        <v>25</v>
      </c>
    </row>
    <row r="111" spans="2:6" x14ac:dyDescent="0.35">
      <c r="B111" s="43" t="s">
        <v>468</v>
      </c>
      <c r="C111" s="45">
        <f>IF(F104&gt;0, C104/F104, 0)</f>
        <v>0</v>
      </c>
      <c r="D111" s="45">
        <f>IF(F104&gt;0, D104/F104, 0)</f>
        <v>0</v>
      </c>
      <c r="E111" s="45">
        <f>IF(F104&gt;0, E104/F104, 0)</f>
        <v>0</v>
      </c>
      <c r="F111" s="46" t="s">
        <v>25</v>
      </c>
    </row>
    <row r="112" spans="2:6" x14ac:dyDescent="0.35">
      <c r="B112" s="43" t="s">
        <v>469</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470</v>
      </c>
      <c r="J118" s="39" t="s">
        <v>471</v>
      </c>
    </row>
    <row r="119" spans="2:15" x14ac:dyDescent="0.35">
      <c r="B119" s="41" t="s">
        <v>7</v>
      </c>
      <c r="C119" s="294" t="s">
        <v>472</v>
      </c>
      <c r="D119" s="294"/>
      <c r="E119" s="41" t="s">
        <v>438</v>
      </c>
      <c r="F119" s="41" t="s">
        <v>446</v>
      </c>
      <c r="G119" s="294" t="s">
        <v>473</v>
      </c>
      <c r="H119" s="294"/>
      <c r="J119" s="41" t="s">
        <v>7</v>
      </c>
      <c r="K119" s="41" t="s">
        <v>461</v>
      </c>
      <c r="L119" s="41" t="s">
        <v>462</v>
      </c>
      <c r="M119" s="41" t="s">
        <v>463</v>
      </c>
      <c r="N119" s="41" t="s">
        <v>464</v>
      </c>
      <c r="O119" s="41" t="s">
        <v>22</v>
      </c>
    </row>
    <row r="120" spans="2:15" x14ac:dyDescent="0.35">
      <c r="B120" s="47" t="s">
        <v>454</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454</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455</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455</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456</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456</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457</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457</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458</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458</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50</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50</v>
      </c>
    </row>
    <row r="132" spans="2:24" ht="21" x14ac:dyDescent="0.5">
      <c r="B132" s="39" t="s">
        <v>474</v>
      </c>
      <c r="P132" s="56" t="s">
        <v>475</v>
      </c>
    </row>
    <row r="134" spans="2:24" ht="60" customHeight="1" x14ac:dyDescent="0.35">
      <c r="B134" s="297" t="s">
        <v>476</v>
      </c>
      <c r="C134" s="290"/>
      <c r="D134" s="290"/>
      <c r="E134" s="290"/>
      <c r="F134" s="290"/>
      <c r="P134" s="297" t="s">
        <v>477</v>
      </c>
      <c r="Q134" s="290"/>
      <c r="R134" s="290"/>
      <c r="S134" s="290"/>
      <c r="T134" s="290"/>
      <c r="U134" s="290"/>
      <c r="V134" s="290"/>
      <c r="W134" s="290"/>
    </row>
    <row r="136" spans="2:24" ht="30" customHeight="1" x14ac:dyDescent="0.35">
      <c r="P136" s="57" t="s">
        <v>478</v>
      </c>
      <c r="Q136" s="58">
        <f>C16</f>
        <v>0</v>
      </c>
      <c r="R136" s="59"/>
      <c r="S136" s="58">
        <f>C82</f>
        <v>0</v>
      </c>
      <c r="T136" s="59"/>
      <c r="U136" s="58">
        <f>C83</f>
        <v>0</v>
      </c>
      <c r="V136" s="59"/>
      <c r="W136" s="58">
        <f>C84</f>
        <v>0</v>
      </c>
      <c r="X136" s="59"/>
    </row>
    <row r="137" spans="2:24" ht="35" customHeight="1" x14ac:dyDescent="0.35">
      <c r="P137" s="60" t="s">
        <v>479</v>
      </c>
      <c r="Q137" s="60" t="s">
        <v>480</v>
      </c>
      <c r="R137" s="60" t="s">
        <v>481</v>
      </c>
      <c r="S137" s="60" t="s">
        <v>482</v>
      </c>
      <c r="T137" s="60" t="s">
        <v>483</v>
      </c>
      <c r="U137" s="60" t="s">
        <v>484</v>
      </c>
      <c r="V137" s="60" t="s">
        <v>485</v>
      </c>
      <c r="W137" s="60" t="s">
        <v>486</v>
      </c>
      <c r="X137" s="60" t="s">
        <v>487</v>
      </c>
    </row>
    <row r="138" spans="2:24" x14ac:dyDescent="0.35">
      <c r="O138" s="61" t="s">
        <v>488</v>
      </c>
      <c r="P138" s="62" t="s">
        <v>489</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490</v>
      </c>
      <c r="P173" s="56" t="s">
        <v>491</v>
      </c>
    </row>
    <row r="175" spans="2:24" ht="45" customHeight="1" x14ac:dyDescent="0.35">
      <c r="B175" s="297" t="s">
        <v>492</v>
      </c>
      <c r="C175" s="290"/>
      <c r="D175" s="290"/>
      <c r="E175" s="290"/>
      <c r="F175" s="290"/>
      <c r="P175" s="297" t="s">
        <v>493</v>
      </c>
      <c r="Q175" s="290"/>
      <c r="R175" s="290"/>
      <c r="S175" s="290"/>
      <c r="T175" s="290"/>
      <c r="U175" s="290"/>
    </row>
    <row r="176" spans="2:24" ht="35" customHeight="1" x14ac:dyDescent="0.35">
      <c r="P176" s="294" t="s">
        <v>494</v>
      </c>
      <c r="Q176" s="294"/>
      <c r="R176" s="294" t="s">
        <v>495</v>
      </c>
      <c r="S176" s="294"/>
      <c r="T176" s="294"/>
    </row>
    <row r="177" spans="16:22" ht="30" customHeight="1" x14ac:dyDescent="0.35">
      <c r="P177" s="298">
        <v>0</v>
      </c>
      <c r="Q177" s="299"/>
      <c r="R177" s="300" t="s">
        <v>496</v>
      </c>
      <c r="S177" s="301"/>
      <c r="T177" s="301"/>
    </row>
    <row r="180" spans="16:22" ht="25" customHeight="1" x14ac:dyDescent="0.35">
      <c r="P180" s="65" t="s">
        <v>479</v>
      </c>
      <c r="Q180" s="65" t="s">
        <v>497</v>
      </c>
      <c r="R180" s="65" t="s">
        <v>498</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345</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51" si="0">IF(OR(I2="Implemented",I2="Compensated"),"Resolved",IF(OR(I2="Risk Accepted",I2="N/A"),"Excluded",IF(I2="Testing","Testing","Outstanding")))</f>
        <v>Outstanding</v>
      </c>
      <c r="Q2" s="13" t="s">
        <v>25</v>
      </c>
    </row>
    <row r="3" spans="1:17" ht="60" customHeight="1" x14ac:dyDescent="0.35">
      <c r="A3" s="11" t="s">
        <v>17</v>
      </c>
      <c r="B3" s="2" t="s">
        <v>30</v>
      </c>
      <c r="C3" s="1" t="s">
        <v>31</v>
      </c>
      <c r="D3" s="3" t="s">
        <v>32</v>
      </c>
      <c r="E3" s="3" t="s">
        <v>21</v>
      </c>
      <c r="F3" s="4" t="s">
        <v>22</v>
      </c>
      <c r="G3" s="4" t="s">
        <v>23</v>
      </c>
      <c r="H3" s="4" t="s">
        <v>24</v>
      </c>
      <c r="I3" s="4" t="s">
        <v>25</v>
      </c>
      <c r="J3" s="5" t="s">
        <v>25</v>
      </c>
      <c r="K3" s="5" t="s">
        <v>33</v>
      </c>
      <c r="L3" s="5" t="s">
        <v>34</v>
      </c>
      <c r="M3" s="5"/>
      <c r="N3" s="5" t="s">
        <v>35</v>
      </c>
      <c r="O3" s="5" t="s">
        <v>36</v>
      </c>
      <c r="P3" s="4" t="str">
        <f t="shared" si="0"/>
        <v>Outstanding</v>
      </c>
      <c r="Q3" s="13" t="s">
        <v>25</v>
      </c>
    </row>
    <row r="4" spans="1:17" ht="60" customHeight="1" x14ac:dyDescent="0.35">
      <c r="A4" s="11" t="s">
        <v>17</v>
      </c>
      <c r="B4" s="2" t="s">
        <v>37</v>
      </c>
      <c r="C4" s="1" t="s">
        <v>38</v>
      </c>
      <c r="D4" s="3" t="s">
        <v>32</v>
      </c>
      <c r="E4" s="3" t="s">
        <v>21</v>
      </c>
      <c r="F4" s="4" t="s">
        <v>22</v>
      </c>
      <c r="G4" s="4" t="s">
        <v>23</v>
      </c>
      <c r="H4" s="4" t="s">
        <v>24</v>
      </c>
      <c r="I4" s="4" t="s">
        <v>25</v>
      </c>
      <c r="J4" s="5" t="s">
        <v>25</v>
      </c>
      <c r="K4" s="5" t="s">
        <v>39</v>
      </c>
      <c r="L4" s="5" t="s">
        <v>40</v>
      </c>
      <c r="M4" s="5" t="s">
        <v>41</v>
      </c>
      <c r="N4" s="5" t="s">
        <v>42</v>
      </c>
      <c r="O4" s="5"/>
      <c r="P4" s="4" t="str">
        <f t="shared" si="0"/>
        <v>Outstanding</v>
      </c>
      <c r="Q4" s="13" t="s">
        <v>25</v>
      </c>
    </row>
    <row r="5" spans="1:17" ht="60" customHeight="1" x14ac:dyDescent="0.35">
      <c r="A5" s="11" t="s">
        <v>43</v>
      </c>
      <c r="B5" s="2" t="s">
        <v>44</v>
      </c>
      <c r="C5" s="1" t="s">
        <v>45</v>
      </c>
      <c r="D5" s="3" t="s">
        <v>20</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43</v>
      </c>
      <c r="B6" s="2" t="s">
        <v>51</v>
      </c>
      <c r="C6" s="1" t="s">
        <v>52</v>
      </c>
      <c r="D6" s="3" t="s">
        <v>20</v>
      </c>
      <c r="E6" s="3" t="s">
        <v>21</v>
      </c>
      <c r="F6" s="4" t="s">
        <v>22</v>
      </c>
      <c r="G6" s="4" t="s">
        <v>23</v>
      </c>
      <c r="H6" s="4" t="s">
        <v>24</v>
      </c>
      <c r="I6" s="4" t="s">
        <v>25</v>
      </c>
      <c r="J6" s="5" t="s">
        <v>25</v>
      </c>
      <c r="K6" s="5" t="s">
        <v>53</v>
      </c>
      <c r="L6" s="5" t="s">
        <v>54</v>
      </c>
      <c r="M6" s="5" t="s">
        <v>55</v>
      </c>
      <c r="N6" s="5" t="s">
        <v>56</v>
      </c>
      <c r="O6" s="5" t="s">
        <v>57</v>
      </c>
      <c r="P6" s="4" t="str">
        <f t="shared" si="0"/>
        <v>Outstanding</v>
      </c>
      <c r="Q6" s="13" t="s">
        <v>25</v>
      </c>
    </row>
    <row r="7" spans="1:17" ht="60" customHeight="1" x14ac:dyDescent="0.35">
      <c r="A7" s="11" t="s">
        <v>43</v>
      </c>
      <c r="B7" s="2" t="s">
        <v>58</v>
      </c>
      <c r="C7" s="1" t="s">
        <v>59</v>
      </c>
      <c r="D7" s="3" t="s">
        <v>32</v>
      </c>
      <c r="E7" s="3" t="s">
        <v>21</v>
      </c>
      <c r="F7" s="4" t="s">
        <v>22</v>
      </c>
      <c r="G7" s="4" t="s">
        <v>23</v>
      </c>
      <c r="H7" s="4" t="s">
        <v>24</v>
      </c>
      <c r="I7" s="4" t="s">
        <v>25</v>
      </c>
      <c r="J7" s="5" t="s">
        <v>25</v>
      </c>
      <c r="K7" s="5" t="s">
        <v>60</v>
      </c>
      <c r="L7" s="5" t="s">
        <v>61</v>
      </c>
      <c r="M7" s="5" t="s">
        <v>62</v>
      </c>
      <c r="N7" s="5" t="s">
        <v>63</v>
      </c>
      <c r="O7" s="5" t="s">
        <v>64</v>
      </c>
      <c r="P7" s="4" t="str">
        <f t="shared" si="0"/>
        <v>Outstanding</v>
      </c>
      <c r="Q7" s="13" t="s">
        <v>25</v>
      </c>
    </row>
    <row r="8" spans="1:17" ht="60" customHeight="1" x14ac:dyDescent="0.35">
      <c r="A8" s="11" t="s">
        <v>43</v>
      </c>
      <c r="B8" s="2" t="s">
        <v>65</v>
      </c>
      <c r="C8" s="1" t="s">
        <v>66</v>
      </c>
      <c r="D8" s="3" t="s">
        <v>20</v>
      </c>
      <c r="E8" s="3" t="s">
        <v>21</v>
      </c>
      <c r="F8" s="4" t="s">
        <v>22</v>
      </c>
      <c r="G8" s="4" t="s">
        <v>23</v>
      </c>
      <c r="H8" s="4" t="s">
        <v>24</v>
      </c>
      <c r="I8" s="4" t="s">
        <v>25</v>
      </c>
      <c r="J8" s="5" t="s">
        <v>25</v>
      </c>
      <c r="K8" s="5" t="s">
        <v>67</v>
      </c>
      <c r="L8" s="5" t="s">
        <v>68</v>
      </c>
      <c r="M8" s="5" t="s">
        <v>62</v>
      </c>
      <c r="N8" s="5" t="s">
        <v>69</v>
      </c>
      <c r="O8" s="5" t="s">
        <v>70</v>
      </c>
      <c r="P8" s="4" t="str">
        <f t="shared" si="0"/>
        <v>Outstanding</v>
      </c>
      <c r="Q8" s="13" t="s">
        <v>25</v>
      </c>
    </row>
    <row r="9" spans="1:17" ht="60" customHeight="1" x14ac:dyDescent="0.35">
      <c r="A9" s="11" t="s">
        <v>43</v>
      </c>
      <c r="B9" s="2" t="s">
        <v>71</v>
      </c>
      <c r="C9" s="1" t="s">
        <v>72</v>
      </c>
      <c r="D9" s="3" t="s">
        <v>20</v>
      </c>
      <c r="E9" s="3" t="s">
        <v>21</v>
      </c>
      <c r="F9" s="4" t="s">
        <v>22</v>
      </c>
      <c r="G9" s="4" t="s">
        <v>23</v>
      </c>
      <c r="H9" s="4" t="s">
        <v>24</v>
      </c>
      <c r="I9" s="4" t="s">
        <v>25</v>
      </c>
      <c r="J9" s="5" t="s">
        <v>25</v>
      </c>
      <c r="K9" s="5" t="s">
        <v>73</v>
      </c>
      <c r="L9" s="5" t="s">
        <v>74</v>
      </c>
      <c r="M9" s="5"/>
      <c r="N9" s="5" t="s">
        <v>75</v>
      </c>
      <c r="O9" s="5" t="s">
        <v>76</v>
      </c>
      <c r="P9" s="4" t="str">
        <f t="shared" si="0"/>
        <v>Outstanding</v>
      </c>
      <c r="Q9" s="13" t="s">
        <v>25</v>
      </c>
    </row>
    <row r="10" spans="1:17" ht="60" customHeight="1" x14ac:dyDescent="0.35">
      <c r="A10" s="11" t="s">
        <v>43</v>
      </c>
      <c r="B10" s="2" t="s">
        <v>77</v>
      </c>
      <c r="C10" s="1" t="s">
        <v>78</v>
      </c>
      <c r="D10" s="3" t="s">
        <v>32</v>
      </c>
      <c r="E10" s="3" t="s">
        <v>79</v>
      </c>
      <c r="F10" s="4" t="s">
        <v>22</v>
      </c>
      <c r="G10" s="4" t="s">
        <v>23</v>
      </c>
      <c r="H10" s="4" t="s">
        <v>24</v>
      </c>
      <c r="I10" s="4" t="s">
        <v>25</v>
      </c>
      <c r="J10" s="5" t="s">
        <v>25</v>
      </c>
      <c r="K10" s="5" t="s">
        <v>80</v>
      </c>
      <c r="L10" s="5" t="s">
        <v>81</v>
      </c>
      <c r="M10" s="5"/>
      <c r="N10" s="5" t="s">
        <v>82</v>
      </c>
      <c r="O10" s="5" t="s">
        <v>83</v>
      </c>
      <c r="P10" s="4" t="str">
        <f t="shared" si="0"/>
        <v>Outstanding</v>
      </c>
      <c r="Q10" s="13" t="s">
        <v>25</v>
      </c>
    </row>
    <row r="11" spans="1:17" ht="60" customHeight="1" x14ac:dyDescent="0.35">
      <c r="A11" s="11" t="s">
        <v>43</v>
      </c>
      <c r="B11" s="2" t="s">
        <v>84</v>
      </c>
      <c r="C11" s="1" t="s">
        <v>85</v>
      </c>
      <c r="D11" s="3" t="s">
        <v>20</v>
      </c>
      <c r="E11" s="3" t="s">
        <v>79</v>
      </c>
      <c r="F11" s="4" t="s">
        <v>22</v>
      </c>
      <c r="G11" s="4" t="s">
        <v>23</v>
      </c>
      <c r="H11" s="4" t="s">
        <v>24</v>
      </c>
      <c r="I11" s="4" t="s">
        <v>25</v>
      </c>
      <c r="J11" s="5" t="s">
        <v>25</v>
      </c>
      <c r="K11" s="5" t="s">
        <v>86</v>
      </c>
      <c r="L11" s="5" t="s">
        <v>87</v>
      </c>
      <c r="M11" s="5"/>
      <c r="N11" s="5" t="s">
        <v>88</v>
      </c>
      <c r="O11" s="5" t="s">
        <v>89</v>
      </c>
      <c r="P11" s="4" t="str">
        <f t="shared" si="0"/>
        <v>Outstanding</v>
      </c>
      <c r="Q11" s="13" t="s">
        <v>25</v>
      </c>
    </row>
    <row r="12" spans="1:17" ht="60" customHeight="1" x14ac:dyDescent="0.35">
      <c r="A12" s="11" t="s">
        <v>43</v>
      </c>
      <c r="B12" s="2" t="s">
        <v>90</v>
      </c>
      <c r="C12" s="1" t="s">
        <v>91</v>
      </c>
      <c r="D12" s="3" t="s">
        <v>20</v>
      </c>
      <c r="E12" s="3" t="s">
        <v>79</v>
      </c>
      <c r="F12" s="4" t="s">
        <v>22</v>
      </c>
      <c r="G12" s="4" t="s">
        <v>23</v>
      </c>
      <c r="H12" s="4" t="s">
        <v>24</v>
      </c>
      <c r="I12" s="4" t="s">
        <v>25</v>
      </c>
      <c r="J12" s="5" t="s">
        <v>25</v>
      </c>
      <c r="K12" s="5" t="s">
        <v>92</v>
      </c>
      <c r="L12" s="5" t="s">
        <v>93</v>
      </c>
      <c r="M12" s="5"/>
      <c r="N12" s="5" t="s">
        <v>94</v>
      </c>
      <c r="O12" s="5" t="s">
        <v>95</v>
      </c>
      <c r="P12" s="4" t="str">
        <f t="shared" si="0"/>
        <v>Outstanding</v>
      </c>
      <c r="Q12" s="13" t="s">
        <v>25</v>
      </c>
    </row>
    <row r="13" spans="1:17" ht="60" customHeight="1" x14ac:dyDescent="0.35">
      <c r="A13" s="11" t="s">
        <v>43</v>
      </c>
      <c r="B13" s="2" t="s">
        <v>96</v>
      </c>
      <c r="C13" s="1" t="s">
        <v>97</v>
      </c>
      <c r="D13" s="3" t="s">
        <v>20</v>
      </c>
      <c r="E13" s="3" t="s">
        <v>79</v>
      </c>
      <c r="F13" s="4" t="s">
        <v>22</v>
      </c>
      <c r="G13" s="4" t="s">
        <v>23</v>
      </c>
      <c r="H13" s="4" t="s">
        <v>24</v>
      </c>
      <c r="I13" s="4" t="s">
        <v>25</v>
      </c>
      <c r="J13" s="5" t="s">
        <v>25</v>
      </c>
      <c r="K13" s="5" t="s">
        <v>98</v>
      </c>
      <c r="L13" s="5" t="s">
        <v>99</v>
      </c>
      <c r="M13" s="5"/>
      <c r="N13" s="5" t="s">
        <v>100</v>
      </c>
      <c r="O13" s="5" t="s">
        <v>101</v>
      </c>
      <c r="P13" s="4" t="str">
        <f t="shared" si="0"/>
        <v>Outstanding</v>
      </c>
      <c r="Q13" s="13" t="s">
        <v>25</v>
      </c>
    </row>
    <row r="14" spans="1:17" ht="60" customHeight="1" x14ac:dyDescent="0.35">
      <c r="A14" s="11" t="s">
        <v>102</v>
      </c>
      <c r="B14" s="2" t="s">
        <v>103</v>
      </c>
      <c r="C14" s="1" t="s">
        <v>104</v>
      </c>
      <c r="D14" s="3" t="s">
        <v>20</v>
      </c>
      <c r="E14" s="3" t="s">
        <v>21</v>
      </c>
      <c r="F14" s="4" t="s">
        <v>22</v>
      </c>
      <c r="G14" s="4" t="s">
        <v>23</v>
      </c>
      <c r="H14" s="4" t="s">
        <v>24</v>
      </c>
      <c r="I14" s="4" t="s">
        <v>25</v>
      </c>
      <c r="J14" s="5" t="s">
        <v>25</v>
      </c>
      <c r="K14" s="5" t="s">
        <v>105</v>
      </c>
      <c r="L14" s="5" t="s">
        <v>106</v>
      </c>
      <c r="M14" s="5" t="s">
        <v>107</v>
      </c>
      <c r="N14" s="5" t="s">
        <v>108</v>
      </c>
      <c r="O14" s="5" t="s">
        <v>109</v>
      </c>
      <c r="P14" s="4" t="str">
        <f t="shared" si="0"/>
        <v>Outstanding</v>
      </c>
      <c r="Q14" s="13" t="s">
        <v>25</v>
      </c>
    </row>
    <row r="15" spans="1:17" ht="60" customHeight="1" x14ac:dyDescent="0.35">
      <c r="A15" s="11" t="s">
        <v>102</v>
      </c>
      <c r="B15" s="2" t="s">
        <v>110</v>
      </c>
      <c r="C15" s="1" t="s">
        <v>111</v>
      </c>
      <c r="D15" s="3" t="s">
        <v>20</v>
      </c>
      <c r="E15" s="3" t="s">
        <v>21</v>
      </c>
      <c r="F15" s="4" t="s">
        <v>22</v>
      </c>
      <c r="G15" s="4" t="s">
        <v>23</v>
      </c>
      <c r="H15" s="4" t="s">
        <v>24</v>
      </c>
      <c r="I15" s="4" t="s">
        <v>25</v>
      </c>
      <c r="J15" s="5" t="s">
        <v>25</v>
      </c>
      <c r="K15" s="5" t="s">
        <v>112</v>
      </c>
      <c r="L15" s="5" t="s">
        <v>113</v>
      </c>
      <c r="M15" s="5" t="s">
        <v>114</v>
      </c>
      <c r="N15" s="5" t="s">
        <v>115</v>
      </c>
      <c r="O15" s="5" t="s">
        <v>116</v>
      </c>
      <c r="P15" s="4" t="str">
        <f t="shared" si="0"/>
        <v>Outstanding</v>
      </c>
      <c r="Q15" s="13" t="s">
        <v>25</v>
      </c>
    </row>
    <row r="16" spans="1:17" ht="60" customHeight="1" x14ac:dyDescent="0.35">
      <c r="A16" s="11" t="s">
        <v>117</v>
      </c>
      <c r="B16" s="2" t="s">
        <v>118</v>
      </c>
      <c r="C16" s="1" t="s">
        <v>119</v>
      </c>
      <c r="D16" s="3" t="s">
        <v>20</v>
      </c>
      <c r="E16" s="3" t="s">
        <v>21</v>
      </c>
      <c r="F16" s="4" t="s">
        <v>22</v>
      </c>
      <c r="G16" s="4" t="s">
        <v>23</v>
      </c>
      <c r="H16" s="4" t="s">
        <v>24</v>
      </c>
      <c r="I16" s="4" t="s">
        <v>25</v>
      </c>
      <c r="J16" s="5" t="s">
        <v>25</v>
      </c>
      <c r="K16" s="5" t="s">
        <v>120</v>
      </c>
      <c r="L16" s="5" t="s">
        <v>121</v>
      </c>
      <c r="M16" s="5" t="s">
        <v>122</v>
      </c>
      <c r="N16" s="5" t="s">
        <v>123</v>
      </c>
      <c r="O16" s="5" t="s">
        <v>124</v>
      </c>
      <c r="P16" s="4" t="str">
        <f t="shared" si="0"/>
        <v>Outstanding</v>
      </c>
      <c r="Q16" s="13" t="s">
        <v>25</v>
      </c>
    </row>
    <row r="17" spans="1:17" ht="60" customHeight="1" x14ac:dyDescent="0.35">
      <c r="A17" s="11" t="s">
        <v>117</v>
      </c>
      <c r="B17" s="2" t="s">
        <v>125</v>
      </c>
      <c r="C17" s="1" t="s">
        <v>126</v>
      </c>
      <c r="D17" s="3" t="s">
        <v>20</v>
      </c>
      <c r="E17" s="3" t="s">
        <v>79</v>
      </c>
      <c r="F17" s="4" t="s">
        <v>22</v>
      </c>
      <c r="G17" s="4" t="s">
        <v>23</v>
      </c>
      <c r="H17" s="4" t="s">
        <v>24</v>
      </c>
      <c r="I17" s="4" t="s">
        <v>25</v>
      </c>
      <c r="J17" s="5" t="s">
        <v>25</v>
      </c>
      <c r="K17" s="5" t="s">
        <v>127</v>
      </c>
      <c r="L17" s="5" t="s">
        <v>128</v>
      </c>
      <c r="M17" s="5" t="s">
        <v>129</v>
      </c>
      <c r="N17" s="5" t="s">
        <v>130</v>
      </c>
      <c r="O17" s="5" t="s">
        <v>131</v>
      </c>
      <c r="P17" s="4" t="str">
        <f t="shared" si="0"/>
        <v>Outstanding</v>
      </c>
      <c r="Q17" s="13" t="s">
        <v>25</v>
      </c>
    </row>
    <row r="18" spans="1:17" ht="60" customHeight="1" x14ac:dyDescent="0.35">
      <c r="A18" s="11" t="s">
        <v>132</v>
      </c>
      <c r="B18" s="2" t="s">
        <v>133</v>
      </c>
      <c r="C18" s="1" t="s">
        <v>134</v>
      </c>
      <c r="D18" s="3" t="s">
        <v>32</v>
      </c>
      <c r="E18" s="3" t="s">
        <v>21</v>
      </c>
      <c r="F18" s="4" t="s">
        <v>22</v>
      </c>
      <c r="G18" s="4" t="s">
        <v>23</v>
      </c>
      <c r="H18" s="4" t="s">
        <v>24</v>
      </c>
      <c r="I18" s="4" t="s">
        <v>25</v>
      </c>
      <c r="J18" s="5" t="s">
        <v>25</v>
      </c>
      <c r="K18" s="5" t="s">
        <v>135</v>
      </c>
      <c r="L18" s="5" t="s">
        <v>136</v>
      </c>
      <c r="M18" s="5" t="s">
        <v>137</v>
      </c>
      <c r="N18" s="5" t="s">
        <v>138</v>
      </c>
      <c r="O18" s="5" t="s">
        <v>139</v>
      </c>
      <c r="P18" s="4" t="str">
        <f t="shared" si="0"/>
        <v>Outstanding</v>
      </c>
      <c r="Q18" s="13" t="s">
        <v>25</v>
      </c>
    </row>
    <row r="19" spans="1:17" ht="60" customHeight="1" x14ac:dyDescent="0.35">
      <c r="A19" s="11" t="s">
        <v>132</v>
      </c>
      <c r="B19" s="2" t="s">
        <v>140</v>
      </c>
      <c r="C19" s="1" t="s">
        <v>141</v>
      </c>
      <c r="D19" s="3" t="s">
        <v>32</v>
      </c>
      <c r="E19" s="3" t="s">
        <v>21</v>
      </c>
      <c r="F19" s="4" t="s">
        <v>22</v>
      </c>
      <c r="G19" s="4" t="s">
        <v>23</v>
      </c>
      <c r="H19" s="4" t="s">
        <v>24</v>
      </c>
      <c r="I19" s="4" t="s">
        <v>25</v>
      </c>
      <c r="J19" s="5" t="s">
        <v>25</v>
      </c>
      <c r="K19" s="5" t="s">
        <v>142</v>
      </c>
      <c r="L19" s="5" t="s">
        <v>143</v>
      </c>
      <c r="M19" s="5" t="s">
        <v>144</v>
      </c>
      <c r="N19" s="5" t="s">
        <v>145</v>
      </c>
      <c r="O19" s="5" t="s">
        <v>146</v>
      </c>
      <c r="P19" s="4" t="str">
        <f t="shared" si="0"/>
        <v>Outstanding</v>
      </c>
      <c r="Q19" s="13" t="s">
        <v>25</v>
      </c>
    </row>
    <row r="20" spans="1:17" ht="60" customHeight="1" x14ac:dyDescent="0.35">
      <c r="A20" s="11" t="s">
        <v>132</v>
      </c>
      <c r="B20" s="2" t="s">
        <v>147</v>
      </c>
      <c r="C20" s="1" t="s">
        <v>148</v>
      </c>
      <c r="D20" s="3" t="s">
        <v>32</v>
      </c>
      <c r="E20" s="3" t="s">
        <v>21</v>
      </c>
      <c r="F20" s="4" t="s">
        <v>22</v>
      </c>
      <c r="G20" s="4" t="s">
        <v>23</v>
      </c>
      <c r="H20" s="4" t="s">
        <v>24</v>
      </c>
      <c r="I20" s="4" t="s">
        <v>25</v>
      </c>
      <c r="J20" s="5" t="s">
        <v>25</v>
      </c>
      <c r="K20" s="5" t="s">
        <v>149</v>
      </c>
      <c r="L20" s="5" t="s">
        <v>150</v>
      </c>
      <c r="M20" s="5"/>
      <c r="N20" s="5" t="s">
        <v>151</v>
      </c>
      <c r="O20" s="5" t="s">
        <v>152</v>
      </c>
      <c r="P20" s="4" t="str">
        <f t="shared" si="0"/>
        <v>Outstanding</v>
      </c>
      <c r="Q20" s="13" t="s">
        <v>25</v>
      </c>
    </row>
    <row r="21" spans="1:17" ht="60" customHeight="1" x14ac:dyDescent="0.35">
      <c r="A21" s="11" t="s">
        <v>132</v>
      </c>
      <c r="B21" s="2" t="s">
        <v>153</v>
      </c>
      <c r="C21" s="1" t="s">
        <v>154</v>
      </c>
      <c r="D21" s="3" t="s">
        <v>20</v>
      </c>
      <c r="E21" s="3" t="s">
        <v>21</v>
      </c>
      <c r="F21" s="4" t="s">
        <v>22</v>
      </c>
      <c r="G21" s="4" t="s">
        <v>23</v>
      </c>
      <c r="H21" s="4" t="s">
        <v>24</v>
      </c>
      <c r="I21" s="4" t="s">
        <v>25</v>
      </c>
      <c r="J21" s="5" t="s">
        <v>25</v>
      </c>
      <c r="K21" s="5" t="s">
        <v>155</v>
      </c>
      <c r="L21" s="5" t="s">
        <v>156</v>
      </c>
      <c r="M21" s="5" t="s">
        <v>157</v>
      </c>
      <c r="N21" s="5" t="s">
        <v>158</v>
      </c>
      <c r="O21" s="5" t="s">
        <v>159</v>
      </c>
      <c r="P21" s="4" t="str">
        <f t="shared" si="0"/>
        <v>Outstanding</v>
      </c>
      <c r="Q21" s="13" t="s">
        <v>25</v>
      </c>
    </row>
    <row r="22" spans="1:17" ht="60" customHeight="1" x14ac:dyDescent="0.35">
      <c r="A22" s="11" t="s">
        <v>132</v>
      </c>
      <c r="B22" s="2" t="s">
        <v>160</v>
      </c>
      <c r="C22" s="1" t="s">
        <v>161</v>
      </c>
      <c r="D22" s="3" t="s">
        <v>20</v>
      </c>
      <c r="E22" s="3" t="s">
        <v>21</v>
      </c>
      <c r="F22" s="4" t="s">
        <v>22</v>
      </c>
      <c r="G22" s="4" t="s">
        <v>23</v>
      </c>
      <c r="H22" s="4" t="s">
        <v>24</v>
      </c>
      <c r="I22" s="4" t="s">
        <v>25</v>
      </c>
      <c r="J22" s="5" t="s">
        <v>25</v>
      </c>
      <c r="K22" s="5" t="s">
        <v>162</v>
      </c>
      <c r="L22" s="5" t="s">
        <v>163</v>
      </c>
      <c r="M22" s="5"/>
      <c r="N22" s="5" t="s">
        <v>164</v>
      </c>
      <c r="O22" s="5" t="s">
        <v>165</v>
      </c>
      <c r="P22" s="4" t="str">
        <f t="shared" si="0"/>
        <v>Outstanding</v>
      </c>
      <c r="Q22" s="13" t="s">
        <v>25</v>
      </c>
    </row>
    <row r="23" spans="1:17" ht="60" customHeight="1" x14ac:dyDescent="0.35">
      <c r="A23" s="11" t="s">
        <v>132</v>
      </c>
      <c r="B23" s="2" t="s">
        <v>166</v>
      </c>
      <c r="C23" s="1" t="s">
        <v>167</v>
      </c>
      <c r="D23" s="3" t="s">
        <v>32</v>
      </c>
      <c r="E23" s="3" t="s">
        <v>21</v>
      </c>
      <c r="F23" s="4" t="s">
        <v>22</v>
      </c>
      <c r="G23" s="4" t="s">
        <v>23</v>
      </c>
      <c r="H23" s="4" t="s">
        <v>24</v>
      </c>
      <c r="I23" s="4" t="s">
        <v>25</v>
      </c>
      <c r="J23" s="5" t="s">
        <v>25</v>
      </c>
      <c r="K23" s="5" t="s">
        <v>168</v>
      </c>
      <c r="L23" s="5" t="s">
        <v>169</v>
      </c>
      <c r="M23" s="5" t="s">
        <v>170</v>
      </c>
      <c r="N23" s="5" t="s">
        <v>171</v>
      </c>
      <c r="O23" s="5" t="s">
        <v>172</v>
      </c>
      <c r="P23" s="4" t="str">
        <f t="shared" si="0"/>
        <v>Outstanding</v>
      </c>
      <c r="Q23" s="13" t="s">
        <v>25</v>
      </c>
    </row>
    <row r="24" spans="1:17" ht="60" customHeight="1" x14ac:dyDescent="0.35">
      <c r="A24" s="11" t="s">
        <v>173</v>
      </c>
      <c r="B24" s="2" t="s">
        <v>174</v>
      </c>
      <c r="C24" s="1" t="s">
        <v>175</v>
      </c>
      <c r="D24" s="3" t="s">
        <v>20</v>
      </c>
      <c r="E24" s="3" t="s">
        <v>79</v>
      </c>
      <c r="F24" s="4" t="s">
        <v>22</v>
      </c>
      <c r="G24" s="4" t="s">
        <v>23</v>
      </c>
      <c r="H24" s="4" t="s">
        <v>24</v>
      </c>
      <c r="I24" s="4" t="s">
        <v>25</v>
      </c>
      <c r="J24" s="5" t="s">
        <v>25</v>
      </c>
      <c r="K24" s="5" t="s">
        <v>176</v>
      </c>
      <c r="L24" s="5" t="s">
        <v>177</v>
      </c>
      <c r="M24" s="5" t="s">
        <v>178</v>
      </c>
      <c r="N24" s="5" t="s">
        <v>176</v>
      </c>
      <c r="O24" s="5" t="s">
        <v>179</v>
      </c>
      <c r="P24" s="4" t="str">
        <f t="shared" si="0"/>
        <v>Outstanding</v>
      </c>
      <c r="Q24" s="13" t="s">
        <v>25</v>
      </c>
    </row>
    <row r="25" spans="1:17" ht="60" customHeight="1" x14ac:dyDescent="0.35">
      <c r="A25" s="11" t="s">
        <v>173</v>
      </c>
      <c r="B25" s="2" t="s">
        <v>180</v>
      </c>
      <c r="C25" s="1" t="s">
        <v>181</v>
      </c>
      <c r="D25" s="3" t="s">
        <v>20</v>
      </c>
      <c r="E25" s="3" t="s">
        <v>21</v>
      </c>
      <c r="F25" s="4" t="s">
        <v>22</v>
      </c>
      <c r="G25" s="4" t="s">
        <v>23</v>
      </c>
      <c r="H25" s="4" t="s">
        <v>24</v>
      </c>
      <c r="I25" s="4" t="s">
        <v>25</v>
      </c>
      <c r="J25" s="5" t="s">
        <v>25</v>
      </c>
      <c r="K25" s="5" t="s">
        <v>182</v>
      </c>
      <c r="L25" s="5" t="s">
        <v>183</v>
      </c>
      <c r="M25" s="5" t="s">
        <v>184</v>
      </c>
      <c r="N25" s="5" t="s">
        <v>185</v>
      </c>
      <c r="O25" s="5" t="s">
        <v>179</v>
      </c>
      <c r="P25" s="4" t="str">
        <f t="shared" si="0"/>
        <v>Outstanding</v>
      </c>
      <c r="Q25" s="13" t="s">
        <v>25</v>
      </c>
    </row>
    <row r="26" spans="1:17" ht="60" customHeight="1" x14ac:dyDescent="0.35">
      <c r="A26" s="11" t="s">
        <v>173</v>
      </c>
      <c r="B26" s="2" t="s">
        <v>186</v>
      </c>
      <c r="C26" s="1" t="s">
        <v>187</v>
      </c>
      <c r="D26" s="3" t="s">
        <v>32</v>
      </c>
      <c r="E26" s="3" t="s">
        <v>21</v>
      </c>
      <c r="F26" s="4" t="s">
        <v>22</v>
      </c>
      <c r="G26" s="4" t="s">
        <v>23</v>
      </c>
      <c r="H26" s="4" t="s">
        <v>24</v>
      </c>
      <c r="I26" s="4" t="s">
        <v>25</v>
      </c>
      <c r="J26" s="5" t="s">
        <v>25</v>
      </c>
      <c r="K26" s="5" t="s">
        <v>188</v>
      </c>
      <c r="L26" s="5" t="s">
        <v>189</v>
      </c>
      <c r="M26" s="5" t="s">
        <v>190</v>
      </c>
      <c r="N26" s="5" t="s">
        <v>191</v>
      </c>
      <c r="O26" s="5" t="s">
        <v>179</v>
      </c>
      <c r="P26" s="4" t="str">
        <f t="shared" si="0"/>
        <v>Outstanding</v>
      </c>
      <c r="Q26" s="13" t="s">
        <v>25</v>
      </c>
    </row>
    <row r="27" spans="1:17" ht="60" customHeight="1" x14ac:dyDescent="0.35">
      <c r="A27" s="11" t="s">
        <v>192</v>
      </c>
      <c r="B27" s="2" t="s">
        <v>193</v>
      </c>
      <c r="C27" s="1" t="s">
        <v>194</v>
      </c>
      <c r="D27" s="3" t="s">
        <v>32</v>
      </c>
      <c r="E27" s="3" t="s">
        <v>79</v>
      </c>
      <c r="F27" s="4" t="s">
        <v>22</v>
      </c>
      <c r="G27" s="4" t="s">
        <v>23</v>
      </c>
      <c r="H27" s="4" t="s">
        <v>24</v>
      </c>
      <c r="I27" s="4" t="s">
        <v>25</v>
      </c>
      <c r="J27" s="5" t="s">
        <v>25</v>
      </c>
      <c r="K27" s="5" t="s">
        <v>195</v>
      </c>
      <c r="L27" s="5" t="s">
        <v>196</v>
      </c>
      <c r="M27" s="5"/>
      <c r="N27" s="5" t="s">
        <v>197</v>
      </c>
      <c r="O27" s="5" t="s">
        <v>198</v>
      </c>
      <c r="P27" s="4" t="str">
        <f t="shared" si="0"/>
        <v>Outstanding</v>
      </c>
      <c r="Q27" s="13" t="s">
        <v>25</v>
      </c>
    </row>
    <row r="28" spans="1:17" ht="60" customHeight="1" x14ac:dyDescent="0.35">
      <c r="A28" s="11" t="s">
        <v>192</v>
      </c>
      <c r="B28" s="2" t="s">
        <v>199</v>
      </c>
      <c r="C28" s="1" t="s">
        <v>200</v>
      </c>
      <c r="D28" s="3" t="s">
        <v>20</v>
      </c>
      <c r="E28" s="3" t="s">
        <v>21</v>
      </c>
      <c r="F28" s="4" t="s">
        <v>22</v>
      </c>
      <c r="G28" s="4" t="s">
        <v>23</v>
      </c>
      <c r="H28" s="4" t="s">
        <v>24</v>
      </c>
      <c r="I28" s="4" t="s">
        <v>25</v>
      </c>
      <c r="J28" s="5" t="s">
        <v>25</v>
      </c>
      <c r="K28" s="5" t="s">
        <v>201</v>
      </c>
      <c r="L28" s="5" t="s">
        <v>202</v>
      </c>
      <c r="M28" s="5"/>
      <c r="N28" s="5" t="s">
        <v>203</v>
      </c>
      <c r="O28" s="5" t="s">
        <v>204</v>
      </c>
      <c r="P28" s="4" t="str">
        <f t="shared" si="0"/>
        <v>Outstanding</v>
      </c>
      <c r="Q28" s="13" t="s">
        <v>25</v>
      </c>
    </row>
    <row r="29" spans="1:17" ht="60" customHeight="1" x14ac:dyDescent="0.35">
      <c r="A29" s="11" t="s">
        <v>192</v>
      </c>
      <c r="B29" s="2" t="s">
        <v>205</v>
      </c>
      <c r="C29" s="1" t="s">
        <v>206</v>
      </c>
      <c r="D29" s="3" t="s">
        <v>32</v>
      </c>
      <c r="E29" s="3" t="s">
        <v>79</v>
      </c>
      <c r="F29" s="4" t="s">
        <v>22</v>
      </c>
      <c r="G29" s="4" t="s">
        <v>23</v>
      </c>
      <c r="H29" s="4" t="s">
        <v>24</v>
      </c>
      <c r="I29" s="4" t="s">
        <v>25</v>
      </c>
      <c r="J29" s="5" t="s">
        <v>25</v>
      </c>
      <c r="K29" s="5" t="s">
        <v>207</v>
      </c>
      <c r="L29" s="5" t="s">
        <v>208</v>
      </c>
      <c r="M29" s="5"/>
      <c r="N29" s="5" t="s">
        <v>209</v>
      </c>
      <c r="O29" s="5"/>
      <c r="P29" s="4" t="str">
        <f t="shared" si="0"/>
        <v>Outstanding</v>
      </c>
      <c r="Q29" s="13" t="s">
        <v>25</v>
      </c>
    </row>
    <row r="30" spans="1:17" ht="60" customHeight="1" x14ac:dyDescent="0.35">
      <c r="A30" s="11" t="s">
        <v>192</v>
      </c>
      <c r="B30" s="2" t="s">
        <v>210</v>
      </c>
      <c r="C30" s="1" t="s">
        <v>211</v>
      </c>
      <c r="D30" s="3" t="s">
        <v>32</v>
      </c>
      <c r="E30" s="3" t="s">
        <v>79</v>
      </c>
      <c r="F30" s="4" t="s">
        <v>22</v>
      </c>
      <c r="G30" s="4" t="s">
        <v>23</v>
      </c>
      <c r="H30" s="4" t="s">
        <v>24</v>
      </c>
      <c r="I30" s="4" t="s">
        <v>25</v>
      </c>
      <c r="J30" s="5" t="s">
        <v>25</v>
      </c>
      <c r="K30" s="5" t="s">
        <v>212</v>
      </c>
      <c r="L30" s="5" t="s">
        <v>213</v>
      </c>
      <c r="M30" s="5"/>
      <c r="N30" s="5" t="s">
        <v>214</v>
      </c>
      <c r="O30" s="5"/>
      <c r="P30" s="4" t="str">
        <f t="shared" si="0"/>
        <v>Outstanding</v>
      </c>
      <c r="Q30" s="13" t="s">
        <v>25</v>
      </c>
    </row>
    <row r="31" spans="1:17" ht="60" customHeight="1" x14ac:dyDescent="0.35">
      <c r="A31" s="11" t="s">
        <v>192</v>
      </c>
      <c r="B31" s="2" t="s">
        <v>215</v>
      </c>
      <c r="C31" s="1" t="s">
        <v>216</v>
      </c>
      <c r="D31" s="3" t="s">
        <v>32</v>
      </c>
      <c r="E31" s="3" t="s">
        <v>21</v>
      </c>
      <c r="F31" s="4" t="s">
        <v>22</v>
      </c>
      <c r="G31" s="4" t="s">
        <v>23</v>
      </c>
      <c r="H31" s="4" t="s">
        <v>24</v>
      </c>
      <c r="I31" s="4" t="s">
        <v>25</v>
      </c>
      <c r="J31" s="5" t="s">
        <v>25</v>
      </c>
      <c r="K31" s="5" t="s">
        <v>217</v>
      </c>
      <c r="L31" s="5" t="s">
        <v>218</v>
      </c>
      <c r="M31" s="5"/>
      <c r="N31" s="5" t="s">
        <v>219</v>
      </c>
      <c r="O31" s="5"/>
      <c r="P31" s="4" t="str">
        <f t="shared" si="0"/>
        <v>Outstanding</v>
      </c>
      <c r="Q31" s="13" t="s">
        <v>25</v>
      </c>
    </row>
    <row r="32" spans="1:17" ht="60" customHeight="1" x14ac:dyDescent="0.35">
      <c r="A32" s="11" t="s">
        <v>192</v>
      </c>
      <c r="B32" s="2" t="s">
        <v>220</v>
      </c>
      <c r="C32" s="1" t="s">
        <v>221</v>
      </c>
      <c r="D32" s="3" t="s">
        <v>32</v>
      </c>
      <c r="E32" s="3" t="s">
        <v>21</v>
      </c>
      <c r="F32" s="4" t="s">
        <v>22</v>
      </c>
      <c r="G32" s="4" t="s">
        <v>23</v>
      </c>
      <c r="H32" s="4" t="s">
        <v>24</v>
      </c>
      <c r="I32" s="4" t="s">
        <v>25</v>
      </c>
      <c r="J32" s="5" t="s">
        <v>25</v>
      </c>
      <c r="K32" s="5" t="s">
        <v>222</v>
      </c>
      <c r="L32" s="5" t="s">
        <v>223</v>
      </c>
      <c r="M32" s="5" t="s">
        <v>224</v>
      </c>
      <c r="N32" s="5" t="s">
        <v>225</v>
      </c>
      <c r="O32" s="5" t="s">
        <v>226</v>
      </c>
      <c r="P32" s="4" t="str">
        <f t="shared" si="0"/>
        <v>Outstanding</v>
      </c>
      <c r="Q32" s="13" t="s">
        <v>25</v>
      </c>
    </row>
    <row r="33" spans="1:17" ht="60" customHeight="1" x14ac:dyDescent="0.35">
      <c r="A33" s="11" t="s">
        <v>227</v>
      </c>
      <c r="B33" s="2" t="s">
        <v>228</v>
      </c>
      <c r="C33" s="1" t="s">
        <v>229</v>
      </c>
      <c r="D33" s="3" t="s">
        <v>32</v>
      </c>
      <c r="E33" s="3" t="s">
        <v>79</v>
      </c>
      <c r="F33" s="4" t="s">
        <v>22</v>
      </c>
      <c r="G33" s="4" t="s">
        <v>23</v>
      </c>
      <c r="H33" s="4" t="s">
        <v>24</v>
      </c>
      <c r="I33" s="4" t="s">
        <v>25</v>
      </c>
      <c r="J33" s="5" t="s">
        <v>25</v>
      </c>
      <c r="K33" s="5" t="s">
        <v>230</v>
      </c>
      <c r="L33" s="5" t="s">
        <v>231</v>
      </c>
      <c r="M33" s="5"/>
      <c r="N33" s="5" t="s">
        <v>232</v>
      </c>
      <c r="O33" s="5"/>
      <c r="P33" s="4" t="str">
        <f t="shared" si="0"/>
        <v>Outstanding</v>
      </c>
      <c r="Q33" s="13" t="s">
        <v>25</v>
      </c>
    </row>
    <row r="34" spans="1:17" ht="60" customHeight="1" x14ac:dyDescent="0.35">
      <c r="A34" s="11" t="s">
        <v>233</v>
      </c>
      <c r="B34" s="2" t="s">
        <v>234</v>
      </c>
      <c r="C34" s="1" t="s">
        <v>235</v>
      </c>
      <c r="D34" s="3" t="s">
        <v>20</v>
      </c>
      <c r="E34" s="3" t="s">
        <v>79</v>
      </c>
      <c r="F34" s="4" t="s">
        <v>22</v>
      </c>
      <c r="G34" s="4" t="s">
        <v>23</v>
      </c>
      <c r="H34" s="4" t="s">
        <v>24</v>
      </c>
      <c r="I34" s="4" t="s">
        <v>25</v>
      </c>
      <c r="J34" s="5" t="s">
        <v>25</v>
      </c>
      <c r="K34" s="5" t="s">
        <v>236</v>
      </c>
      <c r="L34" s="5" t="s">
        <v>237</v>
      </c>
      <c r="M34" s="5"/>
      <c r="N34" s="5" t="s">
        <v>238</v>
      </c>
      <c r="O34" s="5" t="s">
        <v>239</v>
      </c>
      <c r="P34" s="4" t="str">
        <f t="shared" si="0"/>
        <v>Outstanding</v>
      </c>
      <c r="Q34" s="13" t="s">
        <v>25</v>
      </c>
    </row>
    <row r="35" spans="1:17" ht="60" customHeight="1" x14ac:dyDescent="0.35">
      <c r="A35" s="11" t="s">
        <v>233</v>
      </c>
      <c r="B35" s="2" t="s">
        <v>240</v>
      </c>
      <c r="C35" s="1" t="s">
        <v>241</v>
      </c>
      <c r="D35" s="3" t="s">
        <v>32</v>
      </c>
      <c r="E35" s="3" t="s">
        <v>79</v>
      </c>
      <c r="F35" s="4" t="s">
        <v>22</v>
      </c>
      <c r="G35" s="4" t="s">
        <v>23</v>
      </c>
      <c r="H35" s="4" t="s">
        <v>24</v>
      </c>
      <c r="I35" s="4" t="s">
        <v>25</v>
      </c>
      <c r="J35" s="5" t="s">
        <v>25</v>
      </c>
      <c r="K35" s="5" t="s">
        <v>242</v>
      </c>
      <c r="L35" s="5" t="s">
        <v>243</v>
      </c>
      <c r="M35" s="5"/>
      <c r="N35" s="5" t="s">
        <v>244</v>
      </c>
      <c r="O35" s="5"/>
      <c r="P35" s="4" t="str">
        <f t="shared" si="0"/>
        <v>Outstanding</v>
      </c>
      <c r="Q35" s="13" t="s">
        <v>25</v>
      </c>
    </row>
    <row r="36" spans="1:17" ht="60" customHeight="1" x14ac:dyDescent="0.35">
      <c r="A36" s="11" t="s">
        <v>233</v>
      </c>
      <c r="B36" s="2" t="s">
        <v>245</v>
      </c>
      <c r="C36" s="1" t="s">
        <v>246</v>
      </c>
      <c r="D36" s="3" t="s">
        <v>20</v>
      </c>
      <c r="E36" s="3" t="s">
        <v>79</v>
      </c>
      <c r="F36" s="4" t="s">
        <v>22</v>
      </c>
      <c r="G36" s="4" t="s">
        <v>23</v>
      </c>
      <c r="H36" s="4" t="s">
        <v>24</v>
      </c>
      <c r="I36" s="4" t="s">
        <v>25</v>
      </c>
      <c r="J36" s="5" t="s">
        <v>25</v>
      </c>
      <c r="K36" s="5" t="s">
        <v>247</v>
      </c>
      <c r="L36" s="5" t="s">
        <v>248</v>
      </c>
      <c r="M36" s="5"/>
      <c r="N36" s="5" t="s">
        <v>249</v>
      </c>
      <c r="O36" s="5" t="s">
        <v>226</v>
      </c>
      <c r="P36" s="4" t="str">
        <f t="shared" si="0"/>
        <v>Outstanding</v>
      </c>
      <c r="Q36" s="13" t="s">
        <v>25</v>
      </c>
    </row>
    <row r="37" spans="1:17" ht="60" customHeight="1" x14ac:dyDescent="0.35">
      <c r="A37" s="11" t="s">
        <v>233</v>
      </c>
      <c r="B37" s="2" t="s">
        <v>250</v>
      </c>
      <c r="C37" s="1" t="s">
        <v>251</v>
      </c>
      <c r="D37" s="3" t="s">
        <v>20</v>
      </c>
      <c r="E37" s="3" t="s">
        <v>79</v>
      </c>
      <c r="F37" s="4" t="s">
        <v>22</v>
      </c>
      <c r="G37" s="4" t="s">
        <v>23</v>
      </c>
      <c r="H37" s="4" t="s">
        <v>24</v>
      </c>
      <c r="I37" s="4" t="s">
        <v>25</v>
      </c>
      <c r="J37" s="5" t="s">
        <v>25</v>
      </c>
      <c r="K37" s="5" t="s">
        <v>252</v>
      </c>
      <c r="L37" s="5" t="s">
        <v>253</v>
      </c>
      <c r="M37" s="5"/>
      <c r="N37" s="5" t="s">
        <v>254</v>
      </c>
      <c r="O37" s="5" t="s">
        <v>255</v>
      </c>
      <c r="P37" s="4" t="str">
        <f t="shared" si="0"/>
        <v>Outstanding</v>
      </c>
      <c r="Q37" s="13" t="s">
        <v>25</v>
      </c>
    </row>
    <row r="38" spans="1:17" ht="60" customHeight="1" x14ac:dyDescent="0.35">
      <c r="A38" s="11" t="s">
        <v>233</v>
      </c>
      <c r="B38" s="2" t="s">
        <v>256</v>
      </c>
      <c r="C38" s="1" t="s">
        <v>257</v>
      </c>
      <c r="D38" s="3" t="s">
        <v>20</v>
      </c>
      <c r="E38" s="3" t="s">
        <v>79</v>
      </c>
      <c r="F38" s="4" t="s">
        <v>22</v>
      </c>
      <c r="G38" s="4" t="s">
        <v>23</v>
      </c>
      <c r="H38" s="4" t="s">
        <v>24</v>
      </c>
      <c r="I38" s="4" t="s">
        <v>25</v>
      </c>
      <c r="J38" s="5" t="s">
        <v>25</v>
      </c>
      <c r="K38" s="5" t="s">
        <v>258</v>
      </c>
      <c r="L38" s="5" t="s">
        <v>259</v>
      </c>
      <c r="M38" s="5"/>
      <c r="N38" s="5" t="s">
        <v>260</v>
      </c>
      <c r="O38" s="5" t="s">
        <v>261</v>
      </c>
      <c r="P38" s="4" t="str">
        <f t="shared" si="0"/>
        <v>Outstanding</v>
      </c>
      <c r="Q38" s="13" t="s">
        <v>25</v>
      </c>
    </row>
    <row r="39" spans="1:17" ht="60" customHeight="1" x14ac:dyDescent="0.35">
      <c r="A39" s="11" t="s">
        <v>262</v>
      </c>
      <c r="B39" s="2" t="s">
        <v>263</v>
      </c>
      <c r="C39" s="1" t="s">
        <v>264</v>
      </c>
      <c r="D39" s="3" t="s">
        <v>20</v>
      </c>
      <c r="E39" s="3" t="s">
        <v>79</v>
      </c>
      <c r="F39" s="4" t="s">
        <v>22</v>
      </c>
      <c r="G39" s="4" t="s">
        <v>23</v>
      </c>
      <c r="H39" s="4" t="s">
        <v>24</v>
      </c>
      <c r="I39" s="4" t="s">
        <v>25</v>
      </c>
      <c r="J39" s="5" t="s">
        <v>25</v>
      </c>
      <c r="K39" s="5" t="s">
        <v>265</v>
      </c>
      <c r="L39" s="5" t="s">
        <v>266</v>
      </c>
      <c r="M39" s="5"/>
      <c r="N39" s="5" t="s">
        <v>267</v>
      </c>
      <c r="O39" s="5"/>
      <c r="P39" s="4" t="str">
        <f t="shared" si="0"/>
        <v>Outstanding</v>
      </c>
      <c r="Q39" s="13" t="s">
        <v>25</v>
      </c>
    </row>
    <row r="40" spans="1:17" ht="60" customHeight="1" x14ac:dyDescent="0.35">
      <c r="A40" s="11" t="s">
        <v>262</v>
      </c>
      <c r="B40" s="2" t="s">
        <v>268</v>
      </c>
      <c r="C40" s="1" t="s">
        <v>269</v>
      </c>
      <c r="D40" s="3" t="s">
        <v>32</v>
      </c>
      <c r="E40" s="3" t="s">
        <v>21</v>
      </c>
      <c r="F40" s="4" t="s">
        <v>22</v>
      </c>
      <c r="G40" s="4" t="s">
        <v>23</v>
      </c>
      <c r="H40" s="4" t="s">
        <v>24</v>
      </c>
      <c r="I40" s="4" t="s">
        <v>25</v>
      </c>
      <c r="J40" s="5" t="s">
        <v>25</v>
      </c>
      <c r="K40" s="5" t="s">
        <v>270</v>
      </c>
      <c r="L40" s="5" t="s">
        <v>271</v>
      </c>
      <c r="M40" s="5" t="s">
        <v>272</v>
      </c>
      <c r="N40" s="5" t="s">
        <v>273</v>
      </c>
      <c r="O40" s="5" t="s">
        <v>226</v>
      </c>
      <c r="P40" s="4" t="str">
        <f t="shared" si="0"/>
        <v>Outstanding</v>
      </c>
      <c r="Q40" s="13" t="s">
        <v>25</v>
      </c>
    </row>
    <row r="41" spans="1:17" ht="60" customHeight="1" x14ac:dyDescent="0.35">
      <c r="A41" s="11" t="s">
        <v>274</v>
      </c>
      <c r="B41" s="2" t="s">
        <v>275</v>
      </c>
      <c r="C41" s="1" t="s">
        <v>276</v>
      </c>
      <c r="D41" s="3" t="s">
        <v>32</v>
      </c>
      <c r="E41" s="3" t="s">
        <v>21</v>
      </c>
      <c r="F41" s="4" t="s">
        <v>22</v>
      </c>
      <c r="G41" s="4" t="s">
        <v>23</v>
      </c>
      <c r="H41" s="4" t="s">
        <v>24</v>
      </c>
      <c r="I41" s="4" t="s">
        <v>25</v>
      </c>
      <c r="J41" s="5" t="s">
        <v>25</v>
      </c>
      <c r="K41" s="5" t="s">
        <v>277</v>
      </c>
      <c r="L41" s="5" t="s">
        <v>278</v>
      </c>
      <c r="M41" s="5"/>
      <c r="N41" s="5" t="s">
        <v>279</v>
      </c>
      <c r="O41" s="5" t="s">
        <v>280</v>
      </c>
      <c r="P41" s="4" t="str">
        <f t="shared" si="0"/>
        <v>Outstanding</v>
      </c>
      <c r="Q41" s="13" t="s">
        <v>25</v>
      </c>
    </row>
    <row r="42" spans="1:17" ht="60" customHeight="1" x14ac:dyDescent="0.35">
      <c r="A42" s="11" t="s">
        <v>274</v>
      </c>
      <c r="B42" s="2" t="s">
        <v>281</v>
      </c>
      <c r="C42" s="1" t="s">
        <v>282</v>
      </c>
      <c r="D42" s="3" t="s">
        <v>20</v>
      </c>
      <c r="E42" s="3" t="s">
        <v>79</v>
      </c>
      <c r="F42" s="4" t="s">
        <v>22</v>
      </c>
      <c r="G42" s="4" t="s">
        <v>23</v>
      </c>
      <c r="H42" s="4" t="s">
        <v>24</v>
      </c>
      <c r="I42" s="4" t="s">
        <v>25</v>
      </c>
      <c r="J42" s="5" t="s">
        <v>25</v>
      </c>
      <c r="K42" s="5" t="s">
        <v>283</v>
      </c>
      <c r="L42" s="5" t="s">
        <v>284</v>
      </c>
      <c r="M42" s="5"/>
      <c r="N42" s="5" t="s">
        <v>285</v>
      </c>
      <c r="O42" s="5" t="s">
        <v>226</v>
      </c>
      <c r="P42" s="4" t="str">
        <f t="shared" si="0"/>
        <v>Outstanding</v>
      </c>
      <c r="Q42" s="13" t="s">
        <v>25</v>
      </c>
    </row>
    <row r="43" spans="1:17" ht="60" customHeight="1" x14ac:dyDescent="0.35">
      <c r="A43" s="11" t="s">
        <v>274</v>
      </c>
      <c r="B43" s="2" t="s">
        <v>286</v>
      </c>
      <c r="C43" s="1" t="s">
        <v>287</v>
      </c>
      <c r="D43" s="3" t="s">
        <v>32</v>
      </c>
      <c r="E43" s="3" t="s">
        <v>21</v>
      </c>
      <c r="F43" s="4" t="s">
        <v>22</v>
      </c>
      <c r="G43" s="4" t="s">
        <v>23</v>
      </c>
      <c r="H43" s="4" t="s">
        <v>24</v>
      </c>
      <c r="I43" s="4" t="s">
        <v>25</v>
      </c>
      <c r="J43" s="5" t="s">
        <v>25</v>
      </c>
      <c r="K43" s="5" t="s">
        <v>288</v>
      </c>
      <c r="L43" s="5" t="s">
        <v>289</v>
      </c>
      <c r="M43" s="5" t="s">
        <v>290</v>
      </c>
      <c r="N43" s="5" t="s">
        <v>291</v>
      </c>
      <c r="O43" s="5" t="s">
        <v>292</v>
      </c>
      <c r="P43" s="4" t="str">
        <f t="shared" si="0"/>
        <v>Outstanding</v>
      </c>
      <c r="Q43" s="13" t="s">
        <v>25</v>
      </c>
    </row>
    <row r="44" spans="1:17" ht="60" customHeight="1" x14ac:dyDescent="0.35">
      <c r="A44" s="11" t="s">
        <v>293</v>
      </c>
      <c r="B44" s="2" t="s">
        <v>294</v>
      </c>
      <c r="C44" s="1" t="s">
        <v>295</v>
      </c>
      <c r="D44" s="3" t="s">
        <v>20</v>
      </c>
      <c r="E44" s="3" t="s">
        <v>21</v>
      </c>
      <c r="F44" s="4" t="s">
        <v>22</v>
      </c>
      <c r="G44" s="4" t="s">
        <v>23</v>
      </c>
      <c r="H44" s="4" t="s">
        <v>24</v>
      </c>
      <c r="I44" s="4" t="s">
        <v>25</v>
      </c>
      <c r="J44" s="5" t="s">
        <v>25</v>
      </c>
      <c r="K44" s="5" t="s">
        <v>296</v>
      </c>
      <c r="L44" s="5" t="s">
        <v>297</v>
      </c>
      <c r="M44" s="5"/>
      <c r="N44" s="5" t="s">
        <v>298</v>
      </c>
      <c r="O44" s="5" t="s">
        <v>299</v>
      </c>
      <c r="P44" s="4" t="str">
        <f t="shared" si="0"/>
        <v>Outstanding</v>
      </c>
      <c r="Q44" s="13" t="s">
        <v>25</v>
      </c>
    </row>
    <row r="45" spans="1:17" ht="60" customHeight="1" x14ac:dyDescent="0.35">
      <c r="A45" s="11" t="s">
        <v>300</v>
      </c>
      <c r="B45" s="2" t="s">
        <v>301</v>
      </c>
      <c r="C45" s="1" t="s">
        <v>302</v>
      </c>
      <c r="D45" s="3" t="s">
        <v>20</v>
      </c>
      <c r="E45" s="3" t="s">
        <v>79</v>
      </c>
      <c r="F45" s="4" t="s">
        <v>22</v>
      </c>
      <c r="G45" s="4" t="s">
        <v>23</v>
      </c>
      <c r="H45" s="4" t="s">
        <v>24</v>
      </c>
      <c r="I45" s="4" t="s">
        <v>25</v>
      </c>
      <c r="J45" s="5" t="s">
        <v>25</v>
      </c>
      <c r="K45" s="5" t="s">
        <v>303</v>
      </c>
      <c r="L45" s="5" t="s">
        <v>304</v>
      </c>
      <c r="M45" s="5" t="s">
        <v>305</v>
      </c>
      <c r="N45" s="5" t="s">
        <v>306</v>
      </c>
      <c r="O45" s="5" t="s">
        <v>226</v>
      </c>
      <c r="P45" s="4" t="str">
        <f t="shared" si="0"/>
        <v>Outstanding</v>
      </c>
      <c r="Q45" s="13" t="s">
        <v>25</v>
      </c>
    </row>
    <row r="46" spans="1:17" ht="60" customHeight="1" x14ac:dyDescent="0.35">
      <c r="A46" s="11" t="s">
        <v>307</v>
      </c>
      <c r="B46" s="2" t="s">
        <v>308</v>
      </c>
      <c r="C46" s="1" t="s">
        <v>309</v>
      </c>
      <c r="D46" s="3" t="s">
        <v>32</v>
      </c>
      <c r="E46" s="3" t="s">
        <v>79</v>
      </c>
      <c r="F46" s="4" t="s">
        <v>22</v>
      </c>
      <c r="G46" s="4" t="s">
        <v>23</v>
      </c>
      <c r="H46" s="4" t="s">
        <v>24</v>
      </c>
      <c r="I46" s="4" t="s">
        <v>25</v>
      </c>
      <c r="J46" s="5" t="s">
        <v>25</v>
      </c>
      <c r="K46" s="5" t="s">
        <v>310</v>
      </c>
      <c r="L46" s="5" t="s">
        <v>311</v>
      </c>
      <c r="M46" s="5"/>
      <c r="N46" s="5" t="s">
        <v>312</v>
      </c>
      <c r="O46" s="5" t="s">
        <v>313</v>
      </c>
      <c r="P46" s="4" t="str">
        <f t="shared" si="0"/>
        <v>Outstanding</v>
      </c>
      <c r="Q46" s="13" t="s">
        <v>25</v>
      </c>
    </row>
    <row r="47" spans="1:17" ht="60" customHeight="1" x14ac:dyDescent="0.35">
      <c r="A47" s="11" t="s">
        <v>307</v>
      </c>
      <c r="B47" s="2" t="s">
        <v>314</v>
      </c>
      <c r="C47" s="1" t="s">
        <v>315</v>
      </c>
      <c r="D47" s="3" t="s">
        <v>32</v>
      </c>
      <c r="E47" s="3" t="s">
        <v>79</v>
      </c>
      <c r="F47" s="4" t="s">
        <v>22</v>
      </c>
      <c r="G47" s="4" t="s">
        <v>23</v>
      </c>
      <c r="H47" s="4" t="s">
        <v>24</v>
      </c>
      <c r="I47" s="4" t="s">
        <v>25</v>
      </c>
      <c r="J47" s="5" t="s">
        <v>25</v>
      </c>
      <c r="K47" s="5" t="s">
        <v>316</v>
      </c>
      <c r="L47" s="5" t="s">
        <v>317</v>
      </c>
      <c r="M47" s="5"/>
      <c r="N47" s="5" t="s">
        <v>318</v>
      </c>
      <c r="O47" s="5" t="s">
        <v>319</v>
      </c>
      <c r="P47" s="4" t="str">
        <f t="shared" si="0"/>
        <v>Outstanding</v>
      </c>
      <c r="Q47" s="13" t="s">
        <v>25</v>
      </c>
    </row>
    <row r="48" spans="1:17" ht="60" customHeight="1" x14ac:dyDescent="0.35">
      <c r="A48" s="11" t="s">
        <v>320</v>
      </c>
      <c r="B48" s="2" t="s">
        <v>321</v>
      </c>
      <c r="C48" s="1" t="s">
        <v>322</v>
      </c>
      <c r="D48" s="3" t="s">
        <v>20</v>
      </c>
      <c r="E48" s="3" t="s">
        <v>79</v>
      </c>
      <c r="F48" s="4" t="s">
        <v>22</v>
      </c>
      <c r="G48" s="4" t="s">
        <v>23</v>
      </c>
      <c r="H48" s="4" t="s">
        <v>24</v>
      </c>
      <c r="I48" s="4" t="s">
        <v>25</v>
      </c>
      <c r="J48" s="5" t="s">
        <v>25</v>
      </c>
      <c r="K48" s="5" t="s">
        <v>323</v>
      </c>
      <c r="L48" s="5" t="s">
        <v>324</v>
      </c>
      <c r="M48" s="5"/>
      <c r="N48" s="5" t="s">
        <v>325</v>
      </c>
      <c r="O48" s="5" t="s">
        <v>326</v>
      </c>
      <c r="P48" s="4" t="str">
        <f t="shared" si="0"/>
        <v>Outstanding</v>
      </c>
      <c r="Q48" s="13" t="s">
        <v>25</v>
      </c>
    </row>
    <row r="49" spans="1:17" ht="60" customHeight="1" x14ac:dyDescent="0.35">
      <c r="A49" s="11" t="s">
        <v>327</v>
      </c>
      <c r="B49" s="2" t="s">
        <v>328</v>
      </c>
      <c r="C49" s="1" t="s">
        <v>329</v>
      </c>
      <c r="D49" s="3" t="s">
        <v>20</v>
      </c>
      <c r="E49" s="3" t="s">
        <v>79</v>
      </c>
      <c r="F49" s="4" t="s">
        <v>22</v>
      </c>
      <c r="G49" s="4" t="s">
        <v>23</v>
      </c>
      <c r="H49" s="4" t="s">
        <v>24</v>
      </c>
      <c r="I49" s="4" t="s">
        <v>25</v>
      </c>
      <c r="J49" s="5" t="s">
        <v>25</v>
      </c>
      <c r="K49" s="5" t="s">
        <v>330</v>
      </c>
      <c r="L49" s="5" t="s">
        <v>331</v>
      </c>
      <c r="M49" s="5"/>
      <c r="N49" s="5" t="s">
        <v>332</v>
      </c>
      <c r="O49" s="5"/>
      <c r="P49" s="4" t="str">
        <f t="shared" si="0"/>
        <v>Outstanding</v>
      </c>
      <c r="Q49" s="13" t="s">
        <v>25</v>
      </c>
    </row>
    <row r="50" spans="1:17" ht="60" customHeight="1" x14ac:dyDescent="0.35">
      <c r="A50" s="11" t="s">
        <v>333</v>
      </c>
      <c r="B50" s="2" t="s">
        <v>334</v>
      </c>
      <c r="C50" s="1" t="s">
        <v>335</v>
      </c>
      <c r="D50" s="3" t="s">
        <v>20</v>
      </c>
      <c r="E50" s="3" t="s">
        <v>79</v>
      </c>
      <c r="F50" s="4" t="s">
        <v>22</v>
      </c>
      <c r="G50" s="4" t="s">
        <v>23</v>
      </c>
      <c r="H50" s="4" t="s">
        <v>24</v>
      </c>
      <c r="I50" s="4" t="s">
        <v>25</v>
      </c>
      <c r="J50" s="5" t="s">
        <v>25</v>
      </c>
      <c r="K50" s="5" t="s">
        <v>336</v>
      </c>
      <c r="L50" s="5" t="s">
        <v>337</v>
      </c>
      <c r="M50" s="5"/>
      <c r="N50" s="5" t="s">
        <v>338</v>
      </c>
      <c r="O50" s="5"/>
      <c r="P50" s="4" t="str">
        <f t="shared" si="0"/>
        <v>Outstanding</v>
      </c>
      <c r="Q50" s="13" t="s">
        <v>25</v>
      </c>
    </row>
    <row r="51" spans="1:17" ht="60" customHeight="1" x14ac:dyDescent="0.35">
      <c r="A51" s="12" t="s">
        <v>339</v>
      </c>
      <c r="B51" s="6" t="s">
        <v>340</v>
      </c>
      <c r="C51" s="7" t="s">
        <v>341</v>
      </c>
      <c r="D51" s="8" t="s">
        <v>20</v>
      </c>
      <c r="E51" s="8" t="s">
        <v>79</v>
      </c>
      <c r="F51" s="9" t="s">
        <v>22</v>
      </c>
      <c r="G51" s="9" t="s">
        <v>23</v>
      </c>
      <c r="H51" s="9" t="s">
        <v>24</v>
      </c>
      <c r="I51" s="9" t="s">
        <v>25</v>
      </c>
      <c r="J51" s="10" t="s">
        <v>25</v>
      </c>
      <c r="K51" s="10" t="s">
        <v>342</v>
      </c>
      <c r="L51" s="10" t="s">
        <v>343</v>
      </c>
      <c r="M51" s="10"/>
      <c r="N51" s="10" t="s">
        <v>344</v>
      </c>
      <c r="O51" s="10"/>
      <c r="P51" s="9" t="str">
        <f t="shared" si="0"/>
        <v>Outstanding</v>
      </c>
      <c r="Q51" s="14" t="s">
        <v>25</v>
      </c>
    </row>
    <row r="55" spans="1:17" ht="32" customHeight="1" x14ac:dyDescent="0.35">
      <c r="A55" s="288" t="s">
        <v>345</v>
      </c>
      <c r="B55" s="288"/>
      <c r="C55" s="288"/>
      <c r="D55" s="288"/>
    </row>
  </sheetData>
  <mergeCells count="1">
    <mergeCell ref="A55:D55"/>
  </mergeCells>
  <conditionalFormatting sqref="F2:F5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5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5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51" xr:uid="{00000000-0002-0000-0200-000000000000}">
      <formula1>"Must,Should,Could,Won't,Unassigned"</formula1>
    </dataValidation>
    <dataValidation type="list" showErrorMessage="1" errorTitle="Invalid Value" error="Please select a value from the list: Low, Medium, High, Unassessed." sqref="G2:G51" xr:uid="{00000000-0002-0000-0200-000001000000}">
      <formula1>"Low,Medium,High,Unassessed"</formula1>
    </dataValidation>
    <dataValidation type="list" showErrorMessage="1" errorTitle="Invalid Value" error="Please select a value from the list: Phase1, Phase2, Phase3, Phase4, Phase5, Pending." sqref="H2:H5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1" xr:uid="{00000000-0002-0000-0200-000003000000}">
      <formula1>"Implemented,Testing,Failed,Compensated,Risk Accepted,N/A"</formula1>
    </dataValidation>
  </dataValidations>
  <hyperlinks>
    <hyperlink ref="A5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499</v>
      </c>
      <c r="C2" s="305" t="s">
        <v>499</v>
      </c>
      <c r="D2" s="305" t="s">
        <v>499</v>
      </c>
      <c r="E2" s="305" t="s">
        <v>499</v>
      </c>
      <c r="F2" s="305" t="s">
        <v>499</v>
      </c>
      <c r="G2" s="305" t="s">
        <v>499</v>
      </c>
      <c r="H2" s="309" t="s">
        <v>500</v>
      </c>
      <c r="I2" s="309" t="s">
        <v>500</v>
      </c>
      <c r="J2" s="309" t="s">
        <v>500</v>
      </c>
      <c r="K2" s="309" t="s">
        <v>500</v>
      </c>
      <c r="L2" s="309" t="s">
        <v>500</v>
      </c>
      <c r="M2" s="308" t="s">
        <v>501</v>
      </c>
      <c r="N2" s="308" t="s">
        <v>501</v>
      </c>
      <c r="O2" s="310" t="s">
        <v>502</v>
      </c>
      <c r="P2" s="310" t="s">
        <v>502</v>
      </c>
      <c r="Q2" s="306" t="s">
        <v>15</v>
      </c>
      <c r="R2" s="306" t="s">
        <v>15</v>
      </c>
      <c r="S2" s="306" t="s">
        <v>15</v>
      </c>
      <c r="T2" s="307" t="s">
        <v>503</v>
      </c>
    </row>
    <row r="3" spans="2:20" ht="35" customHeight="1" x14ac:dyDescent="0.35">
      <c r="B3" s="70" t="s">
        <v>504</v>
      </c>
      <c r="C3" s="70" t="s">
        <v>505</v>
      </c>
      <c r="D3" s="70" t="s">
        <v>506</v>
      </c>
      <c r="E3" s="70" t="s">
        <v>507</v>
      </c>
      <c r="F3" s="70" t="s">
        <v>508</v>
      </c>
      <c r="G3" s="70" t="s">
        <v>11</v>
      </c>
      <c r="H3" s="71" t="s">
        <v>509</v>
      </c>
      <c r="I3" s="71" t="s">
        <v>510</v>
      </c>
      <c r="J3" s="71" t="s">
        <v>511</v>
      </c>
      <c r="K3" s="71" t="s">
        <v>512</v>
      </c>
      <c r="L3" s="71" t="s">
        <v>443</v>
      </c>
      <c r="M3" s="72" t="s">
        <v>513</v>
      </c>
      <c r="N3" s="72" t="s">
        <v>514</v>
      </c>
      <c r="O3" s="73" t="s">
        <v>515</v>
      </c>
      <c r="P3" s="73" t="s">
        <v>516</v>
      </c>
      <c r="Q3" s="74" t="s">
        <v>15</v>
      </c>
      <c r="R3" s="74" t="s">
        <v>517</v>
      </c>
      <c r="S3" s="74" t="s">
        <v>518</v>
      </c>
      <c r="T3" s="75" t="s">
        <v>519</v>
      </c>
    </row>
    <row r="4" spans="2:20" ht="60" customHeight="1" x14ac:dyDescent="0.35">
      <c r="B4" s="76" t="s">
        <v>520</v>
      </c>
      <c r="C4" s="76" t="s">
        <v>521</v>
      </c>
      <c r="D4" s="76" t="s">
        <v>522</v>
      </c>
      <c r="E4" s="76" t="s">
        <v>523</v>
      </c>
      <c r="F4" s="76" t="s">
        <v>524</v>
      </c>
      <c r="G4" s="76" t="s">
        <v>525</v>
      </c>
      <c r="H4" s="76" t="s">
        <v>526</v>
      </c>
      <c r="I4" s="76" t="s">
        <v>527</v>
      </c>
      <c r="J4" s="76" t="s">
        <v>528</v>
      </c>
      <c r="K4" s="76" t="s">
        <v>529</v>
      </c>
      <c r="L4" s="76" t="s">
        <v>530</v>
      </c>
      <c r="M4" s="76" t="s">
        <v>531</v>
      </c>
      <c r="N4" s="76" t="s">
        <v>532</v>
      </c>
      <c r="O4" s="76" t="s">
        <v>533</v>
      </c>
      <c r="P4" s="76" t="s">
        <v>534</v>
      </c>
      <c r="Q4" s="76" t="s">
        <v>535</v>
      </c>
      <c r="R4" s="76" t="s">
        <v>536</v>
      </c>
      <c r="S4" s="76" t="s">
        <v>537</v>
      </c>
      <c r="T4" s="76" t="s">
        <v>538</v>
      </c>
    </row>
    <row r="5" spans="2:20" ht="60" customHeight="1" x14ac:dyDescent="0.35">
      <c r="B5" s="38" t="s">
        <v>539</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540</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541</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542</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543</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544</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545</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546</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547</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548</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549</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550</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551</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552</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553</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554</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555</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556</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557</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558</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559</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560</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561</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562</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563</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564</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565</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566</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567</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568</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569</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570</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571</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572</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573</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574</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575</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576</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577</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578</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579</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580</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581</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582</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583</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584</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585</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586</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587</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588</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345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589</v>
      </c>
      <c r="B1" s="104" t="s">
        <v>1</v>
      </c>
      <c r="C1" s="104" t="s">
        <v>590</v>
      </c>
      <c r="D1" s="104" t="s">
        <v>11</v>
      </c>
      <c r="E1" s="104" t="s">
        <v>591</v>
      </c>
      <c r="F1" s="104" t="s">
        <v>592</v>
      </c>
      <c r="G1" s="104" t="s">
        <v>593</v>
      </c>
      <c r="H1" s="104" t="s">
        <v>594</v>
      </c>
      <c r="I1" s="104" t="s">
        <v>595</v>
      </c>
      <c r="J1" s="104" t="s">
        <v>596</v>
      </c>
      <c r="K1" s="104" t="s">
        <v>597</v>
      </c>
      <c r="L1" s="104" t="s">
        <v>598</v>
      </c>
      <c r="M1" s="104" t="s">
        <v>599</v>
      </c>
      <c r="N1" s="104" t="s">
        <v>600</v>
      </c>
      <c r="O1" s="104" t="s">
        <v>601</v>
      </c>
      <c r="P1" s="104" t="s">
        <v>602</v>
      </c>
      <c r="Q1" s="104" t="s">
        <v>603</v>
      </c>
      <c r="R1" s="104" t="s">
        <v>604</v>
      </c>
      <c r="S1" s="104" t="s">
        <v>605</v>
      </c>
      <c r="T1" s="104" t="s">
        <v>606</v>
      </c>
      <c r="U1" s="104" t="s">
        <v>607</v>
      </c>
      <c r="V1" s="104" t="s">
        <v>608</v>
      </c>
      <c r="W1" s="104" t="s">
        <v>609</v>
      </c>
      <c r="X1" s="104" t="s">
        <v>610</v>
      </c>
      <c r="Y1" s="104" t="s">
        <v>611</v>
      </c>
      <c r="Z1" s="104" t="s">
        <v>612</v>
      </c>
      <c r="AA1" s="104" t="s">
        <v>613</v>
      </c>
      <c r="AB1" s="104" t="s">
        <v>614</v>
      </c>
      <c r="AC1" s="104" t="s">
        <v>615</v>
      </c>
      <c r="AD1" s="104" t="s">
        <v>616</v>
      </c>
      <c r="AE1" s="104" t="s">
        <v>617</v>
      </c>
      <c r="AF1" s="104" t="s">
        <v>618</v>
      </c>
      <c r="AG1" s="104" t="s">
        <v>619</v>
      </c>
      <c r="AH1" s="104" t="s">
        <v>620</v>
      </c>
      <c r="AI1" s="104" t="s">
        <v>621</v>
      </c>
      <c r="AJ1" s="104" t="s">
        <v>622</v>
      </c>
      <c r="AK1" s="104" t="s">
        <v>623</v>
      </c>
      <c r="AL1" s="104" t="s">
        <v>624</v>
      </c>
      <c r="AM1" s="104" t="s">
        <v>625</v>
      </c>
      <c r="AN1" s="104" t="s">
        <v>626</v>
      </c>
      <c r="AO1" s="104" t="s">
        <v>627</v>
      </c>
      <c r="AP1" s="104" t="s">
        <v>628</v>
      </c>
      <c r="AQ1" s="104" t="s">
        <v>629</v>
      </c>
      <c r="AR1" s="104" t="s">
        <v>630</v>
      </c>
      <c r="AS1" s="104" t="s">
        <v>631</v>
      </c>
      <c r="AT1" s="104" t="s">
        <v>632</v>
      </c>
      <c r="AU1" s="104" t="s">
        <v>633</v>
      </c>
      <c r="AV1" s="104" t="s">
        <v>634</v>
      </c>
      <c r="AW1" s="105" t="s">
        <v>635</v>
      </c>
    </row>
    <row r="2" spans="1:49" ht="60" customHeight="1" outlineLevel="1" x14ac:dyDescent="0.35">
      <c r="A2" s="97" t="s">
        <v>636</v>
      </c>
      <c r="B2" s="80">
        <v>1</v>
      </c>
      <c r="C2" s="82" t="s">
        <v>25</v>
      </c>
      <c r="D2" s="84" t="s">
        <v>637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636</v>
      </c>
      <c r="B3" s="81" t="s">
        <v>18</v>
      </c>
      <c r="C3" s="83" t="s">
        <v>638</v>
      </c>
      <c r="D3" s="85" t="s">
        <v>639</v>
      </c>
      <c r="E3" s="85" t="s">
        <v>640</v>
      </c>
      <c r="F3" s="86" t="s">
        <v>641</v>
      </c>
      <c r="G3" s="86" t="s">
        <v>642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636</v>
      </c>
      <c r="B4" s="81" t="s">
        <v>30</v>
      </c>
      <c r="C4" s="83" t="s">
        <v>643</v>
      </c>
      <c r="D4" s="85" t="s">
        <v>644</v>
      </c>
      <c r="E4" s="85" t="s">
        <v>645</v>
      </c>
      <c r="F4" s="86" t="s">
        <v>641</v>
      </c>
      <c r="G4" s="86" t="s">
        <v>646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636</v>
      </c>
      <c r="B5" s="81" t="s">
        <v>37</v>
      </c>
      <c r="C5" s="83" t="s">
        <v>647</v>
      </c>
      <c r="D5" s="85" t="s">
        <v>648</v>
      </c>
      <c r="E5" s="85" t="s">
        <v>649</v>
      </c>
      <c r="F5" s="86" t="s">
        <v>641</v>
      </c>
      <c r="G5" s="86" t="s">
        <v>650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636</v>
      </c>
      <c r="B6" s="81" t="s">
        <v>651</v>
      </c>
      <c r="C6" s="83" t="s">
        <v>652</v>
      </c>
      <c r="D6" s="85" t="s">
        <v>653</v>
      </c>
      <c r="E6" s="85" t="s">
        <v>654</v>
      </c>
      <c r="F6" s="86" t="s">
        <v>641</v>
      </c>
      <c r="G6" s="86" t="s">
        <v>642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636</v>
      </c>
      <c r="B7" s="81" t="s">
        <v>655</v>
      </c>
      <c r="C7" s="83" t="s">
        <v>656</v>
      </c>
      <c r="D7" s="85" t="s">
        <v>657</v>
      </c>
      <c r="E7" s="85" t="s">
        <v>658</v>
      </c>
      <c r="F7" s="86" t="s">
        <v>641</v>
      </c>
      <c r="G7" s="86" t="s">
        <v>650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659</v>
      </c>
      <c r="B8" s="80">
        <v>2</v>
      </c>
      <c r="C8" s="82" t="s">
        <v>25</v>
      </c>
      <c r="D8" s="84" t="s">
        <v>660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659</v>
      </c>
      <c r="B9" s="81" t="s">
        <v>661</v>
      </c>
      <c r="C9" s="83" t="s">
        <v>662</v>
      </c>
      <c r="D9" s="85" t="s">
        <v>663</v>
      </c>
      <c r="E9" s="85" t="s">
        <v>664</v>
      </c>
      <c r="F9" s="86" t="s">
        <v>665</v>
      </c>
      <c r="G9" s="86" t="s">
        <v>642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659</v>
      </c>
      <c r="B10" s="81" t="s">
        <v>666</v>
      </c>
      <c r="C10" s="83" t="s">
        <v>667</v>
      </c>
      <c r="D10" s="85" t="s">
        <v>668</v>
      </c>
      <c r="E10" s="85" t="s">
        <v>669</v>
      </c>
      <c r="F10" s="86" t="s">
        <v>665</v>
      </c>
      <c r="G10" s="86" t="s">
        <v>642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659</v>
      </c>
      <c r="B11" s="81" t="s">
        <v>670</v>
      </c>
      <c r="C11" s="83" t="s">
        <v>671</v>
      </c>
      <c r="D11" s="85" t="s">
        <v>672</v>
      </c>
      <c r="E11" s="85" t="s">
        <v>673</v>
      </c>
      <c r="F11" s="86" t="s">
        <v>665</v>
      </c>
      <c r="G11" s="86" t="s">
        <v>646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659</v>
      </c>
      <c r="B12" s="81" t="s">
        <v>674</v>
      </c>
      <c r="C12" s="83" t="s">
        <v>675</v>
      </c>
      <c r="D12" s="85" t="s">
        <v>676</v>
      </c>
      <c r="E12" s="85" t="s">
        <v>677</v>
      </c>
      <c r="F12" s="86" t="s">
        <v>665</v>
      </c>
      <c r="G12" s="86" t="s">
        <v>650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659</v>
      </c>
      <c r="B13" s="81" t="s">
        <v>678</v>
      </c>
      <c r="C13" s="83" t="s">
        <v>679</v>
      </c>
      <c r="D13" s="85" t="s">
        <v>680</v>
      </c>
      <c r="E13" s="85" t="s">
        <v>681</v>
      </c>
      <c r="F13" s="86" t="s">
        <v>665</v>
      </c>
      <c r="G13" s="86" t="s">
        <v>682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659</v>
      </c>
      <c r="B14" s="81" t="s">
        <v>683</v>
      </c>
      <c r="C14" s="83" t="s">
        <v>684</v>
      </c>
      <c r="D14" s="85" t="s">
        <v>685</v>
      </c>
      <c r="E14" s="85" t="s">
        <v>686</v>
      </c>
      <c r="F14" s="86" t="s">
        <v>665</v>
      </c>
      <c r="G14" s="86" t="s">
        <v>682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659</v>
      </c>
      <c r="B15" s="81" t="s">
        <v>687</v>
      </c>
      <c r="C15" s="83" t="s">
        <v>688</v>
      </c>
      <c r="D15" s="85" t="s">
        <v>689</v>
      </c>
      <c r="E15" s="85" t="s">
        <v>690</v>
      </c>
      <c r="F15" s="86" t="s">
        <v>665</v>
      </c>
      <c r="G15" s="86" t="s">
        <v>682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691</v>
      </c>
      <c r="B16" s="80">
        <v>3</v>
      </c>
      <c r="C16" s="82" t="s">
        <v>25</v>
      </c>
      <c r="D16" s="84" t="s">
        <v>692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691</v>
      </c>
      <c r="B17" s="81" t="s">
        <v>193</v>
      </c>
      <c r="C17" s="83" t="s">
        <v>693</v>
      </c>
      <c r="D17" s="85" t="s">
        <v>694</v>
      </c>
      <c r="E17" s="85" t="s">
        <v>695</v>
      </c>
      <c r="F17" s="86" t="s">
        <v>696</v>
      </c>
      <c r="G17" s="86" t="s">
        <v>697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691</v>
      </c>
      <c r="B18" s="81" t="s">
        <v>199</v>
      </c>
      <c r="C18" s="83" t="s">
        <v>698</v>
      </c>
      <c r="D18" s="85" t="s">
        <v>699</v>
      </c>
      <c r="E18" s="85" t="s">
        <v>700</v>
      </c>
      <c r="F18" s="86" t="s">
        <v>696</v>
      </c>
      <c r="G18" s="86" t="s">
        <v>642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691</v>
      </c>
      <c r="B19" s="81" t="s">
        <v>205</v>
      </c>
      <c r="C19" s="83" t="s">
        <v>701</v>
      </c>
      <c r="D19" s="85" t="s">
        <v>702</v>
      </c>
      <c r="E19" s="85" t="s">
        <v>703</v>
      </c>
      <c r="F19" s="86" t="s">
        <v>696</v>
      </c>
      <c r="G19" s="86" t="s">
        <v>682</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691</v>
      </c>
      <c r="B20" s="81" t="s">
        <v>210</v>
      </c>
      <c r="C20" s="83" t="s">
        <v>704</v>
      </c>
      <c r="D20" s="85" t="s">
        <v>705</v>
      </c>
      <c r="E20" s="85" t="s">
        <v>706</v>
      </c>
      <c r="F20" s="86" t="s">
        <v>696</v>
      </c>
      <c r="G20" s="86" t="s">
        <v>682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691</v>
      </c>
      <c r="B21" s="81" t="s">
        <v>215</v>
      </c>
      <c r="C21" s="83" t="s">
        <v>707</v>
      </c>
      <c r="D21" s="85" t="s">
        <v>708</v>
      </c>
      <c r="E21" s="85" t="s">
        <v>709</v>
      </c>
      <c r="F21" s="86" t="s">
        <v>696</v>
      </c>
      <c r="G21" s="86" t="s">
        <v>682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691</v>
      </c>
      <c r="B22" s="81" t="s">
        <v>220</v>
      </c>
      <c r="C22" s="83" t="s">
        <v>710</v>
      </c>
      <c r="D22" s="85" t="s">
        <v>711</v>
      </c>
      <c r="E22" s="85" t="s">
        <v>712</v>
      </c>
      <c r="F22" s="86" t="s">
        <v>696</v>
      </c>
      <c r="G22" s="86" t="s">
        <v>682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691</v>
      </c>
      <c r="B23" s="81" t="s">
        <v>713</v>
      </c>
      <c r="C23" s="83" t="s">
        <v>714</v>
      </c>
      <c r="D23" s="85" t="s">
        <v>715</v>
      </c>
      <c r="E23" s="85" t="s">
        <v>716</v>
      </c>
      <c r="F23" s="86" t="s">
        <v>696</v>
      </c>
      <c r="G23" s="86" t="s">
        <v>642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691</v>
      </c>
      <c r="B24" s="81" t="s">
        <v>717</v>
      </c>
      <c r="C24" s="83" t="s">
        <v>718</v>
      </c>
      <c r="D24" s="85" t="s">
        <v>719</v>
      </c>
      <c r="E24" s="85" t="s">
        <v>720</v>
      </c>
      <c r="F24" s="86" t="s">
        <v>696</v>
      </c>
      <c r="G24" s="86" t="s">
        <v>642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691</v>
      </c>
      <c r="B25" s="81" t="s">
        <v>721</v>
      </c>
      <c r="C25" s="83" t="s">
        <v>722</v>
      </c>
      <c r="D25" s="85" t="s">
        <v>723</v>
      </c>
      <c r="E25" s="85" t="s">
        <v>724</v>
      </c>
      <c r="F25" s="86" t="s">
        <v>696</v>
      </c>
      <c r="G25" s="86" t="s">
        <v>682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691</v>
      </c>
      <c r="B26" s="81" t="s">
        <v>725</v>
      </c>
      <c r="C26" s="83" t="s">
        <v>726</v>
      </c>
      <c r="D26" s="85" t="s">
        <v>727</v>
      </c>
      <c r="E26" s="85" t="s">
        <v>728</v>
      </c>
      <c r="F26" s="86" t="s">
        <v>696</v>
      </c>
      <c r="G26" s="86" t="s">
        <v>682</v>
      </c>
      <c r="H26" s="86">
        <v>2</v>
      </c>
      <c r="I26" s="88">
        <f>IF(COUNTIF(J26:AW26,"&lt;&gt;")=0,"",SUMPRODUCT(((Recommendations[ImplStatus]="Implemented")+(Recommendations[ImplStatus]="Compensated"))*ISNUMBER(MATCH(Recommendations[Id],J26:AW26,0)))/COUNTIF(J26:AW26,"&lt;&gt;"))</f>
        <v>0</v>
      </c>
      <c r="J26" s="90" t="s">
        <v>37</v>
      </c>
      <c r="K26" s="90" t="s">
        <v>90</v>
      </c>
      <c r="L26" s="90" t="s">
        <v>281</v>
      </c>
      <c r="M26" s="90" t="s">
        <v>308</v>
      </c>
      <c r="N26" s="90" t="s">
        <v>314</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691</v>
      </c>
      <c r="B27" s="81" t="s">
        <v>729</v>
      </c>
      <c r="C27" s="83" t="s">
        <v>730</v>
      </c>
      <c r="D27" s="85" t="s">
        <v>731</v>
      </c>
      <c r="E27" s="85" t="s">
        <v>732</v>
      </c>
      <c r="F27" s="86" t="s">
        <v>696</v>
      </c>
      <c r="G27" s="86" t="s">
        <v>682</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691</v>
      </c>
      <c r="B28" s="81" t="s">
        <v>733</v>
      </c>
      <c r="C28" s="83" t="s">
        <v>734</v>
      </c>
      <c r="D28" s="85" t="s">
        <v>735</v>
      </c>
      <c r="E28" s="85" t="s">
        <v>736</v>
      </c>
      <c r="F28" s="86" t="s">
        <v>696</v>
      </c>
      <c r="G28" s="86" t="s">
        <v>682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691</v>
      </c>
      <c r="B29" s="81" t="s">
        <v>737</v>
      </c>
      <c r="C29" s="83" t="s">
        <v>738</v>
      </c>
      <c r="D29" s="85" t="s">
        <v>739</v>
      </c>
      <c r="E29" s="85" t="s">
        <v>740</v>
      </c>
      <c r="F29" s="86" t="s">
        <v>696</v>
      </c>
      <c r="G29" s="86" t="s">
        <v>682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691</v>
      </c>
      <c r="B30" s="81" t="s">
        <v>741</v>
      </c>
      <c r="C30" s="83" t="s">
        <v>742</v>
      </c>
      <c r="D30" s="85" t="s">
        <v>743</v>
      </c>
      <c r="E30" s="85" t="s">
        <v>744</v>
      </c>
      <c r="F30" s="86" t="s">
        <v>696</v>
      </c>
      <c r="G30" s="86" t="s">
        <v>650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745</v>
      </c>
      <c r="B31" s="80">
        <v>4</v>
      </c>
      <c r="C31" s="82" t="s">
        <v>25</v>
      </c>
      <c r="D31" s="84" t="s">
        <v>746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745</v>
      </c>
      <c r="B32" s="81" t="s">
        <v>747</v>
      </c>
      <c r="C32" s="83" t="s">
        <v>748</v>
      </c>
      <c r="D32" s="85" t="s">
        <v>749</v>
      </c>
      <c r="E32" s="85" t="s">
        <v>750</v>
      </c>
      <c r="F32" s="86" t="s">
        <v>751</v>
      </c>
      <c r="G32" s="86" t="s">
        <v>697</v>
      </c>
      <c r="H32" s="86">
        <v>1</v>
      </c>
      <c r="I32" s="88">
        <f>IF(COUNTIF(J32:AW32,"&lt;&gt;")=0,"",SUMPRODUCT(((Recommendations[ImplStatus]="Implemented")+(Recommendations[ImplStatus]="Compensated"))*ISNUMBER(MATCH(Recommendations[Id],J32:AW32,0)))/COUNTIF(J32:AW32,"&lt;&gt;"))</f>
        <v>0</v>
      </c>
      <c r="J32" s="90" t="s">
        <v>118</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745</v>
      </c>
      <c r="B33" s="81" t="s">
        <v>752</v>
      </c>
      <c r="C33" s="83" t="s">
        <v>753</v>
      </c>
      <c r="D33" s="85" t="s">
        <v>754</v>
      </c>
      <c r="E33" s="85" t="s">
        <v>755</v>
      </c>
      <c r="F33" s="86" t="s">
        <v>751</v>
      </c>
      <c r="G33" s="86" t="s">
        <v>697</v>
      </c>
      <c r="H33" s="86">
        <v>1</v>
      </c>
      <c r="I33" s="88">
        <f>IF(COUNTIF(J33:AW33,"&lt;&gt;")=0,"",SUMPRODUCT(((Recommendations[ImplStatus]="Implemented")+(Recommendations[ImplStatus]="Compensated"))*ISNUMBER(MATCH(Recommendations[Id],J33:AW33,0)))/COUNTIF(J33:AW33,"&lt;&gt;"))</f>
        <v>0</v>
      </c>
      <c r="J33" s="90" t="s">
        <v>30</v>
      </c>
      <c r="K33" s="90" t="s">
        <v>44</v>
      </c>
      <c r="L33" s="90" t="s">
        <v>51</v>
      </c>
      <c r="M33" s="90" t="s">
        <v>193</v>
      </c>
      <c r="N33" s="90" t="s">
        <v>205</v>
      </c>
      <c r="O33" s="90" t="s">
        <v>210</v>
      </c>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745</v>
      </c>
      <c r="B34" s="81" t="s">
        <v>756</v>
      </c>
      <c r="C34" s="83" t="s">
        <v>757</v>
      </c>
      <c r="D34" s="85" t="s">
        <v>758</v>
      </c>
      <c r="E34" s="85" t="s">
        <v>759</v>
      </c>
      <c r="F34" s="86" t="s">
        <v>641</v>
      </c>
      <c r="G34" s="86" t="s">
        <v>682</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745</v>
      </c>
      <c r="B35" s="81" t="s">
        <v>760</v>
      </c>
      <c r="C35" s="83" t="s">
        <v>761</v>
      </c>
      <c r="D35" s="85" t="s">
        <v>762</v>
      </c>
      <c r="E35" s="85" t="s">
        <v>763</v>
      </c>
      <c r="F35" s="86" t="s">
        <v>641</v>
      </c>
      <c r="G35" s="86" t="s">
        <v>682</v>
      </c>
      <c r="H35" s="86">
        <v>1</v>
      </c>
      <c r="I35" s="88">
        <f>IF(COUNTIF(J35:AW35,"&lt;&gt;")=0,"",SUMPRODUCT(((Recommendations[ImplStatus]="Implemented")+(Recommendations[ImplStatus]="Compensated"))*ISNUMBER(MATCH(Recommendations[Id],J35:AW35,0)))/COUNTIF(J35:AW35,"&lt;&gt;"))</f>
        <v>0</v>
      </c>
      <c r="J35" s="90" t="s">
        <v>205</v>
      </c>
      <c r="K35" s="90" t="s">
        <v>210</v>
      </c>
      <c r="L35" s="90" t="s">
        <v>228</v>
      </c>
      <c r="M35" s="90" t="s">
        <v>240</v>
      </c>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745</v>
      </c>
      <c r="B36" s="81" t="s">
        <v>764</v>
      </c>
      <c r="C36" s="83" t="s">
        <v>765</v>
      </c>
      <c r="D36" s="85" t="s">
        <v>766</v>
      </c>
      <c r="E36" s="85" t="s">
        <v>767</v>
      </c>
      <c r="F36" s="86" t="s">
        <v>641</v>
      </c>
      <c r="G36" s="86" t="s">
        <v>682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745</v>
      </c>
      <c r="B37" s="81" t="s">
        <v>768</v>
      </c>
      <c r="C37" s="83" t="s">
        <v>769</v>
      </c>
      <c r="D37" s="85" t="s">
        <v>770</v>
      </c>
      <c r="E37" s="85" t="s">
        <v>771</v>
      </c>
      <c r="F37" s="86" t="s">
        <v>641</v>
      </c>
      <c r="G37" s="86" t="s">
        <v>682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745</v>
      </c>
      <c r="B38" s="81" t="s">
        <v>772</v>
      </c>
      <c r="C38" s="83" t="s">
        <v>773</v>
      </c>
      <c r="D38" s="85" t="s">
        <v>774</v>
      </c>
      <c r="E38" s="85" t="s">
        <v>775</v>
      </c>
      <c r="F38" s="86" t="s">
        <v>776</v>
      </c>
      <c r="G38" s="86" t="s">
        <v>682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745</v>
      </c>
      <c r="B39" s="81" t="s">
        <v>777</v>
      </c>
      <c r="C39" s="83" t="s">
        <v>778</v>
      </c>
      <c r="D39" s="85" t="s">
        <v>779</v>
      </c>
      <c r="E39" s="85" t="s">
        <v>780</v>
      </c>
      <c r="F39" s="86" t="s">
        <v>641</v>
      </c>
      <c r="G39" s="86" t="s">
        <v>682</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745</v>
      </c>
      <c r="B40" s="81" t="s">
        <v>781</v>
      </c>
      <c r="C40" s="83" t="s">
        <v>782</v>
      </c>
      <c r="D40" s="85" t="s">
        <v>783</v>
      </c>
      <c r="E40" s="85" t="s">
        <v>784</v>
      </c>
      <c r="F40" s="86" t="s">
        <v>641</v>
      </c>
      <c r="G40" s="86" t="s">
        <v>682</v>
      </c>
      <c r="H40" s="86">
        <v>2</v>
      </c>
      <c r="I40" s="88">
        <f>IF(COUNTIF(J40:AW40,"&lt;&gt;")=0,"",SUMPRODUCT(((Recommendations[ImplStatus]="Implemented")+(Recommendations[ImplStatus]="Compensated"))*ISNUMBER(MATCH(Recommendations[Id],J40:AW40,0)))/COUNTIF(J40:AW40,"&lt;&gt;"))</f>
        <v>0</v>
      </c>
      <c r="J40" s="90" t="s">
        <v>18</v>
      </c>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745</v>
      </c>
      <c r="B41" s="81" t="s">
        <v>785</v>
      </c>
      <c r="C41" s="83" t="s">
        <v>786</v>
      </c>
      <c r="D41" s="85" t="s">
        <v>787</v>
      </c>
      <c r="E41" s="85" t="s">
        <v>788</v>
      </c>
      <c r="F41" s="86" t="s">
        <v>641</v>
      </c>
      <c r="G41" s="86" t="s">
        <v>682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745</v>
      </c>
      <c r="B42" s="81" t="s">
        <v>789</v>
      </c>
      <c r="C42" s="83" t="s">
        <v>790</v>
      </c>
      <c r="D42" s="85" t="s">
        <v>791</v>
      </c>
      <c r="E42" s="85" t="s">
        <v>792</v>
      </c>
      <c r="F42" s="86" t="s">
        <v>696</v>
      </c>
      <c r="G42" s="86" t="s">
        <v>682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745</v>
      </c>
      <c r="B43" s="81" t="s">
        <v>793</v>
      </c>
      <c r="C43" s="83" t="s">
        <v>794</v>
      </c>
      <c r="D43" s="85" t="s">
        <v>795</v>
      </c>
      <c r="E43" s="85" t="s">
        <v>796</v>
      </c>
      <c r="F43" s="86" t="s">
        <v>696</v>
      </c>
      <c r="G43" s="86" t="s">
        <v>682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797</v>
      </c>
      <c r="B44" s="80">
        <v>5</v>
      </c>
      <c r="C44" s="82" t="s">
        <v>25</v>
      </c>
      <c r="D44" s="84" t="s">
        <v>798</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797</v>
      </c>
      <c r="B45" s="81" t="s">
        <v>799</v>
      </c>
      <c r="C45" s="83" t="s">
        <v>800</v>
      </c>
      <c r="D45" s="85" t="s">
        <v>801</v>
      </c>
      <c r="E45" s="85" t="s">
        <v>802</v>
      </c>
      <c r="F45" s="86" t="s">
        <v>776</v>
      </c>
      <c r="G45" s="86" t="s">
        <v>642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797</v>
      </c>
      <c r="B46" s="81" t="s">
        <v>803</v>
      </c>
      <c r="C46" s="83" t="s">
        <v>804</v>
      </c>
      <c r="D46" s="85" t="s">
        <v>805</v>
      </c>
      <c r="E46" s="85" t="s">
        <v>806</v>
      </c>
      <c r="F46" s="86" t="s">
        <v>776</v>
      </c>
      <c r="G46" s="86" t="s">
        <v>682</v>
      </c>
      <c r="H46" s="86">
        <v>1</v>
      </c>
      <c r="I46" s="88">
        <f>IF(COUNTIF(J46:AW46,"&lt;&gt;")=0,"",SUMPRODUCT(((Recommendations[ImplStatus]="Implemented")+(Recommendations[ImplStatus]="Compensated"))*ISNUMBER(MATCH(Recommendations[Id],J46:AW46,0)))/COUNTIF(J46:AW46,"&lt;&gt;"))</f>
        <v>0</v>
      </c>
      <c r="J46" s="90" t="s">
        <v>103</v>
      </c>
      <c r="K46" s="90" t="s">
        <v>321</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797</v>
      </c>
      <c r="B47" s="81" t="s">
        <v>807</v>
      </c>
      <c r="C47" s="83" t="s">
        <v>808</v>
      </c>
      <c r="D47" s="85" t="s">
        <v>809</v>
      </c>
      <c r="E47" s="85" t="s">
        <v>810</v>
      </c>
      <c r="F47" s="86" t="s">
        <v>776</v>
      </c>
      <c r="G47" s="86" t="s">
        <v>682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797</v>
      </c>
      <c r="B48" s="81" t="s">
        <v>811</v>
      </c>
      <c r="C48" s="83" t="s">
        <v>812</v>
      </c>
      <c r="D48" s="85" t="s">
        <v>813</v>
      </c>
      <c r="E48" s="85" t="s">
        <v>814</v>
      </c>
      <c r="F48" s="86" t="s">
        <v>776</v>
      </c>
      <c r="G48" s="86" t="s">
        <v>682</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797</v>
      </c>
      <c r="B49" s="81" t="s">
        <v>815</v>
      </c>
      <c r="C49" s="83" t="s">
        <v>816</v>
      </c>
      <c r="D49" s="85" t="s">
        <v>817</v>
      </c>
      <c r="E49" s="85" t="s">
        <v>818</v>
      </c>
      <c r="F49" s="86" t="s">
        <v>776</v>
      </c>
      <c r="G49" s="86" t="s">
        <v>642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797</v>
      </c>
      <c r="B50" s="81" t="s">
        <v>819</v>
      </c>
      <c r="C50" s="83" t="s">
        <v>820</v>
      </c>
      <c r="D50" s="85" t="s">
        <v>821</v>
      </c>
      <c r="E50" s="85" t="s">
        <v>822</v>
      </c>
      <c r="F50" s="86" t="s">
        <v>776</v>
      </c>
      <c r="G50" s="86" t="s">
        <v>697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823</v>
      </c>
      <c r="B51" s="80">
        <v>6</v>
      </c>
      <c r="C51" s="82" t="s">
        <v>25</v>
      </c>
      <c r="D51" s="84" t="s">
        <v>824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823</v>
      </c>
      <c r="B52" s="81" t="s">
        <v>825</v>
      </c>
      <c r="C52" s="83" t="s">
        <v>826</v>
      </c>
      <c r="D52" s="85" t="s">
        <v>827</v>
      </c>
      <c r="E52" s="85" t="s">
        <v>828</v>
      </c>
      <c r="F52" s="86" t="s">
        <v>751</v>
      </c>
      <c r="G52" s="86" t="s">
        <v>697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823</v>
      </c>
      <c r="B53" s="81" t="s">
        <v>829</v>
      </c>
      <c r="C53" s="83" t="s">
        <v>830</v>
      </c>
      <c r="D53" s="85" t="s">
        <v>831</v>
      </c>
      <c r="E53" s="85" t="s">
        <v>832</v>
      </c>
      <c r="F53" s="86" t="s">
        <v>751</v>
      </c>
      <c r="G53" s="86" t="s">
        <v>697</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823</v>
      </c>
      <c r="B54" s="81" t="s">
        <v>833</v>
      </c>
      <c r="C54" s="83" t="s">
        <v>834</v>
      </c>
      <c r="D54" s="85" t="s">
        <v>835</v>
      </c>
      <c r="E54" s="85" t="s">
        <v>836</v>
      </c>
      <c r="F54" s="86" t="s">
        <v>776</v>
      </c>
      <c r="G54" s="86" t="s">
        <v>682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823</v>
      </c>
      <c r="B55" s="81" t="s">
        <v>837</v>
      </c>
      <c r="C55" s="83" t="s">
        <v>838</v>
      </c>
      <c r="D55" s="85" t="s">
        <v>839</v>
      </c>
      <c r="E55" s="85" t="s">
        <v>840</v>
      </c>
      <c r="F55" s="86" t="s">
        <v>776</v>
      </c>
      <c r="G55" s="86" t="s">
        <v>682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823</v>
      </c>
      <c r="B56" s="81" t="s">
        <v>841</v>
      </c>
      <c r="C56" s="83" t="s">
        <v>842</v>
      </c>
      <c r="D56" s="85" t="s">
        <v>843</v>
      </c>
      <c r="E56" s="85" t="s">
        <v>844</v>
      </c>
      <c r="F56" s="86" t="s">
        <v>776</v>
      </c>
      <c r="G56" s="86" t="s">
        <v>682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823</v>
      </c>
      <c r="B57" s="81" t="s">
        <v>845</v>
      </c>
      <c r="C57" s="83" t="s">
        <v>846</v>
      </c>
      <c r="D57" s="85" t="s">
        <v>847</v>
      </c>
      <c r="E57" s="85" t="s">
        <v>848</v>
      </c>
      <c r="F57" s="86" t="s">
        <v>665</v>
      </c>
      <c r="G57" s="86" t="s">
        <v>642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823</v>
      </c>
      <c r="B58" s="81" t="s">
        <v>849</v>
      </c>
      <c r="C58" s="83" t="s">
        <v>850</v>
      </c>
      <c r="D58" s="85" t="s">
        <v>851</v>
      </c>
      <c r="E58" s="85" t="s">
        <v>852</v>
      </c>
      <c r="F58" s="86" t="s">
        <v>776</v>
      </c>
      <c r="G58" s="86" t="s">
        <v>682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823</v>
      </c>
      <c r="B59" s="81" t="s">
        <v>853</v>
      </c>
      <c r="C59" s="83" t="s">
        <v>854</v>
      </c>
      <c r="D59" s="85" t="s">
        <v>855</v>
      </c>
      <c r="E59" s="85" t="s">
        <v>856</v>
      </c>
      <c r="F59" s="86" t="s">
        <v>776</v>
      </c>
      <c r="G59" s="86" t="s">
        <v>697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857</v>
      </c>
      <c r="B60" s="80">
        <v>7</v>
      </c>
      <c r="C60" s="82" t="s">
        <v>25</v>
      </c>
      <c r="D60" s="84" t="s">
        <v>858</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857</v>
      </c>
      <c r="B61" s="81" t="s">
        <v>321</v>
      </c>
      <c r="C61" s="83" t="s">
        <v>859</v>
      </c>
      <c r="D61" s="85" t="s">
        <v>860</v>
      </c>
      <c r="E61" s="85" t="s">
        <v>861</v>
      </c>
      <c r="F61" s="86" t="s">
        <v>751</v>
      </c>
      <c r="G61" s="86" t="s">
        <v>697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857</v>
      </c>
      <c r="B62" s="81" t="s">
        <v>862</v>
      </c>
      <c r="C62" s="83" t="s">
        <v>863</v>
      </c>
      <c r="D62" s="85" t="s">
        <v>864</v>
      </c>
      <c r="E62" s="85" t="s">
        <v>865</v>
      </c>
      <c r="F62" s="86" t="s">
        <v>751</v>
      </c>
      <c r="G62" s="86" t="s">
        <v>697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857</v>
      </c>
      <c r="B63" s="81" t="s">
        <v>866</v>
      </c>
      <c r="C63" s="83" t="s">
        <v>867</v>
      </c>
      <c r="D63" s="85" t="s">
        <v>868</v>
      </c>
      <c r="E63" s="85" t="s">
        <v>869</v>
      </c>
      <c r="F63" s="86" t="s">
        <v>665</v>
      </c>
      <c r="G63" s="86" t="s">
        <v>682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857</v>
      </c>
      <c r="B64" s="81" t="s">
        <v>870</v>
      </c>
      <c r="C64" s="83" t="s">
        <v>871</v>
      </c>
      <c r="D64" s="85" t="s">
        <v>872</v>
      </c>
      <c r="E64" s="85" t="s">
        <v>873</v>
      </c>
      <c r="F64" s="86" t="s">
        <v>665</v>
      </c>
      <c r="G64" s="86" t="s">
        <v>682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857</v>
      </c>
      <c r="B65" s="81" t="s">
        <v>874</v>
      </c>
      <c r="C65" s="83" t="s">
        <v>875</v>
      </c>
      <c r="D65" s="85" t="s">
        <v>876</v>
      </c>
      <c r="E65" s="85" t="s">
        <v>877</v>
      </c>
      <c r="F65" s="86" t="s">
        <v>665</v>
      </c>
      <c r="G65" s="86" t="s">
        <v>642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857</v>
      </c>
      <c r="B66" s="81" t="s">
        <v>878</v>
      </c>
      <c r="C66" s="83" t="s">
        <v>879</v>
      </c>
      <c r="D66" s="85" t="s">
        <v>880</v>
      </c>
      <c r="E66" s="85" t="s">
        <v>881</v>
      </c>
      <c r="F66" s="86" t="s">
        <v>665</v>
      </c>
      <c r="G66" s="86" t="s">
        <v>642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857</v>
      </c>
      <c r="B67" s="81" t="s">
        <v>882</v>
      </c>
      <c r="C67" s="83" t="s">
        <v>883</v>
      </c>
      <c r="D67" s="85" t="s">
        <v>884</v>
      </c>
      <c r="E67" s="85" t="s">
        <v>885</v>
      </c>
      <c r="F67" s="86" t="s">
        <v>665</v>
      </c>
      <c r="G67" s="86" t="s">
        <v>646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886</v>
      </c>
      <c r="B68" s="80">
        <v>8</v>
      </c>
      <c r="C68" s="82" t="s">
        <v>25</v>
      </c>
      <c r="D68" s="84" t="s">
        <v>887</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886</v>
      </c>
      <c r="B69" s="81" t="s">
        <v>888</v>
      </c>
      <c r="C69" s="83" t="s">
        <v>889</v>
      </c>
      <c r="D69" s="85" t="s">
        <v>890</v>
      </c>
      <c r="E69" s="85" t="s">
        <v>891</v>
      </c>
      <c r="F69" s="86" t="s">
        <v>751</v>
      </c>
      <c r="G69" s="86" t="s">
        <v>697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886</v>
      </c>
      <c r="B70" s="81" t="s">
        <v>892</v>
      </c>
      <c r="C70" s="83" t="s">
        <v>893</v>
      </c>
      <c r="D70" s="85" t="s">
        <v>894</v>
      </c>
      <c r="E70" s="85" t="s">
        <v>895</v>
      </c>
      <c r="F70" s="86" t="s">
        <v>696</v>
      </c>
      <c r="G70" s="86" t="s">
        <v>650</v>
      </c>
      <c r="H70" s="86">
        <v>1</v>
      </c>
      <c r="I70" s="88">
        <f>IF(COUNTIF(J70:AW70,"&lt;&gt;")=0,"",SUMPRODUCT(((Recommendations[ImplStatus]="Implemented")+(Recommendations[ImplStatus]="Compensated"))*ISNUMBER(MATCH(Recommendations[Id],J70:AW70,0)))/COUNTIF(J70:AW70,"&lt;&gt;"))</f>
        <v>0</v>
      </c>
      <c r="J70" s="90" t="s">
        <v>180</v>
      </c>
      <c r="K70" s="90" t="s">
        <v>286</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886</v>
      </c>
      <c r="B71" s="81" t="s">
        <v>896</v>
      </c>
      <c r="C71" s="83" t="s">
        <v>897</v>
      </c>
      <c r="D71" s="85" t="s">
        <v>898</v>
      </c>
      <c r="E71" s="85" t="s">
        <v>899</v>
      </c>
      <c r="F71" s="86" t="s">
        <v>696</v>
      </c>
      <c r="G71" s="86" t="s">
        <v>682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886</v>
      </c>
      <c r="B72" s="81" t="s">
        <v>900</v>
      </c>
      <c r="C72" s="83" t="s">
        <v>901</v>
      </c>
      <c r="D72" s="85" t="s">
        <v>902</v>
      </c>
      <c r="E72" s="85" t="s">
        <v>903</v>
      </c>
      <c r="F72" s="86" t="s">
        <v>904</v>
      </c>
      <c r="G72" s="86" t="s">
        <v>682</v>
      </c>
      <c r="H72" s="86">
        <v>2</v>
      </c>
      <c r="I72" s="88">
        <f>IF(COUNTIF(J72:AW72,"&lt;&gt;")=0,"",SUMPRODUCT(((Recommendations[ImplStatus]="Implemented")+(Recommendations[ImplStatus]="Compensated"))*ISNUMBER(MATCH(Recommendations[Id],J72:AW72,0)))/COUNTIF(J72:AW72,"&lt;&gt;"))</f>
        <v>0</v>
      </c>
      <c r="J72" s="90" t="s">
        <v>58</v>
      </c>
      <c r="K72" s="90" t="s">
        <v>65</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886</v>
      </c>
      <c r="B73" s="81" t="s">
        <v>905</v>
      </c>
      <c r="C73" s="83" t="s">
        <v>906</v>
      </c>
      <c r="D73" s="85" t="s">
        <v>907</v>
      </c>
      <c r="E73" s="85" t="s">
        <v>908</v>
      </c>
      <c r="F73" s="86" t="s">
        <v>696</v>
      </c>
      <c r="G73" s="86" t="s">
        <v>650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886</v>
      </c>
      <c r="B74" s="81" t="s">
        <v>909</v>
      </c>
      <c r="C74" s="83" t="s">
        <v>910</v>
      </c>
      <c r="D74" s="85" t="s">
        <v>911</v>
      </c>
      <c r="E74" s="85" t="s">
        <v>912</v>
      </c>
      <c r="F74" s="86" t="s">
        <v>696</v>
      </c>
      <c r="G74" s="86" t="s">
        <v>650</v>
      </c>
      <c r="H74" s="86">
        <v>2</v>
      </c>
      <c r="I74" s="88">
        <f>IF(COUNTIF(J74:AW74,"&lt;&gt;")=0,"",SUMPRODUCT(((Recommendations[ImplStatus]="Implemented")+(Recommendations[ImplStatus]="Compensated"))*ISNUMBER(MATCH(Recommendations[Id],J74:AW74,0)))/COUNTIF(J74:AW74,"&lt;&gt;"))</f>
        <v>0</v>
      </c>
      <c r="J74" s="90" t="s">
        <v>268</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886</v>
      </c>
      <c r="B75" s="81" t="s">
        <v>913</v>
      </c>
      <c r="C75" s="83" t="s">
        <v>914</v>
      </c>
      <c r="D75" s="85" t="s">
        <v>915</v>
      </c>
      <c r="E75" s="85" t="s">
        <v>916</v>
      </c>
      <c r="F75" s="86" t="s">
        <v>696</v>
      </c>
      <c r="G75" s="86" t="s">
        <v>650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886</v>
      </c>
      <c r="B76" s="81" t="s">
        <v>917</v>
      </c>
      <c r="C76" s="83" t="s">
        <v>918</v>
      </c>
      <c r="D76" s="85" t="s">
        <v>919</v>
      </c>
      <c r="E76" s="85" t="s">
        <v>920</v>
      </c>
      <c r="F76" s="86" t="s">
        <v>696</v>
      </c>
      <c r="G76" s="86" t="s">
        <v>650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886</v>
      </c>
      <c r="B77" s="81" t="s">
        <v>921</v>
      </c>
      <c r="C77" s="83" t="s">
        <v>922</v>
      </c>
      <c r="D77" s="85" t="s">
        <v>923</v>
      </c>
      <c r="E77" s="85" t="s">
        <v>924</v>
      </c>
      <c r="F77" s="86" t="s">
        <v>696</v>
      </c>
      <c r="G77" s="86" t="s">
        <v>650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886</v>
      </c>
      <c r="B78" s="81" t="s">
        <v>925</v>
      </c>
      <c r="C78" s="83" t="s">
        <v>926</v>
      </c>
      <c r="D78" s="85" t="s">
        <v>927</v>
      </c>
      <c r="E78" s="85" t="s">
        <v>928</v>
      </c>
      <c r="F78" s="86" t="s">
        <v>696</v>
      </c>
      <c r="G78" s="86" t="s">
        <v>682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886</v>
      </c>
      <c r="B79" s="81" t="s">
        <v>929</v>
      </c>
      <c r="C79" s="83" t="s">
        <v>930</v>
      </c>
      <c r="D79" s="85" t="s">
        <v>931</v>
      </c>
      <c r="E79" s="85" t="s">
        <v>932</v>
      </c>
      <c r="F79" s="86" t="s">
        <v>696</v>
      </c>
      <c r="G79" s="86" t="s">
        <v>650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886</v>
      </c>
      <c r="B80" s="81" t="s">
        <v>933</v>
      </c>
      <c r="C80" s="83" t="s">
        <v>934</v>
      </c>
      <c r="D80" s="85" t="s">
        <v>935</v>
      </c>
      <c r="E80" s="85" t="s">
        <v>936</v>
      </c>
      <c r="F80" s="86" t="s">
        <v>696</v>
      </c>
      <c r="G80" s="86" t="s">
        <v>650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937</v>
      </c>
      <c r="B81" s="80">
        <v>9</v>
      </c>
      <c r="C81" s="82" t="s">
        <v>25</v>
      </c>
      <c r="D81" s="84" t="s">
        <v>938</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937</v>
      </c>
      <c r="B82" s="81" t="s">
        <v>939</v>
      </c>
      <c r="C82" s="83" t="s">
        <v>940</v>
      </c>
      <c r="D82" s="85" t="s">
        <v>941</v>
      </c>
      <c r="E82" s="85" t="s">
        <v>942</v>
      </c>
      <c r="F82" s="86" t="s">
        <v>665</v>
      </c>
      <c r="G82" s="86" t="s">
        <v>682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937</v>
      </c>
      <c r="B83" s="81" t="s">
        <v>943</v>
      </c>
      <c r="C83" s="83" t="s">
        <v>944</v>
      </c>
      <c r="D83" s="85" t="s">
        <v>945</v>
      </c>
      <c r="E83" s="85" t="s">
        <v>946</v>
      </c>
      <c r="F83" s="86" t="s">
        <v>641</v>
      </c>
      <c r="G83" s="86" t="s">
        <v>682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937</v>
      </c>
      <c r="B84" s="81" t="s">
        <v>947</v>
      </c>
      <c r="C84" s="83" t="s">
        <v>948</v>
      </c>
      <c r="D84" s="85" t="s">
        <v>949</v>
      </c>
      <c r="E84" s="85" t="s">
        <v>950</v>
      </c>
      <c r="F84" s="86" t="s">
        <v>904</v>
      </c>
      <c r="G84" s="86" t="s">
        <v>682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937</v>
      </c>
      <c r="B85" s="81" t="s">
        <v>951</v>
      </c>
      <c r="C85" s="83" t="s">
        <v>952</v>
      </c>
      <c r="D85" s="85" t="s">
        <v>953</v>
      </c>
      <c r="E85" s="85" t="s">
        <v>954</v>
      </c>
      <c r="F85" s="86" t="s">
        <v>665</v>
      </c>
      <c r="G85" s="86" t="s">
        <v>682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937</v>
      </c>
      <c r="B86" s="81" t="s">
        <v>955</v>
      </c>
      <c r="C86" s="83" t="s">
        <v>956</v>
      </c>
      <c r="D86" s="85" t="s">
        <v>957</v>
      </c>
      <c r="E86" s="85" t="s">
        <v>958</v>
      </c>
      <c r="F86" s="86" t="s">
        <v>904</v>
      </c>
      <c r="G86" s="86" t="s">
        <v>682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937</v>
      </c>
      <c r="B87" s="81" t="s">
        <v>959</v>
      </c>
      <c r="C87" s="83" t="s">
        <v>960</v>
      </c>
      <c r="D87" s="85" t="s">
        <v>961</v>
      </c>
      <c r="E87" s="85" t="s">
        <v>962</v>
      </c>
      <c r="F87" s="86" t="s">
        <v>904</v>
      </c>
      <c r="G87" s="86" t="s">
        <v>682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937</v>
      </c>
      <c r="B88" s="81" t="s">
        <v>963</v>
      </c>
      <c r="C88" s="83" t="s">
        <v>964</v>
      </c>
      <c r="D88" s="85" t="s">
        <v>965</v>
      </c>
      <c r="E88" s="85" t="s">
        <v>966</v>
      </c>
      <c r="F88" s="86" t="s">
        <v>904</v>
      </c>
      <c r="G88" s="86" t="s">
        <v>682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967</v>
      </c>
      <c r="B89" s="80">
        <v>10</v>
      </c>
      <c r="C89" s="82" t="s">
        <v>25</v>
      </c>
      <c r="D89" s="84" t="s">
        <v>968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967</v>
      </c>
      <c r="B90" s="81" t="s">
        <v>969</v>
      </c>
      <c r="C90" s="83" t="s">
        <v>970</v>
      </c>
      <c r="D90" s="85" t="s">
        <v>971</v>
      </c>
      <c r="E90" s="85" t="s">
        <v>972</v>
      </c>
      <c r="F90" s="86" t="s">
        <v>641</v>
      </c>
      <c r="G90" s="86" t="s">
        <v>650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967</v>
      </c>
      <c r="B91" s="81" t="s">
        <v>973</v>
      </c>
      <c r="C91" s="83" t="s">
        <v>974</v>
      </c>
      <c r="D91" s="85" t="s">
        <v>975</v>
      </c>
      <c r="E91" s="85" t="s">
        <v>976</v>
      </c>
      <c r="F91" s="86" t="s">
        <v>641</v>
      </c>
      <c r="G91" s="86" t="s">
        <v>682</v>
      </c>
      <c r="H91" s="86">
        <v>1</v>
      </c>
      <c r="I91" s="88">
        <f>IF(COUNTIF(J91:AW91,"&lt;&gt;")=0,"",SUMPRODUCT(((Recommendations[ImplStatus]="Implemented")+(Recommendations[ImplStatus]="Compensated"))*ISNUMBER(MATCH(Recommendations[Id],J91:AW91,0)))/COUNTIF(J91:AW91,"&lt;&gt;"))</f>
        <v>0</v>
      </c>
      <c r="J91" s="90" t="s">
        <v>234</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967</v>
      </c>
      <c r="B92" s="81" t="s">
        <v>977</v>
      </c>
      <c r="C92" s="83" t="s">
        <v>978</v>
      </c>
      <c r="D92" s="85" t="s">
        <v>979</v>
      </c>
      <c r="E92" s="85" t="s">
        <v>980</v>
      </c>
      <c r="F92" s="86" t="s">
        <v>641</v>
      </c>
      <c r="G92" s="86" t="s">
        <v>682</v>
      </c>
      <c r="H92" s="86">
        <v>1</v>
      </c>
      <c r="I92" s="88">
        <f>IF(COUNTIF(J92:AW92,"&lt;&gt;")=0,"",SUMPRODUCT(((Recommendations[ImplStatus]="Implemented")+(Recommendations[ImplStatus]="Compensated"))*ISNUMBER(MATCH(Recommendations[Id],J92:AW92,0)))/COUNTIF(J92:AW92,"&lt;&gt;"))</f>
        <v>0</v>
      </c>
      <c r="J92" s="90" t="s">
        <v>84</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967</v>
      </c>
      <c r="B93" s="81" t="s">
        <v>981</v>
      </c>
      <c r="C93" s="83" t="s">
        <v>982</v>
      </c>
      <c r="D93" s="85" t="s">
        <v>983</v>
      </c>
      <c r="E93" s="85" t="s">
        <v>984</v>
      </c>
      <c r="F93" s="86" t="s">
        <v>641</v>
      </c>
      <c r="G93" s="86" t="s">
        <v>650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967</v>
      </c>
      <c r="B94" s="81" t="s">
        <v>985</v>
      </c>
      <c r="C94" s="83" t="s">
        <v>986</v>
      </c>
      <c r="D94" s="85" t="s">
        <v>987</v>
      </c>
      <c r="E94" s="85" t="s">
        <v>988</v>
      </c>
      <c r="F94" s="86" t="s">
        <v>641</v>
      </c>
      <c r="G94" s="86" t="s">
        <v>682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967</v>
      </c>
      <c r="B95" s="81" t="s">
        <v>989</v>
      </c>
      <c r="C95" s="83" t="s">
        <v>990</v>
      </c>
      <c r="D95" s="85" t="s">
        <v>991</v>
      </c>
      <c r="E95" s="85" t="s">
        <v>992</v>
      </c>
      <c r="F95" s="86" t="s">
        <v>641</v>
      </c>
      <c r="G95" s="86" t="s">
        <v>682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967</v>
      </c>
      <c r="B96" s="81" t="s">
        <v>993</v>
      </c>
      <c r="C96" s="83" t="s">
        <v>994</v>
      </c>
      <c r="D96" s="85" t="s">
        <v>995</v>
      </c>
      <c r="E96" s="85" t="s">
        <v>996</v>
      </c>
      <c r="F96" s="86" t="s">
        <v>641</v>
      </c>
      <c r="G96" s="86" t="s">
        <v>650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997</v>
      </c>
      <c r="B97" s="80">
        <v>11</v>
      </c>
      <c r="C97" s="82" t="s">
        <v>25</v>
      </c>
      <c r="D97" s="84" t="s">
        <v>998</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997</v>
      </c>
      <c r="B98" s="81" t="s">
        <v>999</v>
      </c>
      <c r="C98" s="83" t="s">
        <v>1000</v>
      </c>
      <c r="D98" s="85" t="s">
        <v>1001</v>
      </c>
      <c r="E98" s="85" t="s">
        <v>1002</v>
      </c>
      <c r="F98" s="86" t="s">
        <v>751</v>
      </c>
      <c r="G98" s="86" t="s">
        <v>697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997</v>
      </c>
      <c r="B99" s="81" t="s">
        <v>1003</v>
      </c>
      <c r="C99" s="83" t="s">
        <v>1004</v>
      </c>
      <c r="D99" s="85" t="s">
        <v>1005</v>
      </c>
      <c r="E99" s="85" t="s">
        <v>1006</v>
      </c>
      <c r="F99" s="86" t="s">
        <v>696</v>
      </c>
      <c r="G99" s="86" t="s">
        <v>1007</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997</v>
      </c>
      <c r="B100" s="81" t="s">
        <v>1008</v>
      </c>
      <c r="C100" s="83" t="s">
        <v>1009</v>
      </c>
      <c r="D100" s="85" t="s">
        <v>1010</v>
      </c>
      <c r="E100" s="85" t="s">
        <v>1011</v>
      </c>
      <c r="F100" s="86" t="s">
        <v>696</v>
      </c>
      <c r="G100" s="86" t="s">
        <v>682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997</v>
      </c>
      <c r="B101" s="81" t="s">
        <v>1012</v>
      </c>
      <c r="C101" s="83" t="s">
        <v>1013</v>
      </c>
      <c r="D101" s="85" t="s">
        <v>1014</v>
      </c>
      <c r="E101" s="85" t="s">
        <v>1015</v>
      </c>
      <c r="F101" s="86" t="s">
        <v>696</v>
      </c>
      <c r="G101" s="86" t="s">
        <v>1007</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997</v>
      </c>
      <c r="B102" s="81" t="s">
        <v>1016</v>
      </c>
      <c r="C102" s="83" t="s">
        <v>1017</v>
      </c>
      <c r="D102" s="85" t="s">
        <v>1018</v>
      </c>
      <c r="E102" s="85" t="s">
        <v>1019</v>
      </c>
      <c r="F102" s="86" t="s">
        <v>696</v>
      </c>
      <c r="G102" s="86" t="s">
        <v>1007</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1020</v>
      </c>
      <c r="B103" s="80">
        <v>12</v>
      </c>
      <c r="C103" s="82" t="s">
        <v>25</v>
      </c>
      <c r="D103" s="84" t="s">
        <v>1021</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1020</v>
      </c>
      <c r="B104" s="81" t="s">
        <v>1022</v>
      </c>
      <c r="C104" s="83" t="s">
        <v>1023</v>
      </c>
      <c r="D104" s="85" t="s">
        <v>1024</v>
      </c>
      <c r="E104" s="85" t="s">
        <v>1025</v>
      </c>
      <c r="F104" s="86" t="s">
        <v>904</v>
      </c>
      <c r="G104" s="86" t="s">
        <v>682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1020</v>
      </c>
      <c r="B105" s="81" t="s">
        <v>1026</v>
      </c>
      <c r="C105" s="83" t="s">
        <v>1027</v>
      </c>
      <c r="D105" s="85" t="s">
        <v>1028</v>
      </c>
      <c r="E105" s="85" t="s">
        <v>1029</v>
      </c>
      <c r="F105" s="86" t="s">
        <v>904</v>
      </c>
      <c r="G105" s="86" t="s">
        <v>682</v>
      </c>
      <c r="H105" s="86">
        <v>2</v>
      </c>
      <c r="I105" s="88">
        <f>IF(COUNTIF(J105:AW105,"&lt;&gt;")=0,"",SUMPRODUCT(((Recommendations[ImplStatus]="Implemented")+(Recommendations[ImplStatus]="Compensated"))*ISNUMBER(MATCH(Recommendations[Id],J105:AW105,0)))/COUNTIF(J105:AW105,"&lt;&gt;"))</f>
        <v>0</v>
      </c>
      <c r="J105" s="90" t="s">
        <v>166</v>
      </c>
      <c r="K105" s="90" t="s">
        <v>186</v>
      </c>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1020</v>
      </c>
      <c r="B106" s="81" t="s">
        <v>1030</v>
      </c>
      <c r="C106" s="83" t="s">
        <v>1031</v>
      </c>
      <c r="D106" s="85" t="s">
        <v>1032</v>
      </c>
      <c r="E106" s="85" t="s">
        <v>1033</v>
      </c>
      <c r="F106" s="86" t="s">
        <v>904</v>
      </c>
      <c r="G106" s="86" t="s">
        <v>682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1020</v>
      </c>
      <c r="B107" s="81" t="s">
        <v>1034</v>
      </c>
      <c r="C107" s="83" t="s">
        <v>1035</v>
      </c>
      <c r="D107" s="85" t="s">
        <v>1036</v>
      </c>
      <c r="E107" s="85" t="s">
        <v>1037</v>
      </c>
      <c r="F107" s="86" t="s">
        <v>751</v>
      </c>
      <c r="G107" s="86" t="s">
        <v>697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1020</v>
      </c>
      <c r="B108" s="81" t="s">
        <v>1038</v>
      </c>
      <c r="C108" s="83" t="s">
        <v>1039</v>
      </c>
      <c r="D108" s="85" t="s">
        <v>1040</v>
      </c>
      <c r="E108" s="85" t="s">
        <v>1041</v>
      </c>
      <c r="F108" s="86" t="s">
        <v>904</v>
      </c>
      <c r="G108" s="86" t="s">
        <v>682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1020</v>
      </c>
      <c r="B109" s="81" t="s">
        <v>1042</v>
      </c>
      <c r="C109" s="83" t="s">
        <v>1043</v>
      </c>
      <c r="D109" s="85" t="s">
        <v>1044</v>
      </c>
      <c r="E109" s="85" t="s">
        <v>1045</v>
      </c>
      <c r="F109" s="86" t="s">
        <v>904</v>
      </c>
      <c r="G109" s="86" t="s">
        <v>682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1020</v>
      </c>
      <c r="B110" s="81" t="s">
        <v>1046</v>
      </c>
      <c r="C110" s="83" t="s">
        <v>1047</v>
      </c>
      <c r="D110" s="85" t="s">
        <v>1048</v>
      </c>
      <c r="E110" s="85" t="s">
        <v>1049</v>
      </c>
      <c r="F110" s="86" t="s">
        <v>641</v>
      </c>
      <c r="G110" s="86" t="s">
        <v>682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1020</v>
      </c>
      <c r="B111" s="81" t="s">
        <v>1050</v>
      </c>
      <c r="C111" s="83" t="s">
        <v>1051</v>
      </c>
      <c r="D111" s="85" t="s">
        <v>1052</v>
      </c>
      <c r="E111" s="85" t="s">
        <v>1053</v>
      </c>
      <c r="F111" s="86" t="s">
        <v>641</v>
      </c>
      <c r="G111" s="86" t="s">
        <v>682</v>
      </c>
      <c r="H111" s="86">
        <v>3</v>
      </c>
      <c r="I111" s="88">
        <f>IF(COUNTIF(J111:AW111,"&lt;&gt;")=0,"",SUMPRODUCT(((Recommendations[ImplStatus]="Implemented")+(Recommendations[ImplStatus]="Compensated"))*ISNUMBER(MATCH(Recommendations[Id],J111:AW111,0)))/COUNTIF(J111:AW111,"&lt;&gt;"))</f>
        <v>0</v>
      </c>
      <c r="J111" s="90" t="s">
        <v>186</v>
      </c>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1054</v>
      </c>
      <c r="B112" s="80">
        <v>13</v>
      </c>
      <c r="C112" s="82" t="s">
        <v>25</v>
      </c>
      <c r="D112" s="84" t="s">
        <v>1055</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1054</v>
      </c>
      <c r="B113" s="81" t="s">
        <v>1056</v>
      </c>
      <c r="C113" s="83" t="s">
        <v>1057</v>
      </c>
      <c r="D113" s="85" t="s">
        <v>1058</v>
      </c>
      <c r="E113" s="85" t="s">
        <v>1059</v>
      </c>
      <c r="F113" s="86" t="s">
        <v>904</v>
      </c>
      <c r="G113" s="86" t="s">
        <v>650</v>
      </c>
      <c r="H113" s="86">
        <v>2</v>
      </c>
      <c r="I113" s="88">
        <f>IF(COUNTIF(J113:AW113,"&lt;&gt;")=0,"",SUMPRODUCT(((Recommendations[ImplStatus]="Implemented")+(Recommendations[ImplStatus]="Compensated"))*ISNUMBER(MATCH(Recommendations[Id],J113:AW113,0)))/COUNTIF(J113:AW113,"&lt;&gt;"))</f>
        <v>0</v>
      </c>
      <c r="J113" s="90" t="s">
        <v>294</v>
      </c>
      <c r="K113" s="90" t="s">
        <v>301</v>
      </c>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1054</v>
      </c>
      <c r="B114" s="81" t="s">
        <v>1060</v>
      </c>
      <c r="C114" s="83" t="s">
        <v>1061</v>
      </c>
      <c r="D114" s="85" t="s">
        <v>1062</v>
      </c>
      <c r="E114" s="85" t="s">
        <v>1063</v>
      </c>
      <c r="F114" s="86" t="s">
        <v>641</v>
      </c>
      <c r="G114" s="86" t="s">
        <v>650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1054</v>
      </c>
      <c r="B115" s="81" t="s">
        <v>1064</v>
      </c>
      <c r="C115" s="83" t="s">
        <v>1065</v>
      </c>
      <c r="D115" s="85" t="s">
        <v>1066</v>
      </c>
      <c r="E115" s="85" t="s">
        <v>1067</v>
      </c>
      <c r="F115" s="86" t="s">
        <v>904</v>
      </c>
      <c r="G115" s="86" t="s">
        <v>650</v>
      </c>
      <c r="H115" s="86">
        <v>2</v>
      </c>
      <c r="I115" s="88">
        <f>IF(COUNTIF(J115:AW115,"&lt;&gt;")=0,"",SUMPRODUCT(((Recommendations[ImplStatus]="Implemented")+(Recommendations[ImplStatus]="Compensated"))*ISNUMBER(MATCH(Recommendations[Id],J115:AW115,0)))/COUNTIF(J115:AW115,"&lt;&gt;"))</f>
        <v>0</v>
      </c>
      <c r="J115" s="90" t="s">
        <v>256</v>
      </c>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1054</v>
      </c>
      <c r="B116" s="81" t="s">
        <v>1068</v>
      </c>
      <c r="C116" s="83" t="s">
        <v>1069</v>
      </c>
      <c r="D116" s="85" t="s">
        <v>1070</v>
      </c>
      <c r="E116" s="85" t="s">
        <v>1071</v>
      </c>
      <c r="F116" s="86" t="s">
        <v>904</v>
      </c>
      <c r="G116" s="86" t="s">
        <v>682</v>
      </c>
      <c r="H116" s="86">
        <v>2</v>
      </c>
      <c r="I116" s="88">
        <f>IF(COUNTIF(J116:AW116,"&lt;&gt;")=0,"",SUMPRODUCT(((Recommendations[ImplStatus]="Implemented")+(Recommendations[ImplStatus]="Compensated"))*ISNUMBER(MATCH(Recommendations[Id],J116:AW116,0)))/COUNTIF(J116:AW116,"&lt;&gt;"))</f>
        <v>0</v>
      </c>
      <c r="J116" s="90" t="s">
        <v>166</v>
      </c>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1054</v>
      </c>
      <c r="B117" s="81" t="s">
        <v>1072</v>
      </c>
      <c r="C117" s="83" t="s">
        <v>1073</v>
      </c>
      <c r="D117" s="85" t="s">
        <v>1074</v>
      </c>
      <c r="E117" s="85" t="s">
        <v>1075</v>
      </c>
      <c r="F117" s="86" t="s">
        <v>641</v>
      </c>
      <c r="G117" s="86" t="s">
        <v>682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1054</v>
      </c>
      <c r="B118" s="81" t="s">
        <v>1076</v>
      </c>
      <c r="C118" s="83" t="s">
        <v>1077</v>
      </c>
      <c r="D118" s="85" t="s">
        <v>1078</v>
      </c>
      <c r="E118" s="85" t="s">
        <v>1079</v>
      </c>
      <c r="F118" s="86" t="s">
        <v>904</v>
      </c>
      <c r="G118" s="86" t="s">
        <v>650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1054</v>
      </c>
      <c r="B119" s="81" t="s">
        <v>1080</v>
      </c>
      <c r="C119" s="83" t="s">
        <v>1081</v>
      </c>
      <c r="D119" s="85" t="s">
        <v>1082</v>
      </c>
      <c r="E119" s="85" t="s">
        <v>1083</v>
      </c>
      <c r="F119" s="86" t="s">
        <v>641</v>
      </c>
      <c r="G119" s="86" t="s">
        <v>682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1054</v>
      </c>
      <c r="B120" s="81" t="s">
        <v>1084</v>
      </c>
      <c r="C120" s="83" t="s">
        <v>1085</v>
      </c>
      <c r="D120" s="85" t="s">
        <v>1086</v>
      </c>
      <c r="E120" s="85" t="s">
        <v>1087</v>
      </c>
      <c r="F120" s="86" t="s">
        <v>904</v>
      </c>
      <c r="G120" s="86" t="s">
        <v>682</v>
      </c>
      <c r="H120" s="86">
        <v>3</v>
      </c>
      <c r="I120" s="88">
        <f>IF(COUNTIF(J120:AW120,"&lt;&gt;")=0,"",SUMPRODUCT(((Recommendations[ImplStatus]="Implemented")+(Recommendations[ImplStatus]="Compensated"))*ISNUMBER(MATCH(Recommendations[Id],J120:AW120,0)))/COUNTIF(J120:AW120,"&lt;&gt;"))</f>
        <v>0</v>
      </c>
      <c r="J120" s="90" t="s">
        <v>245</v>
      </c>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1054</v>
      </c>
      <c r="B121" s="81" t="s">
        <v>1088</v>
      </c>
      <c r="C121" s="83" t="s">
        <v>1089</v>
      </c>
      <c r="D121" s="85" t="s">
        <v>1090</v>
      </c>
      <c r="E121" s="85" t="s">
        <v>1091</v>
      </c>
      <c r="F121" s="86" t="s">
        <v>904</v>
      </c>
      <c r="G121" s="86" t="s">
        <v>682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1054</v>
      </c>
      <c r="B122" s="81" t="s">
        <v>1092</v>
      </c>
      <c r="C122" s="83" t="s">
        <v>1093</v>
      </c>
      <c r="D122" s="85" t="s">
        <v>1094</v>
      </c>
      <c r="E122" s="85" t="s">
        <v>1095</v>
      </c>
      <c r="F122" s="86" t="s">
        <v>904</v>
      </c>
      <c r="G122" s="86" t="s">
        <v>682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1054</v>
      </c>
      <c r="B123" s="81" t="s">
        <v>1096</v>
      </c>
      <c r="C123" s="83" t="s">
        <v>1097</v>
      </c>
      <c r="D123" s="85" t="s">
        <v>1098</v>
      </c>
      <c r="E123" s="85" t="s">
        <v>1099</v>
      </c>
      <c r="F123" s="86" t="s">
        <v>904</v>
      </c>
      <c r="G123" s="86" t="s">
        <v>650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1100</v>
      </c>
      <c r="B124" s="80">
        <v>14</v>
      </c>
      <c r="C124" s="82" t="s">
        <v>25</v>
      </c>
      <c r="D124" s="84" t="s">
        <v>1101</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1100</v>
      </c>
      <c r="B125" s="81" t="s">
        <v>1102</v>
      </c>
      <c r="C125" s="83" t="s">
        <v>1103</v>
      </c>
      <c r="D125" s="85" t="s">
        <v>1104</v>
      </c>
      <c r="E125" s="85" t="s">
        <v>1105</v>
      </c>
      <c r="F125" s="86" t="s">
        <v>751</v>
      </c>
      <c r="G125" s="86" t="s">
        <v>697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1100</v>
      </c>
      <c r="B126" s="81" t="s">
        <v>1106</v>
      </c>
      <c r="C126" s="83" t="s">
        <v>1107</v>
      </c>
      <c r="D126" s="85" t="s">
        <v>1108</v>
      </c>
      <c r="E126" s="85" t="s">
        <v>1109</v>
      </c>
      <c r="F126" s="86" t="s">
        <v>776</v>
      </c>
      <c r="G126" s="86" t="s">
        <v>682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1100</v>
      </c>
      <c r="B127" s="81" t="s">
        <v>1110</v>
      </c>
      <c r="C127" s="83" t="s">
        <v>1111</v>
      </c>
      <c r="D127" s="85" t="s">
        <v>1112</v>
      </c>
      <c r="E127" s="85" t="s">
        <v>1113</v>
      </c>
      <c r="F127" s="86" t="s">
        <v>776</v>
      </c>
      <c r="G127" s="86" t="s">
        <v>682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1100</v>
      </c>
      <c r="B128" s="81" t="s">
        <v>1114</v>
      </c>
      <c r="C128" s="83" t="s">
        <v>1115</v>
      </c>
      <c r="D128" s="85" t="s">
        <v>1116</v>
      </c>
      <c r="E128" s="85" t="s">
        <v>1117</v>
      </c>
      <c r="F128" s="86" t="s">
        <v>776</v>
      </c>
      <c r="G128" s="86" t="s">
        <v>682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1100</v>
      </c>
      <c r="B129" s="81" t="s">
        <v>1118</v>
      </c>
      <c r="C129" s="83" t="s">
        <v>1119</v>
      </c>
      <c r="D129" s="85" t="s">
        <v>1120</v>
      </c>
      <c r="E129" s="85" t="s">
        <v>1121</v>
      </c>
      <c r="F129" s="86" t="s">
        <v>776</v>
      </c>
      <c r="G129" s="86" t="s">
        <v>682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1100</v>
      </c>
      <c r="B130" s="81" t="s">
        <v>1122</v>
      </c>
      <c r="C130" s="83" t="s">
        <v>1123</v>
      </c>
      <c r="D130" s="85" t="s">
        <v>1124</v>
      </c>
      <c r="E130" s="85" t="s">
        <v>1125</v>
      </c>
      <c r="F130" s="86" t="s">
        <v>776</v>
      </c>
      <c r="G130" s="86" t="s">
        <v>682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1100</v>
      </c>
      <c r="B131" s="81" t="s">
        <v>1126</v>
      </c>
      <c r="C131" s="83" t="s">
        <v>1127</v>
      </c>
      <c r="D131" s="85" t="s">
        <v>1128</v>
      </c>
      <c r="E131" s="85" t="s">
        <v>1129</v>
      </c>
      <c r="F131" s="86" t="s">
        <v>776</v>
      </c>
      <c r="G131" s="86" t="s">
        <v>682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1100</v>
      </c>
      <c r="B132" s="81" t="s">
        <v>1130</v>
      </c>
      <c r="C132" s="83" t="s">
        <v>1131</v>
      </c>
      <c r="D132" s="85" t="s">
        <v>1132</v>
      </c>
      <c r="E132" s="85" t="s">
        <v>1133</v>
      </c>
      <c r="F132" s="86" t="s">
        <v>776</v>
      </c>
      <c r="G132" s="86" t="s">
        <v>682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1100</v>
      </c>
      <c r="B133" s="81" t="s">
        <v>1134</v>
      </c>
      <c r="C133" s="83" t="s">
        <v>1135</v>
      </c>
      <c r="D133" s="85" t="s">
        <v>1136</v>
      </c>
      <c r="E133" s="85" t="s">
        <v>1137</v>
      </c>
      <c r="F133" s="86" t="s">
        <v>776</v>
      </c>
      <c r="G133" s="86" t="s">
        <v>682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1138</v>
      </c>
      <c r="B134" s="80">
        <v>15</v>
      </c>
      <c r="C134" s="82" t="s">
        <v>25</v>
      </c>
      <c r="D134" s="84" t="s">
        <v>1139</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1138</v>
      </c>
      <c r="B135" s="81" t="s">
        <v>1140</v>
      </c>
      <c r="C135" s="83" t="s">
        <v>1141</v>
      </c>
      <c r="D135" s="85" t="s">
        <v>1142</v>
      </c>
      <c r="E135" s="85" t="s">
        <v>1143</v>
      </c>
      <c r="F135" s="86" t="s">
        <v>776</v>
      </c>
      <c r="G135" s="86" t="s">
        <v>642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1138</v>
      </c>
      <c r="B136" s="81" t="s">
        <v>1144</v>
      </c>
      <c r="C136" s="83" t="s">
        <v>1145</v>
      </c>
      <c r="D136" s="85" t="s">
        <v>1146</v>
      </c>
      <c r="E136" s="85" t="s">
        <v>1147</v>
      </c>
      <c r="F136" s="86" t="s">
        <v>751</v>
      </c>
      <c r="G136" s="86" t="s">
        <v>697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1138</v>
      </c>
      <c r="B137" s="81" t="s">
        <v>1148</v>
      </c>
      <c r="C137" s="83" t="s">
        <v>1149</v>
      </c>
      <c r="D137" s="85" t="s">
        <v>1150</v>
      </c>
      <c r="E137" s="85" t="s">
        <v>1151</v>
      </c>
      <c r="F137" s="86" t="s">
        <v>776</v>
      </c>
      <c r="G137" s="86" t="s">
        <v>697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1138</v>
      </c>
      <c r="B138" s="81" t="s">
        <v>1152</v>
      </c>
      <c r="C138" s="83" t="s">
        <v>1153</v>
      </c>
      <c r="D138" s="85" t="s">
        <v>1154</v>
      </c>
      <c r="E138" s="85" t="s">
        <v>1155</v>
      </c>
      <c r="F138" s="86" t="s">
        <v>751</v>
      </c>
      <c r="G138" s="86" t="s">
        <v>697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1138</v>
      </c>
      <c r="B139" s="81" t="s">
        <v>1156</v>
      </c>
      <c r="C139" s="83" t="s">
        <v>1157</v>
      </c>
      <c r="D139" s="85" t="s">
        <v>1158</v>
      </c>
      <c r="E139" s="85" t="s">
        <v>1159</v>
      </c>
      <c r="F139" s="86" t="s">
        <v>776</v>
      </c>
      <c r="G139" s="86" t="s">
        <v>697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1138</v>
      </c>
      <c r="B140" s="81" t="s">
        <v>1160</v>
      </c>
      <c r="C140" s="83" t="s">
        <v>1161</v>
      </c>
      <c r="D140" s="85" t="s">
        <v>1162</v>
      </c>
      <c r="E140" s="85" t="s">
        <v>1163</v>
      </c>
      <c r="F140" s="86" t="s">
        <v>696</v>
      </c>
      <c r="G140" s="86" t="s">
        <v>697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1138</v>
      </c>
      <c r="B141" s="81" t="s">
        <v>1164</v>
      </c>
      <c r="C141" s="83" t="s">
        <v>1165</v>
      </c>
      <c r="D141" s="85" t="s">
        <v>1166</v>
      </c>
      <c r="E141" s="85" t="s">
        <v>1167</v>
      </c>
      <c r="F141" s="86" t="s">
        <v>696</v>
      </c>
      <c r="G141" s="86" t="s">
        <v>682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1168</v>
      </c>
      <c r="B142" s="80">
        <v>16</v>
      </c>
      <c r="C142" s="82" t="s">
        <v>25</v>
      </c>
      <c r="D142" s="84" t="s">
        <v>1169</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1168</v>
      </c>
      <c r="B143" s="81" t="s">
        <v>1170</v>
      </c>
      <c r="C143" s="83" t="s">
        <v>1171</v>
      </c>
      <c r="D143" s="85" t="s">
        <v>1172</v>
      </c>
      <c r="E143" s="85" t="s">
        <v>1173</v>
      </c>
      <c r="F143" s="86" t="s">
        <v>751</v>
      </c>
      <c r="G143" s="86" t="s">
        <v>697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1168</v>
      </c>
      <c r="B144" s="81" t="s">
        <v>1174</v>
      </c>
      <c r="C144" s="83" t="s">
        <v>1175</v>
      </c>
      <c r="D144" s="85" t="s">
        <v>1176</v>
      </c>
      <c r="E144" s="85" t="s">
        <v>1177</v>
      </c>
      <c r="F144" s="86" t="s">
        <v>751</v>
      </c>
      <c r="G144" s="86" t="s">
        <v>697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1168</v>
      </c>
      <c r="B145" s="81" t="s">
        <v>1178</v>
      </c>
      <c r="C145" s="83" t="s">
        <v>1179</v>
      </c>
      <c r="D145" s="85" t="s">
        <v>1180</v>
      </c>
      <c r="E145" s="85" t="s">
        <v>1181</v>
      </c>
      <c r="F145" s="86" t="s">
        <v>665</v>
      </c>
      <c r="G145" s="86" t="s">
        <v>650</v>
      </c>
      <c r="H145" s="86">
        <v>2</v>
      </c>
      <c r="I145" s="88">
        <f>IF(COUNTIF(J145:AW145,"&lt;&gt;")=0,"",SUMPRODUCT(((Recommendations[ImplStatus]="Implemented")+(Recommendations[ImplStatus]="Compensated"))*ISNUMBER(MATCH(Recommendations[Id],J145:AW145,0)))/COUNTIF(J145:AW145,"&lt;&gt;"))</f>
        <v>0</v>
      </c>
      <c r="J145" s="90" t="s">
        <v>301</v>
      </c>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1168</v>
      </c>
      <c r="B146" s="81" t="s">
        <v>1182</v>
      </c>
      <c r="C146" s="83" t="s">
        <v>1183</v>
      </c>
      <c r="D146" s="85" t="s">
        <v>1184</v>
      </c>
      <c r="E146" s="85" t="s">
        <v>1185</v>
      </c>
      <c r="F146" s="86" t="s">
        <v>665</v>
      </c>
      <c r="G146" s="86" t="s">
        <v>642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1168</v>
      </c>
      <c r="B147" s="81" t="s">
        <v>1186</v>
      </c>
      <c r="C147" s="83" t="s">
        <v>1187</v>
      </c>
      <c r="D147" s="85" t="s">
        <v>1188</v>
      </c>
      <c r="E147" s="85" t="s">
        <v>1189</v>
      </c>
      <c r="F147" s="86" t="s">
        <v>665</v>
      </c>
      <c r="G147" s="86" t="s">
        <v>682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1168</v>
      </c>
      <c r="B148" s="81" t="s">
        <v>1190</v>
      </c>
      <c r="C148" s="83" t="s">
        <v>1191</v>
      </c>
      <c r="D148" s="85" t="s">
        <v>1192</v>
      </c>
      <c r="E148" s="85" t="s">
        <v>1193</v>
      </c>
      <c r="F148" s="86" t="s">
        <v>751</v>
      </c>
      <c r="G148" s="86" t="s">
        <v>697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1168</v>
      </c>
      <c r="B149" s="81" t="s">
        <v>1194</v>
      </c>
      <c r="C149" s="83" t="s">
        <v>1195</v>
      </c>
      <c r="D149" s="85" t="s">
        <v>1196</v>
      </c>
      <c r="E149" s="85" t="s">
        <v>1197</v>
      </c>
      <c r="F149" s="86" t="s">
        <v>665</v>
      </c>
      <c r="G149" s="86" t="s">
        <v>682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1168</v>
      </c>
      <c r="B150" s="81" t="s">
        <v>1198</v>
      </c>
      <c r="C150" s="83" t="s">
        <v>1199</v>
      </c>
      <c r="D150" s="85" t="s">
        <v>1200</v>
      </c>
      <c r="E150" s="85" t="s">
        <v>1201</v>
      </c>
      <c r="F150" s="86" t="s">
        <v>904</v>
      </c>
      <c r="G150" s="86" t="s">
        <v>682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1168</v>
      </c>
      <c r="B151" s="81" t="s">
        <v>1202</v>
      </c>
      <c r="C151" s="83" t="s">
        <v>1203</v>
      </c>
      <c r="D151" s="85" t="s">
        <v>1204</v>
      </c>
      <c r="E151" s="85" t="s">
        <v>1205</v>
      </c>
      <c r="F151" s="86" t="s">
        <v>776</v>
      </c>
      <c r="G151" s="86" t="s">
        <v>682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1168</v>
      </c>
      <c r="B152" s="81" t="s">
        <v>1206</v>
      </c>
      <c r="C152" s="83" t="s">
        <v>1207</v>
      </c>
      <c r="D152" s="85" t="s">
        <v>1208</v>
      </c>
      <c r="E152" s="85" t="s">
        <v>1209</v>
      </c>
      <c r="F152" s="86" t="s">
        <v>665</v>
      </c>
      <c r="G152" s="86" t="s">
        <v>682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1168</v>
      </c>
      <c r="B153" s="81" t="s">
        <v>1210</v>
      </c>
      <c r="C153" s="83" t="s">
        <v>1211</v>
      </c>
      <c r="D153" s="85" t="s">
        <v>1212</v>
      </c>
      <c r="E153" s="85" t="s">
        <v>1213</v>
      </c>
      <c r="F153" s="86" t="s">
        <v>665</v>
      </c>
      <c r="G153" s="86" t="s">
        <v>682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1168</v>
      </c>
      <c r="B154" s="81" t="s">
        <v>1214</v>
      </c>
      <c r="C154" s="83" t="s">
        <v>1215</v>
      </c>
      <c r="D154" s="85" t="s">
        <v>1216</v>
      </c>
      <c r="E154" s="85" t="s">
        <v>1217</v>
      </c>
      <c r="F154" s="86" t="s">
        <v>665</v>
      </c>
      <c r="G154" s="86" t="s">
        <v>682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1168</v>
      </c>
      <c r="B155" s="81" t="s">
        <v>1218</v>
      </c>
      <c r="C155" s="83" t="s">
        <v>1219</v>
      </c>
      <c r="D155" s="85" t="s">
        <v>1220</v>
      </c>
      <c r="E155" s="85" t="s">
        <v>1221</v>
      </c>
      <c r="F155" s="86" t="s">
        <v>665</v>
      </c>
      <c r="G155" s="86" t="s">
        <v>650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1168</v>
      </c>
      <c r="B156" s="81" t="s">
        <v>1222</v>
      </c>
      <c r="C156" s="83" t="s">
        <v>1223</v>
      </c>
      <c r="D156" s="85" t="s">
        <v>1224</v>
      </c>
      <c r="E156" s="85" t="s">
        <v>1225</v>
      </c>
      <c r="F156" s="86" t="s">
        <v>665</v>
      </c>
      <c r="G156" s="86" t="s">
        <v>682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1226</v>
      </c>
      <c r="B157" s="80">
        <v>17</v>
      </c>
      <c r="C157" s="82" t="s">
        <v>25</v>
      </c>
      <c r="D157" s="84" t="s">
        <v>1227</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1226</v>
      </c>
      <c r="B158" s="81" t="s">
        <v>1228</v>
      </c>
      <c r="C158" s="83" t="s">
        <v>1229</v>
      </c>
      <c r="D158" s="85" t="s">
        <v>1230</v>
      </c>
      <c r="E158" s="85" t="s">
        <v>1231</v>
      </c>
      <c r="F158" s="86" t="s">
        <v>776</v>
      </c>
      <c r="G158" s="86" t="s">
        <v>646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1226</v>
      </c>
      <c r="B159" s="81" t="s">
        <v>1232</v>
      </c>
      <c r="C159" s="83" t="s">
        <v>1233</v>
      </c>
      <c r="D159" s="85" t="s">
        <v>1234</v>
      </c>
      <c r="E159" s="85" t="s">
        <v>1235</v>
      </c>
      <c r="F159" s="86" t="s">
        <v>751</v>
      </c>
      <c r="G159" s="86" t="s">
        <v>697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1226</v>
      </c>
      <c r="B160" s="81" t="s">
        <v>1236</v>
      </c>
      <c r="C160" s="83" t="s">
        <v>1237</v>
      </c>
      <c r="D160" s="85" t="s">
        <v>1238</v>
      </c>
      <c r="E160" s="85" t="s">
        <v>1239</v>
      </c>
      <c r="F160" s="86" t="s">
        <v>751</v>
      </c>
      <c r="G160" s="86" t="s">
        <v>697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1226</v>
      </c>
      <c r="B161" s="81" t="s">
        <v>1240</v>
      </c>
      <c r="C161" s="83" t="s">
        <v>1241</v>
      </c>
      <c r="D161" s="85" t="s">
        <v>1242</v>
      </c>
      <c r="E161" s="85" t="s">
        <v>1243</v>
      </c>
      <c r="F161" s="86" t="s">
        <v>751</v>
      </c>
      <c r="G161" s="86" t="s">
        <v>697</v>
      </c>
      <c r="H161" s="86">
        <v>2</v>
      </c>
      <c r="I161" s="88">
        <f>IF(COUNTIF(J161:AW161,"&lt;&gt;")=0,"",SUMPRODUCT(((Recommendations[ImplStatus]="Implemented")+(Recommendations[ImplStatus]="Compensated"))*ISNUMBER(MATCH(Recommendations[Id],J161:AW161,0)))/COUNTIF(J161:AW161,"&lt;&gt;"))</f>
        <v>0</v>
      </c>
      <c r="J161" s="90" t="s">
        <v>294</v>
      </c>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1226</v>
      </c>
      <c r="B162" s="81" t="s">
        <v>1244</v>
      </c>
      <c r="C162" s="83" t="s">
        <v>1245</v>
      </c>
      <c r="D162" s="85" t="s">
        <v>1246</v>
      </c>
      <c r="E162" s="85" t="s">
        <v>1247</v>
      </c>
      <c r="F162" s="86" t="s">
        <v>776</v>
      </c>
      <c r="G162" s="86" t="s">
        <v>646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1226</v>
      </c>
      <c r="B163" s="81" t="s">
        <v>1248</v>
      </c>
      <c r="C163" s="83" t="s">
        <v>1249</v>
      </c>
      <c r="D163" s="85" t="s">
        <v>1250</v>
      </c>
      <c r="E163" s="85" t="s">
        <v>1251</v>
      </c>
      <c r="F163" s="86" t="s">
        <v>776</v>
      </c>
      <c r="G163" s="86" t="s">
        <v>646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1226</v>
      </c>
      <c r="B164" s="81" t="s">
        <v>1252</v>
      </c>
      <c r="C164" s="83" t="s">
        <v>1253</v>
      </c>
      <c r="D164" s="85" t="s">
        <v>1254</v>
      </c>
      <c r="E164" s="85" t="s">
        <v>1255</v>
      </c>
      <c r="F164" s="86" t="s">
        <v>776</v>
      </c>
      <c r="G164" s="86" t="s">
        <v>1007</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1226</v>
      </c>
      <c r="B165" s="81" t="s">
        <v>1256</v>
      </c>
      <c r="C165" s="83" t="s">
        <v>1257</v>
      </c>
      <c r="D165" s="85" t="s">
        <v>1258</v>
      </c>
      <c r="E165" s="85" t="s">
        <v>1259</v>
      </c>
      <c r="F165" s="86" t="s">
        <v>776</v>
      </c>
      <c r="G165" s="86" t="s">
        <v>1007</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1226</v>
      </c>
      <c r="B166" s="81" t="s">
        <v>1260</v>
      </c>
      <c r="C166" s="83" t="s">
        <v>1261</v>
      </c>
      <c r="D166" s="85" t="s">
        <v>1262</v>
      </c>
      <c r="E166" s="85" t="s">
        <v>1263</v>
      </c>
      <c r="F166" s="86" t="s">
        <v>751</v>
      </c>
      <c r="G166" s="86" t="s">
        <v>1007</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1264</v>
      </c>
      <c r="B167" s="80">
        <v>18</v>
      </c>
      <c r="C167" s="82" t="s">
        <v>25</v>
      </c>
      <c r="D167" s="84" t="s">
        <v>1265</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1264</v>
      </c>
      <c r="B168" s="81" t="s">
        <v>1266</v>
      </c>
      <c r="C168" s="83" t="s">
        <v>1267</v>
      </c>
      <c r="D168" s="85" t="s">
        <v>1268</v>
      </c>
      <c r="E168" s="85" t="s">
        <v>1269</v>
      </c>
      <c r="F168" s="86" t="s">
        <v>751</v>
      </c>
      <c r="G168" s="86" t="s">
        <v>697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1264</v>
      </c>
      <c r="B169" s="81" t="s">
        <v>1270</v>
      </c>
      <c r="C169" s="83" t="s">
        <v>1271</v>
      </c>
      <c r="D169" s="85" t="s">
        <v>1272</v>
      </c>
      <c r="E169" s="85" t="s">
        <v>1273</v>
      </c>
      <c r="F169" s="86" t="s">
        <v>904</v>
      </c>
      <c r="G169" s="86" t="s">
        <v>650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1264</v>
      </c>
      <c r="B170" s="81" t="s">
        <v>1274</v>
      </c>
      <c r="C170" s="83" t="s">
        <v>1275</v>
      </c>
      <c r="D170" s="85" t="s">
        <v>1276</v>
      </c>
      <c r="E170" s="85" t="s">
        <v>1277</v>
      </c>
      <c r="F170" s="86" t="s">
        <v>904</v>
      </c>
      <c r="G170" s="86" t="s">
        <v>682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1264</v>
      </c>
      <c r="B171" s="81" t="s">
        <v>1278</v>
      </c>
      <c r="C171" s="83" t="s">
        <v>1279</v>
      </c>
      <c r="D171" s="85" t="s">
        <v>1280</v>
      </c>
      <c r="E171" s="85" t="s">
        <v>1281</v>
      </c>
      <c r="F171" s="86" t="s">
        <v>904</v>
      </c>
      <c r="G171" s="86" t="s">
        <v>682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1264</v>
      </c>
      <c r="B172" s="91" t="s">
        <v>1282</v>
      </c>
      <c r="C172" s="92" t="s">
        <v>1283</v>
      </c>
      <c r="D172" s="93" t="s">
        <v>1284</v>
      </c>
      <c r="E172" s="93" t="s">
        <v>1285</v>
      </c>
      <c r="F172" s="94" t="s">
        <v>904</v>
      </c>
      <c r="G172" s="94" t="s">
        <v>650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345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IFERROR(INDEX('Recommendations'!$I$2:$I$51, MATCH(J2,'Recommendations'!$B$2:$B$51,0))="Implemented", FALSE))</xm:f>
            <x14:dxf>
              <font>
                <color rgb="FF000000"/>
              </font>
              <fill>
                <patternFill>
                  <bgColor rgb="FF3C7D22"/>
                </patternFill>
              </fill>
            </x14:dxf>
          </x14:cfRule>
          <x14:cfRule type="expression" priority="2" id="{00000000-000E-0000-0400-000002000000}">
            <xm:f>AND(J2&lt;&gt;"", IFERROR(INDEX('Recommendations'!$I$2:$I$51, MATCH(J2,'Recommendations'!$B$2:$B$51,0))="Compensated", FALSE))</xm:f>
            <x14:dxf>
              <font>
                <color rgb="FF000000"/>
              </font>
              <fill>
                <patternFill>
                  <bgColor rgb="FFC6E0B4"/>
                </patternFill>
              </fill>
            </x14:dxf>
          </x14:cfRule>
          <x14:cfRule type="expression" priority="3" id="{00000000-000E-0000-0400-000003000000}">
            <xm:f>AND(J2&lt;&gt;"", IFERROR(INDEX('Recommendations'!$I$2:$I$51, MATCH(J2,'Recommendations'!$B$2:$B$51,0))="Testing", FALSE))</xm:f>
            <x14:dxf>
              <font>
                <color rgb="FF000000"/>
              </font>
              <fill>
                <patternFill>
                  <bgColor rgb="FFFFC000"/>
                </patternFill>
              </fill>
            </x14:dxf>
          </x14:cfRule>
          <x14:cfRule type="expression" priority="4" id="{00000000-000E-0000-0400-000004000000}">
            <xm:f>AND(J2&lt;&gt;"", IFERROR(INDEX('Recommendations'!$I$2:$I$51, MATCH(J2,'Recommendations'!$B$2:$B$51,0))="Failed", FALSE))</xm:f>
            <x14:dxf>
              <font>
                <color rgb="FF000000"/>
              </font>
              <fill>
                <patternFill>
                  <bgColor rgb="FFD82891"/>
                </patternFill>
              </fill>
            </x14:dxf>
          </x14:cfRule>
          <x14:cfRule type="expression" priority="5" id="{00000000-000E-0000-0400-000005000000}">
            <xm:f>AND(J2&lt;&gt;"", IFERROR(INDEX('Recommendations'!$I$2:$I$51, MATCH(J2,'Recommendations'!$B$2:$B$51,0))="Risk Accepted", FALSE))</xm:f>
            <x14:dxf>
              <font>
                <color rgb="FF000000"/>
              </font>
              <fill>
                <patternFill>
                  <bgColor rgb="FFD9D9D9"/>
                </patternFill>
              </fill>
            </x14:dxf>
          </x14:cfRule>
          <x14:cfRule type="expression" priority="6" id="{00000000-000E-0000-0400-000006000000}">
            <xm:f>AND(J2&lt;&gt;"", IFERROR(INDEX('Recommendations'!$I$2:$I$51, MATCH(J2,'Recommendations'!$B$2:$B$51,0))="N/A",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1286</v>
      </c>
      <c r="C1" s="121" t="s">
        <v>11</v>
      </c>
      <c r="D1" s="121" t="s">
        <v>501</v>
      </c>
      <c r="E1" s="121" t="s">
        <v>1287</v>
      </c>
      <c r="F1" s="121" t="s">
        <v>1288</v>
      </c>
      <c r="G1" s="121" t="s">
        <v>595</v>
      </c>
      <c r="H1" s="121" t="s">
        <v>596</v>
      </c>
      <c r="I1" s="121" t="s">
        <v>597</v>
      </c>
      <c r="J1" s="121" t="s">
        <v>598</v>
      </c>
      <c r="K1" s="121" t="s">
        <v>599</v>
      </c>
      <c r="L1" s="121" t="s">
        <v>600</v>
      </c>
      <c r="M1" s="121" t="s">
        <v>601</v>
      </c>
      <c r="N1" s="121" t="s">
        <v>602</v>
      </c>
      <c r="O1" s="121" t="s">
        <v>603</v>
      </c>
      <c r="P1" s="121" t="s">
        <v>604</v>
      </c>
      <c r="Q1" s="121" t="s">
        <v>605</v>
      </c>
      <c r="R1" s="121" t="s">
        <v>606</v>
      </c>
      <c r="S1" s="121" t="s">
        <v>607</v>
      </c>
      <c r="T1" s="121" t="s">
        <v>608</v>
      </c>
      <c r="U1" s="121" t="s">
        <v>609</v>
      </c>
      <c r="V1" s="121" t="s">
        <v>610</v>
      </c>
      <c r="W1" s="121" t="s">
        <v>611</v>
      </c>
      <c r="X1" s="121" t="s">
        <v>612</v>
      </c>
      <c r="Y1" s="121" t="s">
        <v>613</v>
      </c>
      <c r="Z1" s="121" t="s">
        <v>614</v>
      </c>
      <c r="AA1" s="121" t="s">
        <v>615</v>
      </c>
      <c r="AB1" s="121" t="s">
        <v>616</v>
      </c>
      <c r="AC1" s="121" t="s">
        <v>617</v>
      </c>
      <c r="AD1" s="121" t="s">
        <v>618</v>
      </c>
      <c r="AE1" s="121" t="s">
        <v>619</v>
      </c>
      <c r="AF1" s="121" t="s">
        <v>620</v>
      </c>
      <c r="AG1" s="121" t="s">
        <v>621</v>
      </c>
      <c r="AH1" s="121" t="s">
        <v>622</v>
      </c>
      <c r="AI1" s="121" t="s">
        <v>623</v>
      </c>
      <c r="AJ1" s="121" t="s">
        <v>624</v>
      </c>
      <c r="AK1" s="121" t="s">
        <v>625</v>
      </c>
      <c r="AL1" s="121" t="s">
        <v>626</v>
      </c>
      <c r="AM1" s="121" t="s">
        <v>627</v>
      </c>
      <c r="AN1" s="121" t="s">
        <v>628</v>
      </c>
      <c r="AO1" s="121" t="s">
        <v>629</v>
      </c>
      <c r="AP1" s="121" t="s">
        <v>630</v>
      </c>
      <c r="AQ1" s="121" t="s">
        <v>631</v>
      </c>
      <c r="AR1" s="121" t="s">
        <v>632</v>
      </c>
      <c r="AS1" s="121" t="s">
        <v>633</v>
      </c>
      <c r="AT1" s="121" t="s">
        <v>634</v>
      </c>
      <c r="AU1" s="122" t="s">
        <v>635</v>
      </c>
    </row>
    <row r="2" spans="1:47" ht="60" customHeight="1" x14ac:dyDescent="0.35">
      <c r="A2" s="116" t="s">
        <v>1289</v>
      </c>
      <c r="B2" s="106" t="s">
        <v>1290</v>
      </c>
      <c r="C2" s="107" t="s">
        <v>1291</v>
      </c>
      <c r="D2" s="107" t="s">
        <v>1292</v>
      </c>
      <c r="E2" s="107" t="s">
        <v>1293</v>
      </c>
      <c r="F2" s="108" t="s">
        <v>1294</v>
      </c>
      <c r="G2" s="109">
        <f>IF(COUNTIF(H2:AU2,"&lt;&gt;")=0,"",SUMPRODUCT(((Recommendations[ImplStatus]="Implemented")+(Recommendations[ImplStatus]="Compensated"))*ISNUMBER(MATCH(Recommendations[Id],H2:AU2,0)))/COUNTIF(H2:AU2,"&lt;&gt;"))</f>
        <v>0</v>
      </c>
      <c r="H2" s="110" t="s">
        <v>110</v>
      </c>
      <c r="I2" s="110" t="s">
        <v>153</v>
      </c>
      <c r="J2" s="110" t="s">
        <v>205</v>
      </c>
      <c r="K2" s="110" t="s">
        <v>210</v>
      </c>
      <c r="L2" s="110" t="s">
        <v>321</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1295</v>
      </c>
      <c r="B3" s="106" t="s">
        <v>1296</v>
      </c>
      <c r="C3" s="107" t="s">
        <v>1297</v>
      </c>
      <c r="D3" s="107" t="s">
        <v>1298</v>
      </c>
      <c r="E3" s="107" t="s">
        <v>1299</v>
      </c>
      <c r="F3" s="108" t="s">
        <v>1300</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1301</v>
      </c>
      <c r="B4" s="106" t="s">
        <v>1302</v>
      </c>
      <c r="C4" s="107" t="s">
        <v>1303</v>
      </c>
      <c r="D4" s="107" t="s">
        <v>1304</v>
      </c>
      <c r="E4" s="107" t="s">
        <v>1305</v>
      </c>
      <c r="F4" s="108" t="s">
        <v>1306</v>
      </c>
      <c r="G4" s="109">
        <f>IF(COUNTIF(H4:AU4,"&lt;&gt;")=0,"",SUMPRODUCT(((Recommendations[ImplStatus]="Implemented")+(Recommendations[ImplStatus]="Compensated"))*ISNUMBER(MATCH(Recommendations[Id],H4:AU4,0)))/COUNTIF(H4:AU4,"&lt;&gt;"))</f>
        <v>0</v>
      </c>
      <c r="H4" s="110" t="s">
        <v>234</v>
      </c>
      <c r="I4" s="110" t="s">
        <v>240</v>
      </c>
      <c r="J4" s="110" t="s">
        <v>245</v>
      </c>
      <c r="K4" s="110" t="s">
        <v>250</v>
      </c>
      <c r="L4" s="110" t="s">
        <v>256</v>
      </c>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1307</v>
      </c>
      <c r="B5" s="106" t="s">
        <v>1308</v>
      </c>
      <c r="C5" s="107" t="s">
        <v>1309</v>
      </c>
      <c r="D5" s="107" t="s">
        <v>1310</v>
      </c>
      <c r="E5" s="107" t="s">
        <v>1311</v>
      </c>
      <c r="F5" s="108" t="s">
        <v>1312</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1313</v>
      </c>
      <c r="B6" s="106" t="s">
        <v>1314</v>
      </c>
      <c r="C6" s="107" t="s">
        <v>1315</v>
      </c>
      <c r="D6" s="107" t="s">
        <v>1316</v>
      </c>
      <c r="E6" s="107" t="s">
        <v>25</v>
      </c>
      <c r="F6" s="108" t="s">
        <v>1317</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1318</v>
      </c>
      <c r="B7" s="106" t="s">
        <v>13</v>
      </c>
      <c r="C7" s="107" t="s">
        <v>1319</v>
      </c>
      <c r="D7" s="107" t="s">
        <v>1320</v>
      </c>
      <c r="E7" s="107" t="s">
        <v>25</v>
      </c>
      <c r="F7" s="108" t="s">
        <v>1321</v>
      </c>
      <c r="G7" s="109">
        <f>IF(COUNTIF(H7:AU7,"&lt;&gt;")=0,"",SUMPRODUCT(((Recommendations[ImplStatus]="Implemented")+(Recommendations[ImplStatus]="Compensated"))*ISNUMBER(MATCH(Recommendations[Id],H7:AU7,0)))/COUNTIF(H7:AU7,"&lt;&gt;"))</f>
        <v>0</v>
      </c>
      <c r="H7" s="110" t="s">
        <v>220</v>
      </c>
      <c r="I7" s="110" t="s">
        <v>268</v>
      </c>
      <c r="J7" s="110" t="s">
        <v>286</v>
      </c>
      <c r="K7" s="110" t="s">
        <v>328</v>
      </c>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1322</v>
      </c>
      <c r="B8" s="106" t="s">
        <v>1323</v>
      </c>
      <c r="C8" s="107" t="s">
        <v>1324</v>
      </c>
      <c r="D8" s="107" t="s">
        <v>1325</v>
      </c>
      <c r="E8" s="107" t="s">
        <v>25</v>
      </c>
      <c r="F8" s="108" t="s">
        <v>1326</v>
      </c>
      <c r="G8" s="109">
        <f>IF(COUNTIF(H8:AU8,"&lt;&gt;")=0,"",SUMPRODUCT(((Recommendations[ImplStatus]="Implemented")+(Recommendations[ImplStatus]="Compensated"))*ISNUMBER(MATCH(Recommendations[Id],H8:AU8,0)))/COUNTIF(H8:AU8,"&lt;&gt;"))</f>
        <v>0</v>
      </c>
      <c r="H8" s="110" t="s">
        <v>250</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1327</v>
      </c>
      <c r="B9" s="106" t="s">
        <v>1328</v>
      </c>
      <c r="C9" s="107" t="s">
        <v>1329</v>
      </c>
      <c r="D9" s="107" t="s">
        <v>1330</v>
      </c>
      <c r="E9" s="107" t="s">
        <v>25</v>
      </c>
      <c r="F9" s="108" t="s">
        <v>1331</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1332</v>
      </c>
      <c r="B10" s="106" t="s">
        <v>1333</v>
      </c>
      <c r="C10" s="107" t="s">
        <v>1334</v>
      </c>
      <c r="D10" s="107" t="s">
        <v>1335</v>
      </c>
      <c r="E10" s="107" t="s">
        <v>25</v>
      </c>
      <c r="F10" s="108" t="s">
        <v>1336</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1337</v>
      </c>
      <c r="B11" s="106" t="s">
        <v>1338</v>
      </c>
      <c r="C11" s="107" t="s">
        <v>1339</v>
      </c>
      <c r="D11" s="107" t="s">
        <v>1340</v>
      </c>
      <c r="E11" s="107" t="s">
        <v>25</v>
      </c>
      <c r="F11" s="108" t="s">
        <v>1341</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1342</v>
      </c>
      <c r="B12" s="106" t="s">
        <v>1343</v>
      </c>
      <c r="C12" s="107" t="s">
        <v>1344</v>
      </c>
      <c r="D12" s="107" t="s">
        <v>1345</v>
      </c>
      <c r="E12" s="107" t="s">
        <v>25</v>
      </c>
      <c r="F12" s="108" t="s">
        <v>1346</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1347</v>
      </c>
      <c r="B13" s="106" t="s">
        <v>1348</v>
      </c>
      <c r="C13" s="107" t="s">
        <v>1349</v>
      </c>
      <c r="D13" s="107" t="s">
        <v>1350</v>
      </c>
      <c r="E13" s="107" t="s">
        <v>25</v>
      </c>
      <c r="F13" s="108" t="s">
        <v>1351</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1352</v>
      </c>
      <c r="B14" s="106" t="s">
        <v>1353</v>
      </c>
      <c r="C14" s="107" t="s">
        <v>1354</v>
      </c>
      <c r="D14" s="107" t="s">
        <v>1355</v>
      </c>
      <c r="E14" s="107" t="s">
        <v>25</v>
      </c>
      <c r="F14" s="108" t="s">
        <v>1356</v>
      </c>
      <c r="G14" s="109">
        <f>IF(COUNTIF(H14:AU14,"&lt;&gt;")=0,"",SUMPRODUCT(((Recommendations[ImplStatus]="Implemented")+(Recommendations[ImplStatus]="Compensated"))*ISNUMBER(MATCH(Recommendations[Id],H14:AU14,0)))/COUNTIF(H14:AU14,"&lt;&gt;"))</f>
        <v>0</v>
      </c>
      <c r="H14" s="110" t="s">
        <v>84</v>
      </c>
      <c r="I14" s="110" t="s">
        <v>118</v>
      </c>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1357</v>
      </c>
      <c r="B15" s="106" t="s">
        <v>1358</v>
      </c>
      <c r="C15" s="107" t="s">
        <v>1359</v>
      </c>
      <c r="D15" s="107" t="s">
        <v>1360</v>
      </c>
      <c r="E15" s="107" t="s">
        <v>25</v>
      </c>
      <c r="F15" s="108" t="s">
        <v>1361</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1362</v>
      </c>
      <c r="B16" s="106" t="s">
        <v>1363</v>
      </c>
      <c r="C16" s="107" t="s">
        <v>1364</v>
      </c>
      <c r="D16" s="107" t="s">
        <v>1365</v>
      </c>
      <c r="E16" s="107" t="s">
        <v>25</v>
      </c>
      <c r="F16" s="108" t="s">
        <v>1366</v>
      </c>
      <c r="G16" s="109">
        <f>IF(COUNTIF(H16:AU16,"&lt;&gt;")=0,"",SUMPRODUCT(((Recommendations[ImplStatus]="Implemented")+(Recommendations[ImplStatus]="Compensated"))*ISNUMBER(MATCH(Recommendations[Id],H16:AU16,0)))/COUNTIF(H16:AU16,"&lt;&gt;"))</f>
        <v>0</v>
      </c>
      <c r="H16" s="110" t="s">
        <v>37</v>
      </c>
      <c r="I16" s="110" t="s">
        <v>58</v>
      </c>
      <c r="J16" s="110" t="s">
        <v>65</v>
      </c>
      <c r="K16" s="110" t="s">
        <v>71</v>
      </c>
      <c r="L16" s="110" t="s">
        <v>77</v>
      </c>
      <c r="M16" s="110" t="s">
        <v>90</v>
      </c>
      <c r="N16" s="110" t="s">
        <v>96</v>
      </c>
      <c r="O16" s="110" t="s">
        <v>125</v>
      </c>
      <c r="P16" s="110" t="s">
        <v>160</v>
      </c>
      <c r="Q16" s="110" t="s">
        <v>199</v>
      </c>
      <c r="R16" s="110" t="s">
        <v>281</v>
      </c>
      <c r="S16" s="110" t="s">
        <v>308</v>
      </c>
      <c r="T16" s="110" t="s">
        <v>314</v>
      </c>
      <c r="U16" s="110" t="s">
        <v>334</v>
      </c>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1367</v>
      </c>
      <c r="B17" s="106" t="s">
        <v>1368</v>
      </c>
      <c r="C17" s="107" t="s">
        <v>1369</v>
      </c>
      <c r="D17" s="107" t="s">
        <v>1370</v>
      </c>
      <c r="E17" s="107" t="s">
        <v>25</v>
      </c>
      <c r="F17" s="108" t="s">
        <v>1371</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1372</v>
      </c>
      <c r="B18" s="106" t="s">
        <v>1373</v>
      </c>
      <c r="C18" s="107" t="s">
        <v>1374</v>
      </c>
      <c r="D18" s="107" t="s">
        <v>1375</v>
      </c>
      <c r="E18" s="107" t="s">
        <v>25</v>
      </c>
      <c r="F18" s="108" t="s">
        <v>1376</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1377</v>
      </c>
      <c r="B19" s="106" t="s">
        <v>1378</v>
      </c>
      <c r="C19" s="107" t="s">
        <v>1379</v>
      </c>
      <c r="D19" s="107" t="s">
        <v>1380</v>
      </c>
      <c r="E19" s="107" t="s">
        <v>25</v>
      </c>
      <c r="F19" s="108" t="s">
        <v>1381</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1382</v>
      </c>
      <c r="B20" s="106" t="s">
        <v>1383</v>
      </c>
      <c r="C20" s="107" t="s">
        <v>1384</v>
      </c>
      <c r="D20" s="107" t="s">
        <v>1385</v>
      </c>
      <c r="E20" s="107" t="s">
        <v>25</v>
      </c>
      <c r="F20" s="108" t="s">
        <v>1386</v>
      </c>
      <c r="G20" s="109">
        <f>IF(COUNTIF(H20:AU20,"&lt;&gt;")=0,"",SUMPRODUCT(((Recommendations[ImplStatus]="Implemented")+(Recommendations[ImplStatus]="Compensated"))*ISNUMBER(MATCH(Recommendations[Id],H20:AU20,0)))/COUNTIF(H20:AU20,"&lt;&gt;"))</f>
        <v>0</v>
      </c>
      <c r="H20" s="110" t="s">
        <v>18</v>
      </c>
      <c r="I20" s="110" t="s">
        <v>166</v>
      </c>
      <c r="J20" s="110" t="s">
        <v>199</v>
      </c>
      <c r="K20" s="110" t="s">
        <v>215</v>
      </c>
      <c r="L20" s="110" t="s">
        <v>263</v>
      </c>
      <c r="M20" s="110" t="s">
        <v>294</v>
      </c>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1387</v>
      </c>
      <c r="B21" s="106" t="s">
        <v>1388</v>
      </c>
      <c r="C21" s="107" t="s">
        <v>1389</v>
      </c>
      <c r="D21" s="107" t="s">
        <v>1390</v>
      </c>
      <c r="E21" s="107" t="s">
        <v>1391</v>
      </c>
      <c r="F21" s="108" t="s">
        <v>1392</v>
      </c>
      <c r="G21" s="109">
        <f>IF(COUNTIF(H21:AU21,"&lt;&gt;")=0,"",SUMPRODUCT(((Recommendations[ImplStatus]="Implemented")+(Recommendations[ImplStatus]="Compensated"))*ISNUMBER(MATCH(Recommendations[Id],H21:AU21,0)))/COUNTIF(H21:AU21,"&lt;&gt;"))</f>
        <v>0</v>
      </c>
      <c r="H21" s="110" t="s">
        <v>140</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1393</v>
      </c>
      <c r="B22" s="106" t="s">
        <v>1394</v>
      </c>
      <c r="C22" s="107" t="s">
        <v>1395</v>
      </c>
      <c r="D22" s="107" t="s">
        <v>1396</v>
      </c>
      <c r="E22" s="107" t="s">
        <v>1397</v>
      </c>
      <c r="F22" s="108" t="s">
        <v>1398</v>
      </c>
      <c r="G22" s="109">
        <f>IF(COUNTIF(H22:AU22,"&lt;&gt;")=0,"",SUMPRODUCT(((Recommendations[ImplStatus]="Implemented")+(Recommendations[ImplStatus]="Compensated"))*ISNUMBER(MATCH(Recommendations[Id],H22:AU22,0)))/COUNTIF(H22:AU22,"&lt;&gt;"))</f>
        <v>0</v>
      </c>
      <c r="H22" s="110" t="s">
        <v>84</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1399</v>
      </c>
      <c r="B23" s="106" t="s">
        <v>1400</v>
      </c>
      <c r="C23" s="107" t="s">
        <v>1401</v>
      </c>
      <c r="D23" s="107" t="s">
        <v>1402</v>
      </c>
      <c r="E23" s="107" t="s">
        <v>1403</v>
      </c>
      <c r="F23" s="108" t="s">
        <v>1404</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1405</v>
      </c>
      <c r="B24" s="106" t="s">
        <v>1406</v>
      </c>
      <c r="C24" s="107" t="s">
        <v>1407</v>
      </c>
      <c r="D24" s="107" t="s">
        <v>1408</v>
      </c>
      <c r="E24" s="107" t="s">
        <v>25</v>
      </c>
      <c r="F24" s="108" t="s">
        <v>1409</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1410</v>
      </c>
      <c r="B25" s="106" t="s">
        <v>1411</v>
      </c>
      <c r="C25" s="107" t="s">
        <v>1412</v>
      </c>
      <c r="D25" s="107" t="s">
        <v>25</v>
      </c>
      <c r="E25" s="107" t="s">
        <v>25</v>
      </c>
      <c r="F25" s="108" t="s">
        <v>1413</v>
      </c>
      <c r="G25" s="109">
        <f>IF(COUNTIF(H25:AU25,"&lt;&gt;")=0,"",SUMPRODUCT(((Recommendations[ImplStatus]="Implemented")+(Recommendations[ImplStatus]="Compensated"))*ISNUMBER(MATCH(Recommendations[Id],H25:AU25,0)))/COUNTIF(H25:AU25,"&lt;&gt;"))</f>
        <v>0</v>
      </c>
      <c r="H25" s="110" t="s">
        <v>228</v>
      </c>
      <c r="I25" s="110" t="s">
        <v>294</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1414</v>
      </c>
      <c r="B26" s="106" t="s">
        <v>1415</v>
      </c>
      <c r="C26" s="107" t="s">
        <v>1416</v>
      </c>
      <c r="D26" s="107" t="s">
        <v>1417</v>
      </c>
      <c r="E26" s="107" t="s">
        <v>25</v>
      </c>
      <c r="F26" s="108" t="s">
        <v>1418</v>
      </c>
      <c r="G26" s="109">
        <f>IF(COUNTIF(H26:AU26,"&lt;&gt;")=0,"",SUMPRODUCT(((Recommendations[ImplStatus]="Implemented")+(Recommendations[ImplStatus]="Compensated"))*ISNUMBER(MATCH(Recommendations[Id],H26:AU26,0)))/COUNTIF(H26:AU26,"&lt;&gt;"))</f>
        <v>0</v>
      </c>
      <c r="H26" s="110" t="s">
        <v>166</v>
      </c>
      <c r="I26" s="110" t="s">
        <v>186</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1419</v>
      </c>
      <c r="B27" s="106" t="s">
        <v>1420</v>
      </c>
      <c r="C27" s="107" t="s">
        <v>1421</v>
      </c>
      <c r="D27" s="107" t="s">
        <v>1422</v>
      </c>
      <c r="E27" s="107" t="s">
        <v>1423</v>
      </c>
      <c r="F27" s="108" t="s">
        <v>1424</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1425</v>
      </c>
      <c r="B28" s="106" t="s">
        <v>1426</v>
      </c>
      <c r="C28" s="107" t="s">
        <v>1427</v>
      </c>
      <c r="D28" s="107" t="s">
        <v>25</v>
      </c>
      <c r="E28" s="107" t="s">
        <v>25</v>
      </c>
      <c r="F28" s="108" t="s">
        <v>1428</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1429</v>
      </c>
      <c r="B29" s="106" t="s">
        <v>1430</v>
      </c>
      <c r="C29" s="107" t="s">
        <v>1431</v>
      </c>
      <c r="D29" s="107" t="s">
        <v>1432</v>
      </c>
      <c r="E29" s="107" t="s">
        <v>1433</v>
      </c>
      <c r="F29" s="108" t="s">
        <v>1434</v>
      </c>
      <c r="G29" s="109">
        <f>IF(COUNTIF(H29:AU29,"&lt;&gt;")=0,"",SUMPRODUCT(((Recommendations[ImplStatus]="Implemented")+(Recommendations[ImplStatus]="Compensated"))*ISNUMBER(MATCH(Recommendations[Id],H29:AU29,0)))/COUNTIF(H29:AU29,"&lt;&gt;"))</f>
        <v>0</v>
      </c>
      <c r="H29" s="110" t="s">
        <v>103</v>
      </c>
      <c r="I29" s="110" t="s">
        <v>133</v>
      </c>
      <c r="J29" s="110" t="s">
        <v>174</v>
      </c>
      <c r="K29" s="110" t="s">
        <v>180</v>
      </c>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1435</v>
      </c>
      <c r="B30" s="106" t="s">
        <v>1436</v>
      </c>
      <c r="C30" s="107" t="s">
        <v>1437</v>
      </c>
      <c r="D30" s="107" t="s">
        <v>1438</v>
      </c>
      <c r="E30" s="107" t="s">
        <v>25</v>
      </c>
      <c r="F30" s="108" t="s">
        <v>1439</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1440</v>
      </c>
      <c r="B31" s="106" t="s">
        <v>1441</v>
      </c>
      <c r="C31" s="107" t="s">
        <v>1442</v>
      </c>
      <c r="D31" s="107" t="s">
        <v>1443</v>
      </c>
      <c r="E31" s="107" t="s">
        <v>1444</v>
      </c>
      <c r="F31" s="108" t="s">
        <v>1445</v>
      </c>
      <c r="G31" s="109">
        <f>IF(COUNTIF(H31:AU31,"&lt;&gt;")=0,"",SUMPRODUCT(((Recommendations[ImplStatus]="Implemented")+(Recommendations[ImplStatus]="Compensated"))*ISNUMBER(MATCH(Recommendations[Id],H31:AU31,0)))/COUNTIF(H31:AU31,"&lt;&gt;"))</f>
        <v>0</v>
      </c>
      <c r="H31" s="110" t="s">
        <v>147</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1446</v>
      </c>
      <c r="B32" s="106" t="s">
        <v>1447</v>
      </c>
      <c r="C32" s="107" t="s">
        <v>1448</v>
      </c>
      <c r="D32" s="107" t="s">
        <v>1449</v>
      </c>
      <c r="E32" s="107" t="s">
        <v>1450</v>
      </c>
      <c r="F32" s="108" t="s">
        <v>1451</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1452</v>
      </c>
      <c r="B33" s="106" t="s">
        <v>1453</v>
      </c>
      <c r="C33" s="107" t="s">
        <v>1454</v>
      </c>
      <c r="D33" s="107" t="s">
        <v>1455</v>
      </c>
      <c r="E33" s="107" t="s">
        <v>25</v>
      </c>
      <c r="F33" s="108" t="s">
        <v>1456</v>
      </c>
      <c r="G33" s="109">
        <f>IF(COUNTIF(H33:AU33,"&lt;&gt;")=0,"",SUMPRODUCT(((Recommendations[ImplStatus]="Implemented")+(Recommendations[ImplStatus]="Compensated"))*ISNUMBER(MATCH(Recommendations[Id],H33:AU33,0)))/COUNTIF(H33:AU33,"&lt;&gt;"))</f>
        <v>0</v>
      </c>
      <c r="H33" s="110" t="s">
        <v>340</v>
      </c>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1457</v>
      </c>
      <c r="B34" s="106" t="s">
        <v>1458</v>
      </c>
      <c r="C34" s="107" t="s">
        <v>1459</v>
      </c>
      <c r="D34" s="107" t="s">
        <v>1460</v>
      </c>
      <c r="E34" s="107" t="s">
        <v>25</v>
      </c>
      <c r="F34" s="108" t="s">
        <v>1461</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1462</v>
      </c>
      <c r="B35" s="106" t="s">
        <v>1463</v>
      </c>
      <c r="C35" s="107" t="s">
        <v>1464</v>
      </c>
      <c r="D35" s="107" t="s">
        <v>1465</v>
      </c>
      <c r="E35" s="107" t="s">
        <v>1466</v>
      </c>
      <c r="F35" s="108" t="s">
        <v>1467</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1468</v>
      </c>
      <c r="B36" s="106" t="s">
        <v>1469</v>
      </c>
      <c r="C36" s="107" t="s">
        <v>1470</v>
      </c>
      <c r="D36" s="107" t="s">
        <v>1471</v>
      </c>
      <c r="E36" s="107" t="s">
        <v>1472</v>
      </c>
      <c r="F36" s="108" t="s">
        <v>1473</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1474</v>
      </c>
      <c r="B37" s="106" t="s">
        <v>1475</v>
      </c>
      <c r="C37" s="107" t="s">
        <v>1476</v>
      </c>
      <c r="D37" s="107" t="s">
        <v>1477</v>
      </c>
      <c r="E37" s="107" t="s">
        <v>25</v>
      </c>
      <c r="F37" s="108" t="s">
        <v>1478</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1479</v>
      </c>
      <c r="B38" s="106" t="s">
        <v>1480</v>
      </c>
      <c r="C38" s="107" t="s">
        <v>1481</v>
      </c>
      <c r="D38" s="107" t="s">
        <v>1482</v>
      </c>
      <c r="E38" s="107" t="s">
        <v>1483</v>
      </c>
      <c r="F38" s="108" t="s">
        <v>1484</v>
      </c>
      <c r="G38" s="109">
        <f>IF(COUNTIF(H38:AU38,"&lt;&gt;")=0,"",SUMPRODUCT(((Recommendations[ImplStatus]="Implemented")+(Recommendations[ImplStatus]="Compensated"))*ISNUMBER(MATCH(Recommendations[Id],H38:AU38,0)))/COUNTIF(H38:AU38,"&lt;&gt;"))</f>
        <v>0</v>
      </c>
      <c r="H38" s="110" t="s">
        <v>44</v>
      </c>
      <c r="I38" s="110" t="s">
        <v>51</v>
      </c>
      <c r="J38" s="110" t="s">
        <v>153</v>
      </c>
      <c r="K38" s="110" t="s">
        <v>193</v>
      </c>
      <c r="L38" s="110" t="s">
        <v>210</v>
      </c>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1485</v>
      </c>
      <c r="B39" s="106" t="s">
        <v>1486</v>
      </c>
      <c r="C39" s="107" t="s">
        <v>1487</v>
      </c>
      <c r="D39" s="107" t="s">
        <v>1488</v>
      </c>
      <c r="E39" s="107" t="s">
        <v>25</v>
      </c>
      <c r="F39" s="108" t="s">
        <v>1489</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1490</v>
      </c>
      <c r="B40" s="106" t="s">
        <v>1491</v>
      </c>
      <c r="C40" s="107" t="s">
        <v>1492</v>
      </c>
      <c r="D40" s="107" t="s">
        <v>1493</v>
      </c>
      <c r="E40" s="107" t="s">
        <v>1494</v>
      </c>
      <c r="F40" s="108" t="s">
        <v>1495</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1496</v>
      </c>
      <c r="B41" s="106" t="s">
        <v>1497</v>
      </c>
      <c r="C41" s="107" t="s">
        <v>1498</v>
      </c>
      <c r="D41" s="107" t="s">
        <v>1499</v>
      </c>
      <c r="E41" s="107" t="s">
        <v>1500</v>
      </c>
      <c r="F41" s="108" t="s">
        <v>1501</v>
      </c>
      <c r="G41" s="109">
        <f>IF(COUNTIF(H41:AU41,"&lt;&gt;")=0,"",SUMPRODUCT(((Recommendations[ImplStatus]="Implemented")+(Recommendations[ImplStatus]="Compensated"))*ISNUMBER(MATCH(Recommendations[Id],H41:AU41,0)))/COUNTIF(H41:AU41,"&lt;&gt;"))</f>
        <v>0</v>
      </c>
      <c r="H41" s="110" t="s">
        <v>77</v>
      </c>
      <c r="I41" s="110" t="s">
        <v>234</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1502</v>
      </c>
      <c r="B42" s="106" t="s">
        <v>1503</v>
      </c>
      <c r="C42" s="107" t="s">
        <v>1504</v>
      </c>
      <c r="D42" s="107" t="s">
        <v>1505</v>
      </c>
      <c r="E42" s="107" t="s">
        <v>1506</v>
      </c>
      <c r="F42" s="108" t="s">
        <v>1507</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1508</v>
      </c>
      <c r="B43" s="106" t="s">
        <v>1509</v>
      </c>
      <c r="C43" s="107" t="s">
        <v>1510</v>
      </c>
      <c r="D43" s="107" t="s">
        <v>1511</v>
      </c>
      <c r="E43" s="107" t="s">
        <v>1512</v>
      </c>
      <c r="F43" s="108" t="s">
        <v>1513</v>
      </c>
      <c r="G43" s="109">
        <f>IF(COUNTIF(H43:AU43,"&lt;&gt;")=0,"",SUMPRODUCT(((Recommendations[ImplStatus]="Implemented")+(Recommendations[ImplStatus]="Compensated"))*ISNUMBER(MATCH(Recommendations[Id],H43:AU43,0)))/COUNTIF(H43:AU43,"&lt;&gt;"))</f>
        <v>0</v>
      </c>
      <c r="H43" s="110" t="s">
        <v>147</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1514</v>
      </c>
      <c r="B44" s="106" t="s">
        <v>1515</v>
      </c>
      <c r="C44" s="107" t="s">
        <v>1516</v>
      </c>
      <c r="D44" s="107" t="s">
        <v>1517</v>
      </c>
      <c r="E44" s="107" t="s">
        <v>25</v>
      </c>
      <c r="F44" s="108" t="s">
        <v>1518</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1519</v>
      </c>
      <c r="B45" s="111" t="s">
        <v>1520</v>
      </c>
      <c r="C45" s="112" t="s">
        <v>1521</v>
      </c>
      <c r="D45" s="112" t="s">
        <v>1522</v>
      </c>
      <c r="E45" s="112" t="s">
        <v>1523</v>
      </c>
      <c r="F45" s="113" t="s">
        <v>1524</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345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IFERROR(INDEX('Recommendations'!$I$2:$I$51, MATCH(H2,'Recommendations'!$B$2:$B$51,0))="Implemented", FALSE))</xm:f>
            <x14:dxf>
              <font>
                <color rgb="FF000000"/>
              </font>
              <fill>
                <patternFill>
                  <bgColor rgb="FF3C7D22"/>
                </patternFill>
              </fill>
            </x14:dxf>
          </x14:cfRule>
          <x14:cfRule type="expression" priority="2" id="{00000000-000E-0000-0500-000002000000}">
            <xm:f>AND(H2&lt;&gt;"", IFERROR(INDEX('Recommendations'!$I$2:$I$51, MATCH(H2,'Recommendations'!$B$2:$B$51,0))="Compensated", FALSE))</xm:f>
            <x14:dxf>
              <font>
                <color rgb="FF000000"/>
              </font>
              <fill>
                <patternFill>
                  <bgColor rgb="FFC6E0B4"/>
                </patternFill>
              </fill>
            </x14:dxf>
          </x14:cfRule>
          <x14:cfRule type="expression" priority="3" id="{00000000-000E-0000-0500-000003000000}">
            <xm:f>AND(H2&lt;&gt;"", IFERROR(INDEX('Recommendations'!$I$2:$I$51, MATCH(H2,'Recommendations'!$B$2:$B$51,0))="Testing", FALSE))</xm:f>
            <x14:dxf>
              <font>
                <color rgb="FF000000"/>
              </font>
              <fill>
                <patternFill>
                  <bgColor rgb="FFFFC000"/>
                </patternFill>
              </fill>
            </x14:dxf>
          </x14:cfRule>
          <x14:cfRule type="expression" priority="4" id="{00000000-000E-0000-0500-000004000000}">
            <xm:f>AND(H2&lt;&gt;"", IFERROR(INDEX('Recommendations'!$I$2:$I$51, MATCH(H2,'Recommendations'!$B$2:$B$51,0))="Failed", FALSE))</xm:f>
            <x14:dxf>
              <font>
                <color rgb="FF000000"/>
              </font>
              <fill>
                <patternFill>
                  <bgColor rgb="FFD82891"/>
                </patternFill>
              </fill>
            </x14:dxf>
          </x14:cfRule>
          <x14:cfRule type="expression" priority="5" id="{00000000-000E-0000-0500-000005000000}">
            <xm:f>AND(H2&lt;&gt;"", IFERROR(INDEX('Recommendations'!$I$2:$I$51, MATCH(H2,'Recommendations'!$B$2:$B$51,0))="Risk Accepted", FALSE))</xm:f>
            <x14:dxf>
              <font>
                <color rgb="FF000000"/>
              </font>
              <fill>
                <patternFill>
                  <bgColor rgb="FFD9D9D9"/>
                </patternFill>
              </fill>
            </x14:dxf>
          </x14:cfRule>
          <x14:cfRule type="expression" priority="6" id="{00000000-000E-0000-0500-000006000000}">
            <xm:f>AND(H2&lt;&gt;"", IFERROR(INDEX('Recommendations'!$I$2:$I$51, MATCH(H2,'Recommendations'!$B$2:$B$51,0))="N/A",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1525</v>
      </c>
      <c r="B1" s="145" t="s">
        <v>589</v>
      </c>
      <c r="C1" s="145" t="s">
        <v>1</v>
      </c>
      <c r="D1" s="145" t="s">
        <v>590</v>
      </c>
      <c r="E1" s="145" t="s">
        <v>1526</v>
      </c>
      <c r="F1" s="145" t="s">
        <v>1527</v>
      </c>
      <c r="G1" s="145" t="s">
        <v>1528</v>
      </c>
      <c r="H1" s="145" t="s">
        <v>1529</v>
      </c>
      <c r="I1" s="145" t="s">
        <v>595</v>
      </c>
      <c r="J1" s="145" t="s">
        <v>596</v>
      </c>
      <c r="K1" s="145" t="s">
        <v>597</v>
      </c>
      <c r="L1" s="145" t="s">
        <v>598</v>
      </c>
      <c r="M1" s="145" t="s">
        <v>599</v>
      </c>
      <c r="N1" s="145" t="s">
        <v>600</v>
      </c>
      <c r="O1" s="145" t="s">
        <v>601</v>
      </c>
      <c r="P1" s="145" t="s">
        <v>602</v>
      </c>
      <c r="Q1" s="145" t="s">
        <v>603</v>
      </c>
      <c r="R1" s="145" t="s">
        <v>604</v>
      </c>
      <c r="S1" s="145" t="s">
        <v>605</v>
      </c>
      <c r="T1" s="145" t="s">
        <v>606</v>
      </c>
      <c r="U1" s="145" t="s">
        <v>607</v>
      </c>
      <c r="V1" s="145" t="s">
        <v>608</v>
      </c>
      <c r="W1" s="145" t="s">
        <v>609</v>
      </c>
      <c r="X1" s="145" t="s">
        <v>610</v>
      </c>
      <c r="Y1" s="145" t="s">
        <v>611</v>
      </c>
      <c r="Z1" s="145" t="s">
        <v>612</v>
      </c>
      <c r="AA1" s="145" t="s">
        <v>613</v>
      </c>
      <c r="AB1" s="145" t="s">
        <v>614</v>
      </c>
      <c r="AC1" s="145" t="s">
        <v>615</v>
      </c>
      <c r="AD1" s="145" t="s">
        <v>616</v>
      </c>
      <c r="AE1" s="145" t="s">
        <v>617</v>
      </c>
      <c r="AF1" s="145" t="s">
        <v>618</v>
      </c>
      <c r="AG1" s="145" t="s">
        <v>619</v>
      </c>
      <c r="AH1" s="145" t="s">
        <v>620</v>
      </c>
      <c r="AI1" s="145" t="s">
        <v>621</v>
      </c>
      <c r="AJ1" s="145" t="s">
        <v>622</v>
      </c>
      <c r="AK1" s="145" t="s">
        <v>623</v>
      </c>
      <c r="AL1" s="145" t="s">
        <v>624</v>
      </c>
      <c r="AM1" s="145" t="s">
        <v>625</v>
      </c>
      <c r="AN1" s="145" t="s">
        <v>626</v>
      </c>
      <c r="AO1" s="145" t="s">
        <v>627</v>
      </c>
      <c r="AP1" s="145" t="s">
        <v>628</v>
      </c>
      <c r="AQ1" s="145" t="s">
        <v>629</v>
      </c>
      <c r="AR1" s="145" t="s">
        <v>630</v>
      </c>
      <c r="AS1" s="145" t="s">
        <v>631</v>
      </c>
      <c r="AT1" s="145" t="s">
        <v>632</v>
      </c>
      <c r="AU1" s="145" t="s">
        <v>633</v>
      </c>
      <c r="AV1" s="145" t="s">
        <v>634</v>
      </c>
      <c r="AW1" s="146" t="s">
        <v>635</v>
      </c>
    </row>
    <row r="2" spans="1:49" ht="60" customHeight="1" outlineLevel="1" x14ac:dyDescent="0.35">
      <c r="A2" s="138" t="s">
        <v>1530</v>
      </c>
      <c r="B2" s="124"/>
      <c r="C2" s="123" t="s">
        <v>1531</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1530</v>
      </c>
      <c r="B3" s="125" t="s">
        <v>797</v>
      </c>
      <c r="C3" s="126" t="s">
        <v>1532</v>
      </c>
      <c r="D3" s="128" t="s">
        <v>1533</v>
      </c>
      <c r="E3" s="128" t="s">
        <v>1534</v>
      </c>
      <c r="F3" s="128" t="s">
        <v>1535</v>
      </c>
      <c r="G3" s="128" t="s">
        <v>1536</v>
      </c>
      <c r="H3" s="128" t="s">
        <v>1537</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1530</v>
      </c>
      <c r="B4" s="125" t="s">
        <v>1538</v>
      </c>
      <c r="C4" s="126" t="s">
        <v>1539</v>
      </c>
      <c r="D4" s="128" t="s">
        <v>1540</v>
      </c>
      <c r="E4" s="128" t="s">
        <v>1541</v>
      </c>
      <c r="F4" s="128" t="s">
        <v>1542</v>
      </c>
      <c r="G4" s="128" t="s">
        <v>1543</v>
      </c>
      <c r="H4" s="128" t="s">
        <v>1544</v>
      </c>
      <c r="I4" s="130">
        <f>IF(COUNTIF(J4:AW4,"&lt;&gt;")=0,"",SUMPRODUCT(((Recommendations[ImplStatus]="Implemented")+(Recommendations[ImplStatus]="Compensated"))*ISNUMBER(MATCH(Recommendations[Id],J4:AW4,0)))/COUNTIF(J4:AW4,"&lt;&gt;"))</f>
        <v>0</v>
      </c>
      <c r="J4" s="132" t="s">
        <v>140</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1530</v>
      </c>
      <c r="B5" s="125" t="s">
        <v>1545</v>
      </c>
      <c r="C5" s="126" t="s">
        <v>1546</v>
      </c>
      <c r="D5" s="128" t="s">
        <v>1547</v>
      </c>
      <c r="E5" s="128" t="s">
        <v>1548</v>
      </c>
      <c r="F5" s="128" t="s">
        <v>1549</v>
      </c>
      <c r="G5" s="128" t="s">
        <v>1550</v>
      </c>
      <c r="H5" s="128" t="s">
        <v>1551</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1530</v>
      </c>
      <c r="B6" s="125" t="s">
        <v>1552</v>
      </c>
      <c r="C6" s="126" t="s">
        <v>1553</v>
      </c>
      <c r="D6" s="128" t="s">
        <v>1554</v>
      </c>
      <c r="E6" s="128" t="s">
        <v>1555</v>
      </c>
      <c r="F6" s="128" t="s">
        <v>1556</v>
      </c>
      <c r="G6" s="128" t="s">
        <v>1557</v>
      </c>
      <c r="H6" s="128" t="s">
        <v>1558</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1530</v>
      </c>
      <c r="B7" s="125" t="s">
        <v>1559</v>
      </c>
      <c r="C7" s="126" t="s">
        <v>1560</v>
      </c>
      <c r="D7" s="128" t="s">
        <v>1561</v>
      </c>
      <c r="E7" s="128" t="s">
        <v>1562</v>
      </c>
      <c r="F7" s="128" t="s">
        <v>1563</v>
      </c>
      <c r="G7" s="128" t="s">
        <v>1564</v>
      </c>
      <c r="H7" s="128" t="s">
        <v>1565</v>
      </c>
      <c r="I7" s="130">
        <f>IF(COUNTIF(J7:AW7,"&lt;&gt;")=0,"",SUMPRODUCT(((Recommendations[ImplStatus]="Implemented")+(Recommendations[ImplStatus]="Compensated"))*ISNUMBER(MATCH(Recommendations[Id],J7:AW7,0)))/COUNTIF(J7:AW7,"&lt;&gt;"))</f>
        <v>0</v>
      </c>
      <c r="J7" s="132" t="s">
        <v>147</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1530</v>
      </c>
      <c r="B8" s="125" t="s">
        <v>1566</v>
      </c>
      <c r="C8" s="126" t="s">
        <v>1567</v>
      </c>
      <c r="D8" s="128" t="s">
        <v>1568</v>
      </c>
      <c r="E8" s="128" t="s">
        <v>1569</v>
      </c>
      <c r="F8" s="128" t="s">
        <v>1570</v>
      </c>
      <c r="G8" s="128" t="s">
        <v>1564</v>
      </c>
      <c r="H8" s="128" t="s">
        <v>1571</v>
      </c>
      <c r="I8" s="130">
        <f>IF(COUNTIF(J8:AW8,"&lt;&gt;")=0,"",SUMPRODUCT(((Recommendations[ImplStatus]="Implemented")+(Recommendations[ImplStatus]="Compensated"))*ISNUMBER(MATCH(Recommendations[Id],J8:AW8,0)))/COUNTIF(J8:AW8,"&lt;&gt;"))</f>
        <v>0</v>
      </c>
      <c r="J8" s="132" t="s">
        <v>147</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1530</v>
      </c>
      <c r="B9" s="125" t="s">
        <v>1572</v>
      </c>
      <c r="C9" s="126" t="s">
        <v>1573</v>
      </c>
      <c r="D9" s="128" t="s">
        <v>1574</v>
      </c>
      <c r="E9" s="128" t="s">
        <v>1575</v>
      </c>
      <c r="F9" s="128" t="s">
        <v>1576</v>
      </c>
      <c r="G9" s="128" t="s">
        <v>1577</v>
      </c>
      <c r="H9" s="128" t="s">
        <v>1578</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1530</v>
      </c>
      <c r="B10" s="125" t="s">
        <v>1579</v>
      </c>
      <c r="C10" s="126" t="s">
        <v>1580</v>
      </c>
      <c r="D10" s="128" t="s">
        <v>1581</v>
      </c>
      <c r="E10" s="128" t="s">
        <v>1582</v>
      </c>
      <c r="F10" s="128" t="s">
        <v>1583</v>
      </c>
      <c r="G10" s="128" t="s">
        <v>1584</v>
      </c>
      <c r="H10" s="128" t="s">
        <v>1585</v>
      </c>
      <c r="I10" s="130">
        <f>IF(COUNTIF(J10:AW10,"&lt;&gt;")=0,"",SUMPRODUCT(((Recommendations[ImplStatus]="Implemented")+(Recommendations[ImplStatus]="Compensated"))*ISNUMBER(MATCH(Recommendations[Id],J10:AW10,0)))/COUNTIF(J10:AW10,"&lt;&gt;"))</f>
        <v>0</v>
      </c>
      <c r="J10" s="132" t="s">
        <v>110</v>
      </c>
      <c r="K10" s="132" t="s">
        <v>321</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1530</v>
      </c>
      <c r="B11" s="125" t="s">
        <v>1586</v>
      </c>
      <c r="C11" s="126" t="s">
        <v>1587</v>
      </c>
      <c r="D11" s="128" t="s">
        <v>1588</v>
      </c>
      <c r="E11" s="128" t="s">
        <v>1589</v>
      </c>
      <c r="F11" s="128" t="s">
        <v>1590</v>
      </c>
      <c r="G11" s="128" t="s">
        <v>1591</v>
      </c>
      <c r="H11" s="128" t="s">
        <v>1592</v>
      </c>
      <c r="I11" s="130">
        <f>IF(COUNTIF(J11:AW11,"&lt;&gt;")=0,"",SUMPRODUCT(((Recommendations[ImplStatus]="Implemented")+(Recommendations[ImplStatus]="Compensated"))*ISNUMBER(MATCH(Recommendations[Id],J11:AW11,0)))/COUNTIF(J11:AW11,"&lt;&gt;"))</f>
        <v>0</v>
      </c>
      <c r="J11" s="132" t="s">
        <v>44</v>
      </c>
      <c r="K11" s="132" t="s">
        <v>51</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1530</v>
      </c>
      <c r="B12" s="125" t="s">
        <v>1593</v>
      </c>
      <c r="C12" s="126" t="s">
        <v>1594</v>
      </c>
      <c r="D12" s="128" t="s">
        <v>1595</v>
      </c>
      <c r="E12" s="128" t="s">
        <v>1596</v>
      </c>
      <c r="F12" s="128" t="s">
        <v>1597</v>
      </c>
      <c r="G12" s="128" t="s">
        <v>1584</v>
      </c>
      <c r="H12" s="128" t="s">
        <v>1598</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1530</v>
      </c>
      <c r="B13" s="125" t="s">
        <v>1599</v>
      </c>
      <c r="C13" s="126" t="s">
        <v>1600</v>
      </c>
      <c r="D13" s="128" t="s">
        <v>1601</v>
      </c>
      <c r="E13" s="128" t="s">
        <v>1602</v>
      </c>
      <c r="F13" s="128" t="s">
        <v>1603</v>
      </c>
      <c r="G13" s="128" t="s">
        <v>1584</v>
      </c>
      <c r="H13" s="128" t="s">
        <v>1604</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1530</v>
      </c>
      <c r="B14" s="125" t="s">
        <v>1605</v>
      </c>
      <c r="C14" s="126" t="s">
        <v>1606</v>
      </c>
      <c r="D14" s="128" t="s">
        <v>1607</v>
      </c>
      <c r="E14" s="128" t="s">
        <v>1608</v>
      </c>
      <c r="F14" s="128" t="s">
        <v>1609</v>
      </c>
      <c r="G14" s="128" t="s">
        <v>1610</v>
      </c>
      <c r="H14" s="128" t="s">
        <v>1611</v>
      </c>
      <c r="I14" s="130">
        <f>IF(COUNTIF(J14:AW14,"&lt;&gt;")=0,"",SUMPRODUCT(((Recommendations[ImplStatus]="Implemented")+(Recommendations[ImplStatus]="Compensated"))*ISNUMBER(MATCH(Recommendations[Id],J14:AW14,0)))/COUNTIF(J14:AW14,"&lt;&gt;"))</f>
        <v>0</v>
      </c>
      <c r="J14" s="132" t="s">
        <v>140</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1530</v>
      </c>
      <c r="B15" s="125" t="s">
        <v>1612</v>
      </c>
      <c r="C15" s="126" t="s">
        <v>1613</v>
      </c>
      <c r="D15" s="128" t="s">
        <v>1614</v>
      </c>
      <c r="E15" s="128" t="s">
        <v>1615</v>
      </c>
      <c r="F15" s="128" t="s">
        <v>1616</v>
      </c>
      <c r="G15" s="128" t="s">
        <v>1617</v>
      </c>
      <c r="H15" s="128" t="s">
        <v>1618</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1530</v>
      </c>
      <c r="B16" s="125" t="s">
        <v>1619</v>
      </c>
      <c r="C16" s="126" t="s">
        <v>1620</v>
      </c>
      <c r="D16" s="128" t="s">
        <v>1621</v>
      </c>
      <c r="E16" s="128" t="s">
        <v>1622</v>
      </c>
      <c r="F16" s="128" t="s">
        <v>1623</v>
      </c>
      <c r="G16" s="128" t="s">
        <v>1624</v>
      </c>
      <c r="H16" s="128" t="s">
        <v>1625</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1530</v>
      </c>
      <c r="B17" s="125" t="s">
        <v>1626</v>
      </c>
      <c r="C17" s="126" t="s">
        <v>1627</v>
      </c>
      <c r="D17" s="128" t="s">
        <v>1628</v>
      </c>
      <c r="E17" s="128" t="s">
        <v>1629</v>
      </c>
      <c r="F17" s="128" t="s">
        <v>1630</v>
      </c>
      <c r="G17" s="128" t="s">
        <v>1631</v>
      </c>
      <c r="H17" s="128" t="s">
        <v>1632</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1530</v>
      </c>
      <c r="B18" s="125" t="s">
        <v>1633</v>
      </c>
      <c r="C18" s="126" t="s">
        <v>1634</v>
      </c>
      <c r="D18" s="128" t="s">
        <v>1635</v>
      </c>
      <c r="E18" s="128" t="s">
        <v>1636</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1637</v>
      </c>
      <c r="B19" s="124"/>
      <c r="C19" s="123" t="s">
        <v>1638</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1637</v>
      </c>
      <c r="B20" s="125" t="s">
        <v>1639</v>
      </c>
      <c r="C20" s="126" t="s">
        <v>1640</v>
      </c>
      <c r="D20" s="128" t="s">
        <v>1641</v>
      </c>
      <c r="E20" s="128" t="s">
        <v>1642</v>
      </c>
      <c r="F20" s="128" t="s">
        <v>1643</v>
      </c>
      <c r="G20" s="128" t="s">
        <v>1644</v>
      </c>
      <c r="H20" s="128" t="s">
        <v>1645</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1637</v>
      </c>
      <c r="B21" s="125" t="s">
        <v>1646</v>
      </c>
      <c r="C21" s="126" t="s">
        <v>1647</v>
      </c>
      <c r="D21" s="128" t="s">
        <v>1648</v>
      </c>
      <c r="E21" s="128" t="s">
        <v>1649</v>
      </c>
      <c r="F21" s="128" t="s">
        <v>1650</v>
      </c>
      <c r="G21" s="128" t="s">
        <v>1651</v>
      </c>
      <c r="H21" s="128" t="s">
        <v>1652</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1653</v>
      </c>
      <c r="B22" s="124"/>
      <c r="C22" s="123" t="s">
        <v>1654</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1653</v>
      </c>
      <c r="B23" s="125" t="s">
        <v>1655</v>
      </c>
      <c r="C23" s="126" t="s">
        <v>1656</v>
      </c>
      <c r="D23" s="128" t="s">
        <v>1657</v>
      </c>
      <c r="E23" s="128" t="s">
        <v>1658</v>
      </c>
      <c r="F23" s="128" t="s">
        <v>1659</v>
      </c>
      <c r="G23" s="128" t="s">
        <v>1660</v>
      </c>
      <c r="H23" s="128" t="s">
        <v>1661</v>
      </c>
      <c r="I23" s="130">
        <f>IF(COUNTIF(J23:AW23,"&lt;&gt;")=0,"",SUMPRODUCT(((Recommendations[ImplStatus]="Implemented")+(Recommendations[ImplStatus]="Compensated"))*ISNUMBER(MATCH(Recommendations[Id],J23:AW23,0)))/COUNTIF(J23:AW23,"&lt;&gt;"))</f>
        <v>0</v>
      </c>
      <c r="J23" s="132" t="s">
        <v>268</v>
      </c>
      <c r="K23" s="132" t="s">
        <v>286</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1653</v>
      </c>
      <c r="B24" s="125" t="s">
        <v>1662</v>
      </c>
      <c r="C24" s="126" t="s">
        <v>1663</v>
      </c>
      <c r="D24" s="128" t="s">
        <v>1664</v>
      </c>
      <c r="E24" s="128" t="s">
        <v>1665</v>
      </c>
      <c r="F24" s="128" t="s">
        <v>1666</v>
      </c>
      <c r="G24" s="128" t="s">
        <v>1667</v>
      </c>
      <c r="H24" s="128" t="s">
        <v>1668</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1653</v>
      </c>
      <c r="B25" s="125" t="s">
        <v>1669</v>
      </c>
      <c r="C25" s="126" t="s">
        <v>1670</v>
      </c>
      <c r="D25" s="128" t="s">
        <v>1671</v>
      </c>
      <c r="E25" s="128" t="s">
        <v>1672</v>
      </c>
      <c r="F25" s="128" t="s">
        <v>1673</v>
      </c>
      <c r="G25" s="128" t="s">
        <v>1674</v>
      </c>
      <c r="H25" s="128" t="s">
        <v>1675</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1653</v>
      </c>
      <c r="B26" s="125" t="s">
        <v>1676</v>
      </c>
      <c r="C26" s="126" t="s">
        <v>1677</v>
      </c>
      <c r="D26" s="128" t="s">
        <v>1678</v>
      </c>
      <c r="E26" s="128" t="s">
        <v>1679</v>
      </c>
      <c r="F26" s="128" t="s">
        <v>1680</v>
      </c>
      <c r="G26" s="128" t="s">
        <v>1667</v>
      </c>
      <c r="H26" s="128" t="s">
        <v>1681</v>
      </c>
      <c r="I26" s="130">
        <f>IF(COUNTIF(J26:AW26,"&lt;&gt;")=0,"",SUMPRODUCT(((Recommendations[ImplStatus]="Implemented")+(Recommendations[ImplStatus]="Compensated"))*ISNUMBER(MATCH(Recommendations[Id],J26:AW26,0)))/COUNTIF(J26:AW26,"&lt;&gt;"))</f>
        <v>0</v>
      </c>
      <c r="J26" s="132" t="s">
        <v>340</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1653</v>
      </c>
      <c r="B27" s="125" t="s">
        <v>1682</v>
      </c>
      <c r="C27" s="126" t="s">
        <v>1683</v>
      </c>
      <c r="D27" s="128" t="s">
        <v>1684</v>
      </c>
      <c r="E27" s="128" t="s">
        <v>1685</v>
      </c>
      <c r="F27" s="128" t="s">
        <v>1686</v>
      </c>
      <c r="G27" s="128" t="s">
        <v>1687</v>
      </c>
      <c r="H27" s="128" t="s">
        <v>1688</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1653</v>
      </c>
      <c r="B28" s="125" t="s">
        <v>1689</v>
      </c>
      <c r="C28" s="126" t="s">
        <v>1690</v>
      </c>
      <c r="D28" s="128" t="s">
        <v>1691</v>
      </c>
      <c r="E28" s="128" t="s">
        <v>1692</v>
      </c>
      <c r="F28" s="128" t="s">
        <v>1693</v>
      </c>
      <c r="G28" s="128" t="s">
        <v>1694</v>
      </c>
      <c r="H28" s="128" t="s">
        <v>1695</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1653</v>
      </c>
      <c r="B29" s="125" t="s">
        <v>1696</v>
      </c>
      <c r="C29" s="126" t="s">
        <v>1697</v>
      </c>
      <c r="D29" s="128" t="s">
        <v>1698</v>
      </c>
      <c r="E29" s="128" t="s">
        <v>1699</v>
      </c>
      <c r="F29" s="128" t="s">
        <v>1700</v>
      </c>
      <c r="G29" s="128" t="s">
        <v>1584</v>
      </c>
      <c r="H29" s="128" t="s">
        <v>1701</v>
      </c>
      <c r="I29" s="130">
        <f>IF(COUNTIF(J29:AW29,"&lt;&gt;")=0,"",SUMPRODUCT(((Recommendations[ImplStatus]="Implemented")+(Recommendations[ImplStatus]="Compensated"))*ISNUMBER(MATCH(Recommendations[Id],J29:AW29,0)))/COUNTIF(J29:AW29,"&lt;&gt;"))</f>
        <v>0</v>
      </c>
      <c r="J29" s="132" t="s">
        <v>58</v>
      </c>
      <c r="K29" s="132" t="s">
        <v>65</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1653</v>
      </c>
      <c r="B30" s="125" t="s">
        <v>1702</v>
      </c>
      <c r="C30" s="126" t="s">
        <v>1703</v>
      </c>
      <c r="D30" s="128" t="s">
        <v>1704</v>
      </c>
      <c r="E30" s="128" t="s">
        <v>1705</v>
      </c>
      <c r="F30" s="128" t="s">
        <v>1706</v>
      </c>
      <c r="G30" s="128" t="s">
        <v>1667</v>
      </c>
      <c r="H30" s="128" t="s">
        <v>1707</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1708</v>
      </c>
      <c r="B31" s="124"/>
      <c r="C31" s="123" t="s">
        <v>1709</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1708</v>
      </c>
      <c r="B32" s="125" t="s">
        <v>1710</v>
      </c>
      <c r="C32" s="126" t="s">
        <v>1711</v>
      </c>
      <c r="D32" s="128" t="s">
        <v>1712</v>
      </c>
      <c r="E32" s="128" t="s">
        <v>1713</v>
      </c>
      <c r="F32" s="128" t="s">
        <v>1714</v>
      </c>
      <c r="G32" s="128" t="s">
        <v>1715</v>
      </c>
      <c r="H32" s="128" t="s">
        <v>1716</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1708</v>
      </c>
      <c r="B33" s="125" t="s">
        <v>1717</v>
      </c>
      <c r="C33" s="126" t="s">
        <v>1718</v>
      </c>
      <c r="D33" s="128" t="s">
        <v>1719</v>
      </c>
      <c r="E33" s="128" t="s">
        <v>1720</v>
      </c>
      <c r="F33" s="128" t="s">
        <v>1721</v>
      </c>
      <c r="G33" s="128" t="s">
        <v>1722</v>
      </c>
      <c r="H33" s="128" t="s">
        <v>1723</v>
      </c>
      <c r="I33" s="130">
        <f>IF(COUNTIF(J33:AW33,"&lt;&gt;")=0,"",SUMPRODUCT(((Recommendations[ImplStatus]="Implemented")+(Recommendations[ImplStatus]="Compensated"))*ISNUMBER(MATCH(Recommendations[Id],J33:AW33,0)))/COUNTIF(J33:AW33,"&lt;&gt;"))</f>
        <v>0</v>
      </c>
      <c r="J33" s="132" t="s">
        <v>153</v>
      </c>
      <c r="K33" s="132" t="s">
        <v>205</v>
      </c>
      <c r="L33" s="132" t="s">
        <v>210</v>
      </c>
      <c r="M33" s="132" t="s">
        <v>256</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1708</v>
      </c>
      <c r="B34" s="125" t="s">
        <v>1724</v>
      </c>
      <c r="C34" s="126" t="s">
        <v>1725</v>
      </c>
      <c r="D34" s="128" t="s">
        <v>1726</v>
      </c>
      <c r="E34" s="128" t="s">
        <v>1727</v>
      </c>
      <c r="F34" s="128" t="s">
        <v>1728</v>
      </c>
      <c r="G34" s="128" t="s">
        <v>1729</v>
      </c>
      <c r="H34" s="128" t="s">
        <v>1730</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1708</v>
      </c>
      <c r="B35" s="125" t="s">
        <v>1731</v>
      </c>
      <c r="C35" s="126" t="s">
        <v>1732</v>
      </c>
      <c r="D35" s="128" t="s">
        <v>1733</v>
      </c>
      <c r="E35" s="128" t="s">
        <v>1734</v>
      </c>
      <c r="F35" s="128" t="s">
        <v>1735</v>
      </c>
      <c r="G35" s="128" t="s">
        <v>1736</v>
      </c>
      <c r="H35" s="128" t="s">
        <v>1737</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1708</v>
      </c>
      <c r="B36" s="125" t="s">
        <v>1738</v>
      </c>
      <c r="C36" s="126" t="s">
        <v>1739</v>
      </c>
      <c r="D36" s="128" t="s">
        <v>1740</v>
      </c>
      <c r="E36" s="128" t="s">
        <v>1741</v>
      </c>
      <c r="F36" s="128" t="s">
        <v>1742</v>
      </c>
      <c r="G36" s="128" t="s">
        <v>1743</v>
      </c>
      <c r="H36" s="128" t="s">
        <v>1744</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1708</v>
      </c>
      <c r="B37" s="125" t="s">
        <v>1745</v>
      </c>
      <c r="C37" s="126" t="s">
        <v>1746</v>
      </c>
      <c r="D37" s="128" t="s">
        <v>1747</v>
      </c>
      <c r="E37" s="128" t="s">
        <v>1748</v>
      </c>
      <c r="F37" s="128" t="s">
        <v>1749</v>
      </c>
      <c r="G37" s="128" t="s">
        <v>1750</v>
      </c>
      <c r="H37" s="128" t="s">
        <v>1751</v>
      </c>
      <c r="I37" s="130">
        <f>IF(COUNTIF(J37:AW37,"&lt;&gt;")=0,"",SUMPRODUCT(((Recommendations[ImplStatus]="Implemented")+(Recommendations[ImplStatus]="Compensated"))*ISNUMBER(MATCH(Recommendations[Id],J37:AW37,0)))/COUNTIF(J37:AW37,"&lt;&gt;"))</f>
        <v>0</v>
      </c>
      <c r="J37" s="132" t="s">
        <v>118</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1708</v>
      </c>
      <c r="B38" s="125" t="s">
        <v>1752</v>
      </c>
      <c r="C38" s="126" t="s">
        <v>1753</v>
      </c>
      <c r="D38" s="128" t="s">
        <v>1754</v>
      </c>
      <c r="E38" s="128" t="s">
        <v>1755</v>
      </c>
      <c r="F38" s="128" t="s">
        <v>1756</v>
      </c>
      <c r="G38" s="128" t="s">
        <v>1757</v>
      </c>
      <c r="H38" s="128" t="s">
        <v>1758</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1708</v>
      </c>
      <c r="B39" s="125" t="s">
        <v>1759</v>
      </c>
      <c r="C39" s="126" t="s">
        <v>1760</v>
      </c>
      <c r="D39" s="128" t="s">
        <v>1761</v>
      </c>
      <c r="E39" s="128" t="s">
        <v>1762</v>
      </c>
      <c r="F39" s="128" t="s">
        <v>1763</v>
      </c>
      <c r="G39" s="128" t="s">
        <v>1764</v>
      </c>
      <c r="H39" s="128" t="s">
        <v>1765</v>
      </c>
      <c r="I39" s="130">
        <f>IF(COUNTIF(J39:AW39,"&lt;&gt;")=0,"",SUMPRODUCT(((Recommendations[ImplStatus]="Implemented")+(Recommendations[ImplStatus]="Compensated"))*ISNUMBER(MATCH(Recommendations[Id],J39:AW39,0)))/COUNTIF(J39:AW39,"&lt;&gt;"))</f>
        <v>0</v>
      </c>
      <c r="J39" s="132" t="s">
        <v>71</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1708</v>
      </c>
      <c r="B40" s="125" t="s">
        <v>1766</v>
      </c>
      <c r="C40" s="126" t="s">
        <v>1767</v>
      </c>
      <c r="D40" s="128" t="s">
        <v>1768</v>
      </c>
      <c r="E40" s="128" t="s">
        <v>1769</v>
      </c>
      <c r="F40" s="128" t="s">
        <v>1770</v>
      </c>
      <c r="G40" s="128" t="s">
        <v>1771</v>
      </c>
      <c r="H40" s="128" t="s">
        <v>1772</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1708</v>
      </c>
      <c r="B41" s="125" t="s">
        <v>1773</v>
      </c>
      <c r="C41" s="126" t="s">
        <v>1774</v>
      </c>
      <c r="D41" s="128" t="s">
        <v>1775</v>
      </c>
      <c r="E41" s="128" t="s">
        <v>1776</v>
      </c>
      <c r="F41" s="128" t="s">
        <v>1777</v>
      </c>
      <c r="G41" s="128" t="s">
        <v>1715</v>
      </c>
      <c r="H41" s="128" t="s">
        <v>1778</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1779</v>
      </c>
      <c r="B42" s="124"/>
      <c r="C42" s="123" t="s">
        <v>1780</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1779</v>
      </c>
      <c r="B43" s="125" t="s">
        <v>1781</v>
      </c>
      <c r="C43" s="126" t="s">
        <v>1782</v>
      </c>
      <c r="D43" s="128" t="s">
        <v>1783</v>
      </c>
      <c r="E43" s="128" t="s">
        <v>1784</v>
      </c>
      <c r="F43" s="128" t="s">
        <v>1785</v>
      </c>
      <c r="G43" s="128" t="s">
        <v>1786</v>
      </c>
      <c r="H43" s="128" t="s">
        <v>1787</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1779</v>
      </c>
      <c r="B44" s="125" t="s">
        <v>1788</v>
      </c>
      <c r="C44" s="126" t="s">
        <v>1789</v>
      </c>
      <c r="D44" s="128" t="s">
        <v>1790</v>
      </c>
      <c r="E44" s="128" t="s">
        <v>1791</v>
      </c>
      <c r="F44" s="128" t="s">
        <v>1792</v>
      </c>
      <c r="G44" s="128" t="s">
        <v>1793</v>
      </c>
      <c r="H44" s="128" t="s">
        <v>1794</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1779</v>
      </c>
      <c r="B45" s="125" t="s">
        <v>1795</v>
      </c>
      <c r="C45" s="126" t="s">
        <v>1796</v>
      </c>
      <c r="D45" s="128" t="s">
        <v>1797</v>
      </c>
      <c r="E45" s="128" t="s">
        <v>1798</v>
      </c>
      <c r="F45" s="128" t="s">
        <v>1799</v>
      </c>
      <c r="G45" s="128" t="s">
        <v>1800</v>
      </c>
      <c r="H45" s="128" t="s">
        <v>1801</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1779</v>
      </c>
      <c r="B46" s="125" t="s">
        <v>1802</v>
      </c>
      <c r="C46" s="126" t="s">
        <v>1803</v>
      </c>
      <c r="D46" s="128" t="s">
        <v>1804</v>
      </c>
      <c r="E46" s="128" t="s">
        <v>1805</v>
      </c>
      <c r="F46" s="128" t="s">
        <v>1806</v>
      </c>
      <c r="G46" s="128" t="s">
        <v>1800</v>
      </c>
      <c r="H46" s="128" t="s">
        <v>1807</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1779</v>
      </c>
      <c r="B47" s="125" t="s">
        <v>1808</v>
      </c>
      <c r="C47" s="126" t="s">
        <v>1809</v>
      </c>
      <c r="D47" s="128" t="s">
        <v>1810</v>
      </c>
      <c r="E47" s="128" t="s">
        <v>1811</v>
      </c>
      <c r="F47" s="128" t="s">
        <v>1812</v>
      </c>
      <c r="G47" s="128" t="s">
        <v>1813</v>
      </c>
      <c r="H47" s="128" t="s">
        <v>1814</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1779</v>
      </c>
      <c r="B48" s="125" t="s">
        <v>1815</v>
      </c>
      <c r="C48" s="126" t="s">
        <v>1816</v>
      </c>
      <c r="D48" s="128" t="s">
        <v>1817</v>
      </c>
      <c r="E48" s="128" t="s">
        <v>1818</v>
      </c>
      <c r="F48" s="128" t="s">
        <v>1819</v>
      </c>
      <c r="G48" s="128" t="s">
        <v>1820</v>
      </c>
      <c r="H48" s="128" t="s">
        <v>1821</v>
      </c>
      <c r="I48" s="130">
        <f>IF(COUNTIF(J48:AW48,"&lt;&gt;")=0,"",SUMPRODUCT(((Recommendations[ImplStatus]="Implemented")+(Recommendations[ImplStatus]="Compensated"))*ISNUMBER(MATCH(Recommendations[Id],J48:AW48,0)))/COUNTIF(J48:AW48,"&lt;&gt;"))</f>
        <v>0</v>
      </c>
      <c r="J48" s="132" t="s">
        <v>133</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1779</v>
      </c>
      <c r="B49" s="125" t="s">
        <v>1822</v>
      </c>
      <c r="C49" s="126" t="s">
        <v>1823</v>
      </c>
      <c r="D49" s="128" t="s">
        <v>1824</v>
      </c>
      <c r="E49" s="128" t="s">
        <v>1825</v>
      </c>
      <c r="F49" s="128" t="s">
        <v>1826</v>
      </c>
      <c r="G49" s="128" t="s">
        <v>1584</v>
      </c>
      <c r="H49" s="128" t="s">
        <v>1827</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1779</v>
      </c>
      <c r="B50" s="125" t="s">
        <v>1828</v>
      </c>
      <c r="C50" s="126" t="s">
        <v>1829</v>
      </c>
      <c r="D50" s="128" t="s">
        <v>1830</v>
      </c>
      <c r="E50" s="128" t="s">
        <v>1831</v>
      </c>
      <c r="F50" s="128" t="s">
        <v>1832</v>
      </c>
      <c r="G50" s="128" t="s">
        <v>1833</v>
      </c>
      <c r="H50" s="128" t="s">
        <v>1834</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1835</v>
      </c>
      <c r="B51" s="124"/>
      <c r="C51" s="123" t="s">
        <v>1836</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1835</v>
      </c>
      <c r="B52" s="125" t="s">
        <v>1837</v>
      </c>
      <c r="C52" s="126" t="s">
        <v>1838</v>
      </c>
      <c r="D52" s="128" t="s">
        <v>1839</v>
      </c>
      <c r="E52" s="128" t="s">
        <v>1840</v>
      </c>
      <c r="F52" s="128" t="s">
        <v>1841</v>
      </c>
      <c r="G52" s="128" t="s">
        <v>1842</v>
      </c>
      <c r="H52" s="128" t="s">
        <v>1843</v>
      </c>
      <c r="I52" s="130">
        <f>IF(COUNTIF(J52:AW52,"&lt;&gt;")=0,"",SUMPRODUCT(((Recommendations[ImplStatus]="Implemented")+(Recommendations[ImplStatus]="Compensated"))*ISNUMBER(MATCH(Recommendations[Id],J52:AW52,0)))/COUNTIF(J52:AW52,"&lt;&gt;"))</f>
        <v>0</v>
      </c>
      <c r="J52" s="132" t="s">
        <v>294</v>
      </c>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1835</v>
      </c>
      <c r="B53" s="125" t="s">
        <v>1844</v>
      </c>
      <c r="C53" s="126" t="s">
        <v>1845</v>
      </c>
      <c r="D53" s="128" t="s">
        <v>1846</v>
      </c>
      <c r="E53" s="128" t="s">
        <v>1847</v>
      </c>
      <c r="F53" s="128" t="s">
        <v>1848</v>
      </c>
      <c r="G53" s="128" t="s">
        <v>1849</v>
      </c>
      <c r="H53" s="128" t="s">
        <v>1850</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1835</v>
      </c>
      <c r="B54" s="125" t="s">
        <v>1851</v>
      </c>
      <c r="C54" s="126" t="s">
        <v>1852</v>
      </c>
      <c r="D54" s="128" t="s">
        <v>1853</v>
      </c>
      <c r="E54" s="128" t="s">
        <v>1854</v>
      </c>
      <c r="F54" s="128" t="s">
        <v>1855</v>
      </c>
      <c r="G54" s="128" t="s">
        <v>1856</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1835</v>
      </c>
      <c r="B55" s="125" t="s">
        <v>1857</v>
      </c>
      <c r="C55" s="126" t="s">
        <v>1858</v>
      </c>
      <c r="D55" s="128" t="s">
        <v>1859</v>
      </c>
      <c r="E55" s="128" t="s">
        <v>1860</v>
      </c>
      <c r="F55" s="128" t="s">
        <v>1861</v>
      </c>
      <c r="G55" s="128" t="s">
        <v>1862</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1835</v>
      </c>
      <c r="B56" s="125" t="s">
        <v>1863</v>
      </c>
      <c r="C56" s="126" t="s">
        <v>1864</v>
      </c>
      <c r="D56" s="128" t="s">
        <v>1865</v>
      </c>
      <c r="E56" s="128" t="s">
        <v>1866</v>
      </c>
      <c r="F56" s="128" t="s">
        <v>1867</v>
      </c>
      <c r="G56" s="128" t="s">
        <v>1868</v>
      </c>
      <c r="H56" s="128" t="s">
        <v>1869</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1870</v>
      </c>
      <c r="B57" s="124"/>
      <c r="C57" s="123" t="s">
        <v>1871</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1870</v>
      </c>
      <c r="B58" s="125" t="s">
        <v>1872</v>
      </c>
      <c r="C58" s="126" t="s">
        <v>1873</v>
      </c>
      <c r="D58" s="128" t="s">
        <v>1874</v>
      </c>
      <c r="E58" s="128" t="s">
        <v>1875</v>
      </c>
      <c r="F58" s="128" t="s">
        <v>1876</v>
      </c>
      <c r="G58" s="128" t="s">
        <v>1877</v>
      </c>
      <c r="H58" s="128" t="s">
        <v>1878</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1870</v>
      </c>
      <c r="B59" s="125" t="s">
        <v>1879</v>
      </c>
      <c r="C59" s="126" t="s">
        <v>1880</v>
      </c>
      <c r="D59" s="128" t="s">
        <v>1881</v>
      </c>
      <c r="E59" s="128" t="s">
        <v>1882</v>
      </c>
      <c r="F59" s="128" t="s">
        <v>1883</v>
      </c>
      <c r="G59" s="128" t="s">
        <v>1884</v>
      </c>
      <c r="H59" s="128" t="s">
        <v>1885</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1870</v>
      </c>
      <c r="B60" s="125" t="s">
        <v>1886</v>
      </c>
      <c r="C60" s="126" t="s">
        <v>1887</v>
      </c>
      <c r="D60" s="128" t="s">
        <v>1888</v>
      </c>
      <c r="E60" s="128" t="s">
        <v>1889</v>
      </c>
      <c r="F60" s="128" t="s">
        <v>1890</v>
      </c>
      <c r="G60" s="128" t="s">
        <v>1891</v>
      </c>
      <c r="H60" s="128" t="s">
        <v>1892</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1893</v>
      </c>
      <c r="B61" s="124"/>
      <c r="C61" s="123" t="s">
        <v>1894</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1893</v>
      </c>
      <c r="B62" s="125" t="s">
        <v>1895</v>
      </c>
      <c r="C62" s="126" t="s">
        <v>1896</v>
      </c>
      <c r="D62" s="128" t="s">
        <v>1897</v>
      </c>
      <c r="E62" s="128" t="s">
        <v>1898</v>
      </c>
      <c r="F62" s="128" t="s">
        <v>1899</v>
      </c>
      <c r="G62" s="128" t="s">
        <v>1900</v>
      </c>
      <c r="H62" s="128" t="s">
        <v>1901</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1893</v>
      </c>
      <c r="B63" s="125" t="s">
        <v>1902</v>
      </c>
      <c r="C63" s="126" t="s">
        <v>1903</v>
      </c>
      <c r="D63" s="128" t="s">
        <v>1904</v>
      </c>
      <c r="E63" s="128" t="s">
        <v>1905</v>
      </c>
      <c r="F63" s="128" t="s">
        <v>1906</v>
      </c>
      <c r="G63" s="128" t="s">
        <v>1907</v>
      </c>
      <c r="H63" s="128" t="s">
        <v>1908</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1893</v>
      </c>
      <c r="B64" s="125" t="s">
        <v>1909</v>
      </c>
      <c r="C64" s="126" t="s">
        <v>1910</v>
      </c>
      <c r="D64" s="128" t="s">
        <v>1911</v>
      </c>
      <c r="E64" s="128" t="s">
        <v>1912</v>
      </c>
      <c r="F64" s="128" t="s">
        <v>1913</v>
      </c>
      <c r="G64" s="128" t="s">
        <v>1914</v>
      </c>
      <c r="H64" s="128" t="s">
        <v>1915</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1893</v>
      </c>
      <c r="B65" s="125" t="s">
        <v>1916</v>
      </c>
      <c r="C65" s="126" t="s">
        <v>1917</v>
      </c>
      <c r="D65" s="128" t="s">
        <v>1918</v>
      </c>
      <c r="E65" s="128" t="s">
        <v>1919</v>
      </c>
      <c r="F65" s="128" t="s">
        <v>1920</v>
      </c>
      <c r="G65" s="128" t="s">
        <v>1921</v>
      </c>
      <c r="H65" s="128" t="s">
        <v>1922</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1893</v>
      </c>
      <c r="B66" s="125" t="s">
        <v>1923</v>
      </c>
      <c r="C66" s="126" t="s">
        <v>1924</v>
      </c>
      <c r="D66" s="128" t="s">
        <v>1925</v>
      </c>
      <c r="E66" s="128" t="s">
        <v>1926</v>
      </c>
      <c r="F66" s="128" t="s">
        <v>1927</v>
      </c>
      <c r="G66" s="128" t="s">
        <v>1928</v>
      </c>
      <c r="H66" s="128" t="s">
        <v>1929</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1893</v>
      </c>
      <c r="B67" s="125" t="s">
        <v>1930</v>
      </c>
      <c r="C67" s="126" t="s">
        <v>1931</v>
      </c>
      <c r="D67" s="128" t="s">
        <v>1932</v>
      </c>
      <c r="E67" s="128" t="s">
        <v>1933</v>
      </c>
      <c r="F67" s="128" t="s">
        <v>1934</v>
      </c>
      <c r="G67" s="128" t="s">
        <v>1935</v>
      </c>
      <c r="H67" s="128" t="s">
        <v>1936</v>
      </c>
      <c r="I67" s="130">
        <f>IF(COUNTIF(J67:AW67,"&lt;&gt;")=0,"",SUMPRODUCT(((Recommendations[ImplStatus]="Implemented")+(Recommendations[ImplStatus]="Compensated"))*ISNUMBER(MATCH(Recommendations[Id],J67:AW67,0)))/COUNTIF(J67:AW67,"&lt;&gt;"))</f>
        <v>0</v>
      </c>
      <c r="J67" s="132" t="s">
        <v>84</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1893</v>
      </c>
      <c r="B68" s="125" t="s">
        <v>1937</v>
      </c>
      <c r="C68" s="126" t="s">
        <v>1938</v>
      </c>
      <c r="D68" s="128" t="s">
        <v>1939</v>
      </c>
      <c r="E68" s="128" t="s">
        <v>1940</v>
      </c>
      <c r="F68" s="128" t="s">
        <v>1941</v>
      </c>
      <c r="G68" s="128" t="s">
        <v>1942</v>
      </c>
      <c r="H68" s="128" t="s">
        <v>1943</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1944</v>
      </c>
      <c r="B69" s="124"/>
      <c r="C69" s="123" t="s">
        <v>1945</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1944</v>
      </c>
      <c r="B70" s="125" t="s">
        <v>1946</v>
      </c>
      <c r="C70" s="126" t="s">
        <v>1947</v>
      </c>
      <c r="D70" s="128" t="s">
        <v>1948</v>
      </c>
      <c r="E70" s="128" t="s">
        <v>1949</v>
      </c>
      <c r="F70" s="128" t="s">
        <v>1950</v>
      </c>
      <c r="G70" s="128" t="s">
        <v>1951</v>
      </c>
      <c r="H70" s="128" t="s">
        <v>1952</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1944</v>
      </c>
      <c r="B71" s="125" t="s">
        <v>1953</v>
      </c>
      <c r="C71" s="126" t="s">
        <v>1954</v>
      </c>
      <c r="D71" s="128" t="s">
        <v>1955</v>
      </c>
      <c r="E71" s="128" t="s">
        <v>1956</v>
      </c>
      <c r="F71" s="128" t="s">
        <v>1957</v>
      </c>
      <c r="G71" s="128" t="s">
        <v>1958</v>
      </c>
      <c r="H71" s="128" t="s">
        <v>1959</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1960</v>
      </c>
      <c r="B72" s="124"/>
      <c r="C72" s="123" t="s">
        <v>1961</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1960</v>
      </c>
      <c r="B73" s="125" t="s">
        <v>1962</v>
      </c>
      <c r="C73" s="126" t="s">
        <v>1963</v>
      </c>
      <c r="D73" s="128" t="s">
        <v>1964</v>
      </c>
      <c r="E73" s="128" t="s">
        <v>1965</v>
      </c>
      <c r="F73" s="128" t="s">
        <v>1966</v>
      </c>
      <c r="G73" s="128" t="s">
        <v>1967</v>
      </c>
      <c r="H73" s="128" t="s">
        <v>1968</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1960</v>
      </c>
      <c r="B74" s="125" t="s">
        <v>1969</v>
      </c>
      <c r="C74" s="126" t="s">
        <v>1970</v>
      </c>
      <c r="D74" s="128" t="s">
        <v>1971</v>
      </c>
      <c r="E74" s="128" t="s">
        <v>1972</v>
      </c>
      <c r="F74" s="128" t="s">
        <v>1973</v>
      </c>
      <c r="G74" s="128" t="s">
        <v>1974</v>
      </c>
      <c r="H74" s="128" t="s">
        <v>1975</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1960</v>
      </c>
      <c r="B75" s="125" t="s">
        <v>1976</v>
      </c>
      <c r="C75" s="126" t="s">
        <v>1977</v>
      </c>
      <c r="D75" s="128" t="s">
        <v>1978</v>
      </c>
      <c r="E75" s="128" t="s">
        <v>1979</v>
      </c>
      <c r="F75" s="128" t="s">
        <v>1980</v>
      </c>
      <c r="G75" s="128" t="s">
        <v>1981</v>
      </c>
      <c r="H75" s="128" t="s">
        <v>1982</v>
      </c>
      <c r="I75" s="130">
        <f>IF(COUNTIF(J75:AW75,"&lt;&gt;")=0,"",SUMPRODUCT(((Recommendations[ImplStatus]="Implemented")+(Recommendations[ImplStatus]="Compensated"))*ISNUMBER(MATCH(Recommendations[Id],J75:AW75,0)))/COUNTIF(J75:AW75,"&lt;&gt;"))</f>
        <v>0</v>
      </c>
      <c r="J75" s="132" t="s">
        <v>228</v>
      </c>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1960</v>
      </c>
      <c r="B76" s="125" t="s">
        <v>1983</v>
      </c>
      <c r="C76" s="126" t="s">
        <v>1984</v>
      </c>
      <c r="D76" s="128" t="s">
        <v>1985</v>
      </c>
      <c r="E76" s="128" t="s">
        <v>1986</v>
      </c>
      <c r="F76" s="128" t="s">
        <v>1987</v>
      </c>
      <c r="G76" s="128" t="s">
        <v>1988</v>
      </c>
      <c r="H76" s="128" t="s">
        <v>1989</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1960</v>
      </c>
      <c r="B77" s="125" t="s">
        <v>1990</v>
      </c>
      <c r="C77" s="126" t="s">
        <v>1991</v>
      </c>
      <c r="D77" s="128" t="s">
        <v>1992</v>
      </c>
      <c r="E77" s="128" t="s">
        <v>1993</v>
      </c>
      <c r="F77" s="128" t="s">
        <v>1994</v>
      </c>
      <c r="G77" s="128" t="s">
        <v>1988</v>
      </c>
      <c r="H77" s="128" t="s">
        <v>1995</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1996</v>
      </c>
      <c r="B78" s="124"/>
      <c r="C78" s="123" t="s">
        <v>1997</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1996</v>
      </c>
      <c r="B79" s="125" t="s">
        <v>1996</v>
      </c>
      <c r="C79" s="126" t="s">
        <v>1998</v>
      </c>
      <c r="D79" s="128" t="s">
        <v>1999</v>
      </c>
      <c r="E79" s="128" t="s">
        <v>2000</v>
      </c>
      <c r="F79" s="128" t="s">
        <v>2001</v>
      </c>
      <c r="G79" s="128" t="s">
        <v>2002</v>
      </c>
      <c r="H79" s="128" t="s">
        <v>2003</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1996</v>
      </c>
      <c r="B80" s="125" t="s">
        <v>2004</v>
      </c>
      <c r="C80" s="126" t="s">
        <v>2005</v>
      </c>
      <c r="D80" s="128" t="s">
        <v>2006</v>
      </c>
      <c r="E80" s="128" t="s">
        <v>2007</v>
      </c>
      <c r="F80" s="128" t="s">
        <v>2008</v>
      </c>
      <c r="G80" s="128" t="s">
        <v>2009</v>
      </c>
      <c r="H80" s="128" t="s">
        <v>2010</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1996</v>
      </c>
      <c r="B81" s="125" t="s">
        <v>2011</v>
      </c>
      <c r="C81" s="126" t="s">
        <v>2012</v>
      </c>
      <c r="D81" s="128" t="s">
        <v>2013</v>
      </c>
      <c r="E81" s="128" t="s">
        <v>2014</v>
      </c>
      <c r="F81" s="128" t="s">
        <v>2015</v>
      </c>
      <c r="G81" s="128" t="s">
        <v>2016</v>
      </c>
      <c r="H81" s="128" t="s">
        <v>2017</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2018</v>
      </c>
      <c r="B82" s="124"/>
      <c r="C82" s="123" t="s">
        <v>2019</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2018</v>
      </c>
      <c r="B83" s="125" t="s">
        <v>2020</v>
      </c>
      <c r="C83" s="126" t="s">
        <v>2021</v>
      </c>
      <c r="D83" s="128" t="s">
        <v>2022</v>
      </c>
      <c r="E83" s="128" t="s">
        <v>2023</v>
      </c>
      <c r="F83" s="128" t="s">
        <v>2024</v>
      </c>
      <c r="G83" s="128" t="s">
        <v>2025</v>
      </c>
      <c r="H83" s="128" t="s">
        <v>2026</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2018</v>
      </c>
      <c r="B84" s="125" t="s">
        <v>2027</v>
      </c>
      <c r="C84" s="126" t="s">
        <v>2028</v>
      </c>
      <c r="D84" s="128" t="s">
        <v>2029</v>
      </c>
      <c r="E84" s="128" t="s">
        <v>2030</v>
      </c>
      <c r="F84" s="128" t="s">
        <v>2031</v>
      </c>
      <c r="G84" s="128" t="s">
        <v>2032</v>
      </c>
      <c r="H84" s="128" t="s">
        <v>2033</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2018</v>
      </c>
      <c r="B85" s="125" t="s">
        <v>2034</v>
      </c>
      <c r="C85" s="126" t="s">
        <v>2035</v>
      </c>
      <c r="D85" s="128" t="s">
        <v>2036</v>
      </c>
      <c r="E85" s="128" t="s">
        <v>2037</v>
      </c>
      <c r="F85" s="128" t="s">
        <v>2038</v>
      </c>
      <c r="G85" s="128" t="s">
        <v>2039</v>
      </c>
      <c r="H85" s="128" t="s">
        <v>2040</v>
      </c>
      <c r="I85" s="130">
        <f>IF(COUNTIF(J85:AW85,"&lt;&gt;")=0,"",SUMPRODUCT(((Recommendations[ImplStatus]="Implemented")+(Recommendations[ImplStatus]="Compensated"))*ISNUMBER(MATCH(Recommendations[Id],J85:AW85,0)))/COUNTIF(J85:AW85,"&lt;&gt;"))</f>
        <v>0</v>
      </c>
      <c r="J85" s="132" t="s">
        <v>301</v>
      </c>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2018</v>
      </c>
      <c r="B86" s="125" t="s">
        <v>2041</v>
      </c>
      <c r="C86" s="126" t="s">
        <v>2042</v>
      </c>
      <c r="D86" s="128" t="s">
        <v>2043</v>
      </c>
      <c r="E86" s="128" t="s">
        <v>2044</v>
      </c>
      <c r="F86" s="128" t="s">
        <v>2045</v>
      </c>
      <c r="G86" s="128" t="s">
        <v>2046</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2047</v>
      </c>
      <c r="B87" s="124"/>
      <c r="C87" s="123" t="s">
        <v>2048</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2047</v>
      </c>
      <c r="B88" s="125" t="s">
        <v>2049</v>
      </c>
      <c r="C88" s="126" t="s">
        <v>2050</v>
      </c>
      <c r="D88" s="128" t="s">
        <v>2051</v>
      </c>
      <c r="E88" s="128" t="s">
        <v>2052</v>
      </c>
      <c r="F88" s="128" t="s">
        <v>2053</v>
      </c>
      <c r="G88" s="128" t="s">
        <v>2054</v>
      </c>
      <c r="H88" s="128" t="s">
        <v>2055</v>
      </c>
      <c r="I88" s="130">
        <f>IF(COUNTIF(J88:AW88,"&lt;&gt;")=0,"",SUMPRODUCT(((Recommendations[ImplStatus]="Implemented")+(Recommendations[ImplStatus]="Compensated"))*ISNUMBER(MATCH(Recommendations[Id],J88:AW88,0)))/COUNTIF(J88:AW88,"&lt;&gt;"))</f>
        <v>0</v>
      </c>
      <c r="J88" s="132" t="s">
        <v>18</v>
      </c>
      <c r="K88" s="132" t="s">
        <v>30</v>
      </c>
      <c r="L88" s="132" t="s">
        <v>166</v>
      </c>
      <c r="M88" s="132" t="s">
        <v>263</v>
      </c>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2047</v>
      </c>
      <c r="B89" s="125" t="s">
        <v>2056</v>
      </c>
      <c r="C89" s="126" t="s">
        <v>2057</v>
      </c>
      <c r="D89" s="128" t="s">
        <v>2058</v>
      </c>
      <c r="E89" s="128" t="s">
        <v>2059</v>
      </c>
      <c r="F89" s="128" t="s">
        <v>2060</v>
      </c>
      <c r="G89" s="128" t="s">
        <v>1584</v>
      </c>
      <c r="H89" s="128" t="s">
        <v>2061</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2047</v>
      </c>
      <c r="B90" s="125" t="s">
        <v>2062</v>
      </c>
      <c r="C90" s="126" t="s">
        <v>2063</v>
      </c>
      <c r="D90" s="128" t="s">
        <v>2064</v>
      </c>
      <c r="E90" s="128" t="s">
        <v>2065</v>
      </c>
      <c r="F90" s="128" t="s">
        <v>2066</v>
      </c>
      <c r="G90" s="128" t="s">
        <v>2054</v>
      </c>
      <c r="H90" s="128" t="s">
        <v>2067</v>
      </c>
      <c r="I90" s="130">
        <f>IF(COUNTIF(J90:AW90,"&lt;&gt;")=0,"",SUMPRODUCT(((Recommendations[ImplStatus]="Implemented")+(Recommendations[ImplStatus]="Compensated"))*ISNUMBER(MATCH(Recommendations[Id],J90:AW90,0)))/COUNTIF(J90:AW90,"&lt;&gt;"))</f>
        <v>0</v>
      </c>
      <c r="J90" s="132" t="s">
        <v>30</v>
      </c>
      <c r="K90" s="132" t="s">
        <v>166</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2047</v>
      </c>
      <c r="B91" s="125" t="s">
        <v>2068</v>
      </c>
      <c r="C91" s="126" t="s">
        <v>2069</v>
      </c>
      <c r="D91" s="128" t="s">
        <v>2070</v>
      </c>
      <c r="E91" s="128" t="s">
        <v>2071</v>
      </c>
      <c r="F91" s="128" t="s">
        <v>2072</v>
      </c>
      <c r="G91" s="128" t="s">
        <v>1584</v>
      </c>
      <c r="H91" s="128" t="s">
        <v>2073</v>
      </c>
      <c r="I91" s="130">
        <f>IF(COUNTIF(J91:AW91,"&lt;&gt;")=0,"",SUMPRODUCT(((Recommendations[ImplStatus]="Implemented")+(Recommendations[ImplStatus]="Compensated"))*ISNUMBER(MATCH(Recommendations[Id],J91:AW91,0)))/COUNTIF(J91:AW91,"&lt;&gt;"))</f>
        <v>0</v>
      </c>
      <c r="J91" s="132" t="s">
        <v>37</v>
      </c>
      <c r="K91" s="132" t="s">
        <v>77</v>
      </c>
      <c r="L91" s="132" t="s">
        <v>90</v>
      </c>
      <c r="M91" s="132" t="s">
        <v>96</v>
      </c>
      <c r="N91" s="132" t="s">
        <v>125</v>
      </c>
      <c r="O91" s="132" t="s">
        <v>160</v>
      </c>
      <c r="P91" s="132" t="s">
        <v>199</v>
      </c>
      <c r="Q91" s="132" t="s">
        <v>281</v>
      </c>
      <c r="R91" s="132" t="s">
        <v>308</v>
      </c>
      <c r="S91" s="132" t="s">
        <v>314</v>
      </c>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2047</v>
      </c>
      <c r="B92" s="125" t="s">
        <v>2074</v>
      </c>
      <c r="C92" s="126" t="s">
        <v>2075</v>
      </c>
      <c r="D92" s="128" t="s">
        <v>2076</v>
      </c>
      <c r="E92" s="128" t="s">
        <v>2077</v>
      </c>
      <c r="F92" s="128" t="s">
        <v>2078</v>
      </c>
      <c r="G92" s="128" t="s">
        <v>1584</v>
      </c>
      <c r="H92" s="128" t="s">
        <v>2079</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2047</v>
      </c>
      <c r="B93" s="125" t="s">
        <v>2080</v>
      </c>
      <c r="C93" s="126" t="s">
        <v>2081</v>
      </c>
      <c r="D93" s="128" t="s">
        <v>2082</v>
      </c>
      <c r="E93" s="128" t="s">
        <v>2083</v>
      </c>
      <c r="F93" s="128" t="s">
        <v>2084</v>
      </c>
      <c r="G93" s="128" t="s">
        <v>2085</v>
      </c>
      <c r="H93" s="128" t="s">
        <v>2086</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2047</v>
      </c>
      <c r="B94" s="125" t="s">
        <v>2087</v>
      </c>
      <c r="C94" s="126" t="s">
        <v>2088</v>
      </c>
      <c r="D94" s="128" t="s">
        <v>2089</v>
      </c>
      <c r="E94" s="128" t="s">
        <v>2090</v>
      </c>
      <c r="F94" s="128" t="s">
        <v>2091</v>
      </c>
      <c r="G94" s="128" t="s">
        <v>2092</v>
      </c>
      <c r="H94" s="128" t="s">
        <v>2093</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2047</v>
      </c>
      <c r="B95" s="125" t="s">
        <v>2094</v>
      </c>
      <c r="C95" s="126" t="s">
        <v>2095</v>
      </c>
      <c r="D95" s="128" t="s">
        <v>2096</v>
      </c>
      <c r="E95" s="128" t="s">
        <v>2097</v>
      </c>
      <c r="F95" s="128" t="s">
        <v>2098</v>
      </c>
      <c r="G95" s="128" t="s">
        <v>2099</v>
      </c>
      <c r="H95" s="128" t="s">
        <v>2100</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2047</v>
      </c>
      <c r="B96" s="125" t="s">
        <v>2101</v>
      </c>
      <c r="C96" s="126" t="s">
        <v>2102</v>
      </c>
      <c r="D96" s="128" t="s">
        <v>2103</v>
      </c>
      <c r="E96" s="128" t="s">
        <v>2104</v>
      </c>
      <c r="F96" s="128" t="s">
        <v>2105</v>
      </c>
      <c r="G96" s="128" t="s">
        <v>2106</v>
      </c>
      <c r="H96" s="128" t="s">
        <v>2107</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2047</v>
      </c>
      <c r="B97" s="125" t="s">
        <v>2108</v>
      </c>
      <c r="C97" s="126" t="s">
        <v>2109</v>
      </c>
      <c r="D97" s="128" t="s">
        <v>2110</v>
      </c>
      <c r="E97" s="128" t="s">
        <v>2111</v>
      </c>
      <c r="F97" s="128" t="s">
        <v>2112</v>
      </c>
      <c r="G97" s="128" t="s">
        <v>2113</v>
      </c>
      <c r="H97" s="128" t="s">
        <v>2114</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2115</v>
      </c>
      <c r="B98" s="124"/>
      <c r="C98" s="123" t="s">
        <v>2116</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2115</v>
      </c>
      <c r="B99" s="125" t="s">
        <v>2117</v>
      </c>
      <c r="C99" s="126" t="s">
        <v>2118</v>
      </c>
      <c r="D99" s="128" t="s">
        <v>2119</v>
      </c>
      <c r="E99" s="128" t="s">
        <v>2120</v>
      </c>
      <c r="F99" s="128" t="s">
        <v>2121</v>
      </c>
      <c r="G99" s="128" t="s">
        <v>2122</v>
      </c>
      <c r="H99" s="128" t="s">
        <v>2123</v>
      </c>
      <c r="I99" s="130">
        <f>IF(COUNTIF(J99:AW99,"&lt;&gt;")=0,"",SUMPRODUCT(((Recommendations[ImplStatus]="Implemented")+(Recommendations[ImplStatus]="Compensated"))*ISNUMBER(MATCH(Recommendations[Id],J99:AW99,0)))/COUNTIF(J99:AW99,"&lt;&gt;"))</f>
        <v>0</v>
      </c>
      <c r="J99" s="132" t="s">
        <v>77</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2115</v>
      </c>
      <c r="B100" s="125" t="s">
        <v>2124</v>
      </c>
      <c r="C100" s="126" t="s">
        <v>2125</v>
      </c>
      <c r="D100" s="128" t="s">
        <v>2126</v>
      </c>
      <c r="E100" s="128" t="s">
        <v>2127</v>
      </c>
      <c r="F100" s="128" t="s">
        <v>2128</v>
      </c>
      <c r="G100" s="128" t="s">
        <v>2129</v>
      </c>
      <c r="H100" s="128" t="s">
        <v>2130</v>
      </c>
      <c r="I100" s="130">
        <f>IF(COUNTIF(J100:AW100,"&lt;&gt;")=0,"",SUMPRODUCT(((Recommendations[ImplStatus]="Implemented")+(Recommendations[ImplStatus]="Compensated"))*ISNUMBER(MATCH(Recommendations[Id],J100:AW100,0)))/COUNTIF(J100:AW100,"&lt;&gt;"))</f>
        <v>0</v>
      </c>
      <c r="J100" s="132" t="s">
        <v>215</v>
      </c>
      <c r="K100" s="132" t="s">
        <v>234</v>
      </c>
      <c r="L100" s="132" t="s">
        <v>240</v>
      </c>
      <c r="M100" s="132" t="s">
        <v>245</v>
      </c>
      <c r="N100" s="132" t="s">
        <v>250</v>
      </c>
      <c r="O100" s="132" t="s">
        <v>256</v>
      </c>
      <c r="P100" s="132" t="s">
        <v>263</v>
      </c>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2115</v>
      </c>
      <c r="B101" s="125" t="s">
        <v>2131</v>
      </c>
      <c r="C101" s="126" t="s">
        <v>2132</v>
      </c>
      <c r="D101" s="128" t="s">
        <v>2133</v>
      </c>
      <c r="E101" s="128" t="s">
        <v>2134</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2115</v>
      </c>
      <c r="B102" s="125" t="s">
        <v>2135</v>
      </c>
      <c r="C102" s="126" t="s">
        <v>2136</v>
      </c>
      <c r="D102" s="128" t="s">
        <v>2137</v>
      </c>
      <c r="E102" s="128" t="s">
        <v>2138</v>
      </c>
      <c r="F102" s="128" t="s">
        <v>2139</v>
      </c>
      <c r="G102" s="128" t="s">
        <v>2140</v>
      </c>
      <c r="H102" s="128" t="s">
        <v>2141</v>
      </c>
      <c r="I102" s="130">
        <f>IF(COUNTIF(J102:AW102,"&lt;&gt;")=0,"",SUMPRODUCT(((Recommendations[ImplStatus]="Implemented")+(Recommendations[ImplStatus]="Compensated"))*ISNUMBER(MATCH(Recommendations[Id],J102:AW102,0)))/COUNTIF(J102:AW102,"&lt;&gt;"))</f>
        <v>0</v>
      </c>
      <c r="J102" s="132" t="s">
        <v>180</v>
      </c>
      <c r="K102" s="132" t="s">
        <v>301</v>
      </c>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2115</v>
      </c>
      <c r="B103" s="125" t="s">
        <v>2142</v>
      </c>
      <c r="C103" s="126" t="s">
        <v>2143</v>
      </c>
      <c r="D103" s="128" t="s">
        <v>2144</v>
      </c>
      <c r="E103" s="128" t="s">
        <v>2145</v>
      </c>
      <c r="F103" s="128" t="s">
        <v>2146</v>
      </c>
      <c r="G103" s="128" t="s">
        <v>2147</v>
      </c>
      <c r="H103" s="128" t="s">
        <v>2148</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2149</v>
      </c>
      <c r="B104" s="124"/>
      <c r="C104" s="123" t="s">
        <v>2150</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2149</v>
      </c>
      <c r="B105" s="125" t="s">
        <v>2151</v>
      </c>
      <c r="C105" s="126" t="s">
        <v>2152</v>
      </c>
      <c r="D105" s="128" t="s">
        <v>2153</v>
      </c>
      <c r="E105" s="128" t="s">
        <v>2154</v>
      </c>
      <c r="F105" s="128" t="s">
        <v>2155</v>
      </c>
      <c r="G105" s="128" t="s">
        <v>2156</v>
      </c>
      <c r="H105" s="128" t="s">
        <v>25</v>
      </c>
      <c r="I105" s="130">
        <f>IF(COUNTIF(J105:AW105,"&lt;&gt;")=0,"",SUMPRODUCT(((Recommendations[ImplStatus]="Implemented")+(Recommendations[ImplStatus]="Compensated"))*ISNUMBER(MATCH(Recommendations[Id],J105:AW105,0)))/COUNTIF(J105:AW105,"&lt;&gt;"))</f>
        <v>0</v>
      </c>
      <c r="J105" s="132" t="s">
        <v>193</v>
      </c>
      <c r="K105" s="132" t="s">
        <v>205</v>
      </c>
      <c r="L105" s="132" t="s">
        <v>210</v>
      </c>
      <c r="M105" s="132" t="s">
        <v>240</v>
      </c>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2149</v>
      </c>
      <c r="B106" s="125" t="s">
        <v>2157</v>
      </c>
      <c r="C106" s="126" t="s">
        <v>2158</v>
      </c>
      <c r="D106" s="128" t="s">
        <v>2159</v>
      </c>
      <c r="E106" s="128" t="s">
        <v>2160</v>
      </c>
      <c r="F106" s="128" t="s">
        <v>2161</v>
      </c>
      <c r="G106" s="128" t="s">
        <v>2162</v>
      </c>
      <c r="H106" s="128" t="s">
        <v>2163</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2149</v>
      </c>
      <c r="B107" s="125" t="s">
        <v>2164</v>
      </c>
      <c r="C107" s="126" t="s">
        <v>2165</v>
      </c>
      <c r="D107" s="128" t="s">
        <v>2166</v>
      </c>
      <c r="E107" s="128" t="s">
        <v>2167</v>
      </c>
      <c r="F107" s="128" t="s">
        <v>2168</v>
      </c>
      <c r="G107" s="128" t="s">
        <v>2169</v>
      </c>
      <c r="H107" s="128" t="s">
        <v>2170</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2171</v>
      </c>
      <c r="B108" s="124"/>
      <c r="C108" s="123" t="s">
        <v>2172</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2171</v>
      </c>
      <c r="B109" s="125" t="s">
        <v>2173</v>
      </c>
      <c r="C109" s="126" t="s">
        <v>2174</v>
      </c>
      <c r="D109" s="128" t="s">
        <v>2175</v>
      </c>
      <c r="E109" s="128" t="s">
        <v>2176</v>
      </c>
      <c r="F109" s="128" t="s">
        <v>2177</v>
      </c>
      <c r="G109" s="128" t="s">
        <v>2178</v>
      </c>
      <c r="H109" s="128" t="s">
        <v>2179</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2171</v>
      </c>
      <c r="B110" s="125" t="s">
        <v>2180</v>
      </c>
      <c r="C110" s="126" t="s">
        <v>2181</v>
      </c>
      <c r="D110" s="128" t="s">
        <v>2182</v>
      </c>
      <c r="E110" s="128" t="s">
        <v>2183</v>
      </c>
      <c r="F110" s="128" t="s">
        <v>2184</v>
      </c>
      <c r="G110" s="128" t="s">
        <v>2185</v>
      </c>
      <c r="H110" s="128" t="s">
        <v>2186</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2171</v>
      </c>
      <c r="B111" s="125" t="s">
        <v>2187</v>
      </c>
      <c r="C111" s="126" t="s">
        <v>2188</v>
      </c>
      <c r="D111" s="128" t="s">
        <v>2189</v>
      </c>
      <c r="E111" s="128" t="s">
        <v>2190</v>
      </c>
      <c r="F111" s="128" t="s">
        <v>2191</v>
      </c>
      <c r="G111" s="128" t="s">
        <v>2192</v>
      </c>
      <c r="H111" s="128" t="s">
        <v>2193</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2194</v>
      </c>
      <c r="B112" s="124"/>
      <c r="C112" s="123" t="s">
        <v>2195</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2194</v>
      </c>
      <c r="B113" s="125" t="s">
        <v>2196</v>
      </c>
      <c r="C113" s="126" t="s">
        <v>2197</v>
      </c>
      <c r="D113" s="128" t="s">
        <v>2198</v>
      </c>
      <c r="E113" s="128" t="s">
        <v>2199</v>
      </c>
      <c r="F113" s="128" t="s">
        <v>2200</v>
      </c>
      <c r="G113" s="128" t="s">
        <v>2201</v>
      </c>
      <c r="H113" s="128" t="s">
        <v>2202</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2194</v>
      </c>
      <c r="B114" s="125" t="s">
        <v>2203</v>
      </c>
      <c r="C114" s="126" t="s">
        <v>2204</v>
      </c>
      <c r="D114" s="128" t="s">
        <v>2205</v>
      </c>
      <c r="E114" s="128" t="s">
        <v>2206</v>
      </c>
      <c r="F114" s="128" t="s">
        <v>2207</v>
      </c>
      <c r="G114" s="128" t="s">
        <v>2201</v>
      </c>
      <c r="H114" s="128" t="s">
        <v>2208</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2194</v>
      </c>
      <c r="B115" s="133" t="s">
        <v>2209</v>
      </c>
      <c r="C115" s="134" t="s">
        <v>2210</v>
      </c>
      <c r="D115" s="135" t="s">
        <v>2211</v>
      </c>
      <c r="E115" s="135" t="s">
        <v>2212</v>
      </c>
      <c r="F115" s="135" t="s">
        <v>2213</v>
      </c>
      <c r="G115" s="135" t="s">
        <v>2214</v>
      </c>
      <c r="H115" s="135" t="s">
        <v>2215</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345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IFERROR(INDEX('Recommendations'!$I$2:$I$51, MATCH(J2,'Recommendations'!$B$2:$B$51,0))="Implemented", FALSE))</xm:f>
            <x14:dxf>
              <font>
                <color rgb="FF000000"/>
              </font>
              <fill>
                <patternFill>
                  <bgColor rgb="FF3C7D22"/>
                </patternFill>
              </fill>
            </x14:dxf>
          </x14:cfRule>
          <x14:cfRule type="expression" priority="2" id="{00000000-000E-0000-0600-000002000000}">
            <xm:f>AND(J2&lt;&gt;"", IFERROR(INDEX('Recommendations'!$I$2:$I$51, MATCH(J2,'Recommendations'!$B$2:$B$51,0))="Compensated", FALSE))</xm:f>
            <x14:dxf>
              <font>
                <color rgb="FF000000"/>
              </font>
              <fill>
                <patternFill>
                  <bgColor rgb="FFC6E0B4"/>
                </patternFill>
              </fill>
            </x14:dxf>
          </x14:cfRule>
          <x14:cfRule type="expression" priority="3" id="{00000000-000E-0000-0600-000003000000}">
            <xm:f>AND(J2&lt;&gt;"", IFERROR(INDEX('Recommendations'!$I$2:$I$51, MATCH(J2,'Recommendations'!$B$2:$B$51,0))="Testing", FALSE))</xm:f>
            <x14:dxf>
              <font>
                <color rgb="FF000000"/>
              </font>
              <fill>
                <patternFill>
                  <bgColor rgb="FFFFC000"/>
                </patternFill>
              </fill>
            </x14:dxf>
          </x14:cfRule>
          <x14:cfRule type="expression" priority="4" id="{00000000-000E-0000-0600-000004000000}">
            <xm:f>AND(J2&lt;&gt;"", IFERROR(INDEX('Recommendations'!$I$2:$I$51, MATCH(J2,'Recommendations'!$B$2:$B$51,0))="Failed", FALSE))</xm:f>
            <x14:dxf>
              <font>
                <color rgb="FF000000"/>
              </font>
              <fill>
                <patternFill>
                  <bgColor rgb="FFD82891"/>
                </patternFill>
              </fill>
            </x14:dxf>
          </x14:cfRule>
          <x14:cfRule type="expression" priority="5" id="{00000000-000E-0000-0600-000005000000}">
            <xm:f>AND(J2&lt;&gt;"", IFERROR(INDEX('Recommendations'!$I$2:$I$51, MATCH(J2,'Recommendations'!$B$2:$B$51,0))="Risk Accepted", FALSE))</xm:f>
            <x14:dxf>
              <font>
                <color rgb="FF000000"/>
              </font>
              <fill>
                <patternFill>
                  <bgColor rgb="FFD9D9D9"/>
                </patternFill>
              </fill>
            </x14:dxf>
          </x14:cfRule>
          <x14:cfRule type="expression" priority="6" id="{00000000-000E-0000-0600-000006000000}">
            <xm:f>AND(J2&lt;&gt;"", IFERROR(INDEX('Recommendations'!$I$2:$I$51, MATCH(J2,'Recommendations'!$B$2:$B$51,0))="N/A",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2216</v>
      </c>
      <c r="B1" s="184" t="s">
        <v>2217</v>
      </c>
      <c r="C1" s="184" t="s">
        <v>1</v>
      </c>
      <c r="D1" s="184" t="s">
        <v>2218</v>
      </c>
      <c r="E1" s="184" t="s">
        <v>2219</v>
      </c>
      <c r="F1" s="184" t="s">
        <v>2220</v>
      </c>
      <c r="G1" s="184" t="s">
        <v>595</v>
      </c>
      <c r="H1" s="184" t="s">
        <v>596</v>
      </c>
      <c r="I1" s="184" t="s">
        <v>597</v>
      </c>
      <c r="J1" s="184" t="s">
        <v>598</v>
      </c>
      <c r="K1" s="184" t="s">
        <v>599</v>
      </c>
      <c r="L1" s="184" t="s">
        <v>600</v>
      </c>
      <c r="M1" s="184" t="s">
        <v>601</v>
      </c>
      <c r="N1" s="184" t="s">
        <v>602</v>
      </c>
      <c r="O1" s="184" t="s">
        <v>603</v>
      </c>
      <c r="P1" s="184" t="s">
        <v>604</v>
      </c>
      <c r="Q1" s="184" t="s">
        <v>605</v>
      </c>
      <c r="R1" s="184" t="s">
        <v>606</v>
      </c>
      <c r="S1" s="184" t="s">
        <v>607</v>
      </c>
      <c r="T1" s="184" t="s">
        <v>608</v>
      </c>
      <c r="U1" s="184" t="s">
        <v>609</v>
      </c>
      <c r="V1" s="184" t="s">
        <v>610</v>
      </c>
      <c r="W1" s="184" t="s">
        <v>611</v>
      </c>
      <c r="X1" s="184" t="s">
        <v>612</v>
      </c>
      <c r="Y1" s="184" t="s">
        <v>613</v>
      </c>
      <c r="Z1" s="184" t="s">
        <v>614</v>
      </c>
      <c r="AA1" s="184" t="s">
        <v>615</v>
      </c>
      <c r="AB1" s="184" t="s">
        <v>616</v>
      </c>
      <c r="AC1" s="184" t="s">
        <v>617</v>
      </c>
      <c r="AD1" s="184" t="s">
        <v>618</v>
      </c>
      <c r="AE1" s="184" t="s">
        <v>619</v>
      </c>
      <c r="AF1" s="184" t="s">
        <v>620</v>
      </c>
      <c r="AG1" s="184" t="s">
        <v>621</v>
      </c>
      <c r="AH1" s="184" t="s">
        <v>622</v>
      </c>
      <c r="AI1" s="184" t="s">
        <v>623</v>
      </c>
      <c r="AJ1" s="184" t="s">
        <v>624</v>
      </c>
      <c r="AK1" s="184" t="s">
        <v>625</v>
      </c>
      <c r="AL1" s="184" t="s">
        <v>626</v>
      </c>
      <c r="AM1" s="184" t="s">
        <v>627</v>
      </c>
      <c r="AN1" s="184" t="s">
        <v>628</v>
      </c>
      <c r="AO1" s="184" t="s">
        <v>629</v>
      </c>
      <c r="AP1" s="184" t="s">
        <v>630</v>
      </c>
      <c r="AQ1" s="184" t="s">
        <v>631</v>
      </c>
      <c r="AR1" s="184" t="s">
        <v>632</v>
      </c>
      <c r="AS1" s="184" t="s">
        <v>633</v>
      </c>
      <c r="AT1" s="184" t="s">
        <v>634</v>
      </c>
      <c r="AU1" s="185" t="s">
        <v>635</v>
      </c>
    </row>
    <row r="2" spans="1:47" ht="60" customHeight="1" outlineLevel="1" x14ac:dyDescent="0.35">
      <c r="A2" s="175" t="s">
        <v>2221</v>
      </c>
      <c r="B2" s="149" t="s">
        <v>25</v>
      </c>
      <c r="C2" s="147" t="s">
        <v>2222</v>
      </c>
      <c r="D2" s="153" t="s">
        <v>2223</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2221</v>
      </c>
      <c r="B3" s="150" t="s">
        <v>2224</v>
      </c>
      <c r="C3" s="148" t="s">
        <v>2225</v>
      </c>
      <c r="D3" s="154" t="s">
        <v>2226</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2221</v>
      </c>
      <c r="B4" s="151" t="s">
        <v>2224</v>
      </c>
      <c r="C4" s="152" t="s">
        <v>2227</v>
      </c>
      <c r="D4" s="155" t="s">
        <v>2228</v>
      </c>
      <c r="E4" s="158" t="s">
        <v>2229</v>
      </c>
      <c r="F4" s="161" t="s">
        <v>2230</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2221</v>
      </c>
      <c r="B5" s="151" t="s">
        <v>2224</v>
      </c>
      <c r="C5" s="152" t="s">
        <v>2231</v>
      </c>
      <c r="D5" s="155" t="s">
        <v>2232</v>
      </c>
      <c r="E5" s="158" t="s">
        <v>2233</v>
      </c>
      <c r="F5" s="161" t="s">
        <v>2234</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2221</v>
      </c>
      <c r="B6" s="151" t="s">
        <v>2224</v>
      </c>
      <c r="C6" s="152" t="s">
        <v>2235</v>
      </c>
      <c r="D6" s="155" t="s">
        <v>2236</v>
      </c>
      <c r="E6" s="158" t="s">
        <v>2237</v>
      </c>
      <c r="F6" s="161" t="s">
        <v>2234</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2221</v>
      </c>
      <c r="B7" s="151" t="s">
        <v>2224</v>
      </c>
      <c r="C7" s="152" t="s">
        <v>2238</v>
      </c>
      <c r="D7" s="155" t="s">
        <v>2239</v>
      </c>
      <c r="E7" s="158" t="s">
        <v>2240</v>
      </c>
      <c r="F7" s="161" t="s">
        <v>2234</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2221</v>
      </c>
      <c r="B8" s="151" t="s">
        <v>2224</v>
      </c>
      <c r="C8" s="152" t="s">
        <v>2241</v>
      </c>
      <c r="D8" s="155" t="s">
        <v>2242</v>
      </c>
      <c r="E8" s="158" t="s">
        <v>2243</v>
      </c>
      <c r="F8" s="161" t="s">
        <v>2244</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2221</v>
      </c>
      <c r="B9" s="150" t="s">
        <v>2245</v>
      </c>
      <c r="C9" s="148" t="s">
        <v>2246</v>
      </c>
      <c r="D9" s="154" t="s">
        <v>2247</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2221</v>
      </c>
      <c r="B10" s="151" t="s">
        <v>2245</v>
      </c>
      <c r="C10" s="152" t="s">
        <v>2248</v>
      </c>
      <c r="D10" s="155" t="s">
        <v>2249</v>
      </c>
      <c r="E10" s="158" t="s">
        <v>2250</v>
      </c>
      <c r="F10" s="161" t="s">
        <v>2230</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2221</v>
      </c>
      <c r="B11" s="151" t="s">
        <v>2245</v>
      </c>
      <c r="C11" s="152" t="s">
        <v>2251</v>
      </c>
      <c r="D11" s="155" t="s">
        <v>2252</v>
      </c>
      <c r="E11" s="158" t="s">
        <v>2253</v>
      </c>
      <c r="F11" s="161" t="s">
        <v>2230</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2221</v>
      </c>
      <c r="B12" s="151" t="s">
        <v>2245</v>
      </c>
      <c r="C12" s="152" t="s">
        <v>2254</v>
      </c>
      <c r="D12" s="155" t="s">
        <v>2255</v>
      </c>
      <c r="E12" s="158" t="s">
        <v>2256</v>
      </c>
      <c r="F12" s="161" t="s">
        <v>2230</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2221</v>
      </c>
      <c r="B13" s="150" t="s">
        <v>2257</v>
      </c>
      <c r="C13" s="148" t="s">
        <v>2258</v>
      </c>
      <c r="D13" s="154" t="s">
        <v>2259</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2221</v>
      </c>
      <c r="B14" s="151" t="s">
        <v>2257</v>
      </c>
      <c r="C14" s="152" t="s">
        <v>2260</v>
      </c>
      <c r="D14" s="155" t="s">
        <v>2261</v>
      </c>
      <c r="E14" s="158" t="s">
        <v>2262</v>
      </c>
      <c r="F14" s="161" t="s">
        <v>2230</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2221</v>
      </c>
      <c r="B15" s="151" t="s">
        <v>2257</v>
      </c>
      <c r="C15" s="152" t="s">
        <v>2263</v>
      </c>
      <c r="D15" s="155" t="s">
        <v>2264</v>
      </c>
      <c r="E15" s="158" t="s">
        <v>2265</v>
      </c>
      <c r="F15" s="161" t="s">
        <v>2230</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2221</v>
      </c>
      <c r="B16" s="150" t="s">
        <v>2266</v>
      </c>
      <c r="C16" s="148" t="s">
        <v>2267</v>
      </c>
      <c r="D16" s="154" t="s">
        <v>2268</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2221</v>
      </c>
      <c r="B17" s="151" t="s">
        <v>2266</v>
      </c>
      <c r="C17" s="152" t="s">
        <v>2269</v>
      </c>
      <c r="D17" s="155" t="s">
        <v>2270</v>
      </c>
      <c r="E17" s="158" t="s">
        <v>2271</v>
      </c>
      <c r="F17" s="161" t="s">
        <v>2230</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2221</v>
      </c>
      <c r="B18" s="151" t="s">
        <v>2266</v>
      </c>
      <c r="C18" s="152" t="s">
        <v>2272</v>
      </c>
      <c r="D18" s="155" t="s">
        <v>2273</v>
      </c>
      <c r="E18" s="158" t="s">
        <v>2274</v>
      </c>
      <c r="F18" s="161" t="s">
        <v>2234</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2221</v>
      </c>
      <c r="B19" s="151" t="s">
        <v>2266</v>
      </c>
      <c r="C19" s="152" t="s">
        <v>2275</v>
      </c>
      <c r="D19" s="155" t="s">
        <v>2276</v>
      </c>
      <c r="E19" s="158" t="s">
        <v>2277</v>
      </c>
      <c r="F19" s="161" t="s">
        <v>2230</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2221</v>
      </c>
      <c r="B20" s="151" t="s">
        <v>2266</v>
      </c>
      <c r="C20" s="152" t="s">
        <v>2278</v>
      </c>
      <c r="D20" s="155" t="s">
        <v>2279</v>
      </c>
      <c r="E20" s="158" t="s">
        <v>2280</v>
      </c>
      <c r="F20" s="161" t="s">
        <v>2230</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2221</v>
      </c>
      <c r="B21" s="151" t="s">
        <v>2266</v>
      </c>
      <c r="C21" s="152" t="s">
        <v>2281</v>
      </c>
      <c r="D21" s="155" t="s">
        <v>2282</v>
      </c>
      <c r="E21" s="158" t="s">
        <v>2283</v>
      </c>
      <c r="F21" s="161" t="s">
        <v>2234</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2221</v>
      </c>
      <c r="B22" s="151" t="s">
        <v>2266</v>
      </c>
      <c r="C22" s="152" t="s">
        <v>2284</v>
      </c>
      <c r="D22" s="155" t="s">
        <v>2285</v>
      </c>
      <c r="E22" s="158" t="s">
        <v>2286</v>
      </c>
      <c r="F22" s="161" t="s">
        <v>2230</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2221</v>
      </c>
      <c r="B23" s="151" t="s">
        <v>2266</v>
      </c>
      <c r="C23" s="152" t="s">
        <v>2287</v>
      </c>
      <c r="D23" s="155" t="s">
        <v>2288</v>
      </c>
      <c r="E23" s="158" t="s">
        <v>2289</v>
      </c>
      <c r="F23" s="161" t="s">
        <v>2230</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2221</v>
      </c>
      <c r="B24" s="150" t="s">
        <v>2290</v>
      </c>
      <c r="C24" s="148" t="s">
        <v>2291</v>
      </c>
      <c r="D24" s="154" t="s">
        <v>2292</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2221</v>
      </c>
      <c r="B25" s="151" t="s">
        <v>2290</v>
      </c>
      <c r="C25" s="152" t="s">
        <v>2293</v>
      </c>
      <c r="D25" s="155" t="s">
        <v>2294</v>
      </c>
      <c r="E25" s="158" t="s">
        <v>2295</v>
      </c>
      <c r="F25" s="161" t="s">
        <v>2230</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2221</v>
      </c>
      <c r="B26" s="151" t="s">
        <v>2290</v>
      </c>
      <c r="C26" s="152" t="s">
        <v>2296</v>
      </c>
      <c r="D26" s="155" t="s">
        <v>2297</v>
      </c>
      <c r="E26" s="158" t="s">
        <v>2298</v>
      </c>
      <c r="F26" s="161" t="s">
        <v>2230</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2221</v>
      </c>
      <c r="B27" s="151" t="s">
        <v>2290</v>
      </c>
      <c r="C27" s="152" t="s">
        <v>2299</v>
      </c>
      <c r="D27" s="155" t="s">
        <v>2300</v>
      </c>
      <c r="E27" s="158" t="s">
        <v>2301</v>
      </c>
      <c r="F27" s="161" t="s">
        <v>2234</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2221</v>
      </c>
      <c r="B28" s="151" t="s">
        <v>2290</v>
      </c>
      <c r="C28" s="152" t="s">
        <v>2302</v>
      </c>
      <c r="D28" s="155" t="s">
        <v>2303</v>
      </c>
      <c r="E28" s="158" t="s">
        <v>2304</v>
      </c>
      <c r="F28" s="161" t="s">
        <v>2230</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2221</v>
      </c>
      <c r="B29" s="150" t="s">
        <v>2305</v>
      </c>
      <c r="C29" s="148" t="s">
        <v>2306</v>
      </c>
      <c r="D29" s="154" t="s">
        <v>2307</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2221</v>
      </c>
      <c r="B30" s="151" t="s">
        <v>2305</v>
      </c>
      <c r="C30" s="152" t="s">
        <v>2308</v>
      </c>
      <c r="D30" s="155" t="s">
        <v>2309</v>
      </c>
      <c r="E30" s="158" t="s">
        <v>2310</v>
      </c>
      <c r="F30" s="161" t="s">
        <v>2244</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2221</v>
      </c>
      <c r="B31" s="151" t="s">
        <v>2305</v>
      </c>
      <c r="C31" s="152" t="s">
        <v>2311</v>
      </c>
      <c r="D31" s="155" t="s">
        <v>2312</v>
      </c>
      <c r="E31" s="158" t="s">
        <v>2313</v>
      </c>
      <c r="F31" s="161" t="s">
        <v>2244</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2221</v>
      </c>
      <c r="B32" s="151" t="s">
        <v>2305</v>
      </c>
      <c r="C32" s="152" t="s">
        <v>2314</v>
      </c>
      <c r="D32" s="155" t="s">
        <v>2315</v>
      </c>
      <c r="E32" s="158" t="s">
        <v>2316</v>
      </c>
      <c r="F32" s="161" t="s">
        <v>2244</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2221</v>
      </c>
      <c r="B33" s="151" t="s">
        <v>2305</v>
      </c>
      <c r="C33" s="152" t="s">
        <v>2317</v>
      </c>
      <c r="D33" s="155" t="s">
        <v>2318</v>
      </c>
      <c r="E33" s="158" t="s">
        <v>2319</v>
      </c>
      <c r="F33" s="161" t="s">
        <v>2244</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2221</v>
      </c>
      <c r="B34" s="151" t="s">
        <v>2305</v>
      </c>
      <c r="C34" s="152" t="s">
        <v>2320</v>
      </c>
      <c r="D34" s="155" t="s">
        <v>2321</v>
      </c>
      <c r="E34" s="158" t="s">
        <v>2322</v>
      </c>
      <c r="F34" s="161" t="s">
        <v>2244</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2221</v>
      </c>
      <c r="B35" s="151" t="s">
        <v>2305</v>
      </c>
      <c r="C35" s="152" t="s">
        <v>2323</v>
      </c>
      <c r="D35" s="155" t="s">
        <v>2324</v>
      </c>
      <c r="E35" s="158" t="s">
        <v>2325</v>
      </c>
      <c r="F35" s="161" t="s">
        <v>2244</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2221</v>
      </c>
      <c r="B36" s="151" t="s">
        <v>2305</v>
      </c>
      <c r="C36" s="152" t="s">
        <v>2326</v>
      </c>
      <c r="D36" s="155" t="s">
        <v>2327</v>
      </c>
      <c r="E36" s="158" t="s">
        <v>2328</v>
      </c>
      <c r="F36" s="161" t="s">
        <v>2244</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2221</v>
      </c>
      <c r="B37" s="151" t="s">
        <v>2305</v>
      </c>
      <c r="C37" s="152" t="s">
        <v>2329</v>
      </c>
      <c r="D37" s="155" t="s">
        <v>2330</v>
      </c>
      <c r="E37" s="158" t="s">
        <v>2331</v>
      </c>
      <c r="F37" s="161" t="s">
        <v>2244</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2221</v>
      </c>
      <c r="B38" s="151" t="s">
        <v>2305</v>
      </c>
      <c r="C38" s="152" t="s">
        <v>2332</v>
      </c>
      <c r="D38" s="155" t="s">
        <v>2333</v>
      </c>
      <c r="E38" s="158" t="s">
        <v>2334</v>
      </c>
      <c r="F38" s="161" t="s">
        <v>2244</v>
      </c>
      <c r="G38" s="164">
        <f>IF(COUNTIF(H38:AU38,"&lt;&gt;")=0,"",SUMPRODUCT(((Recommendations[ImplStatus]="Implemented")+(Recommendations[ImplStatus]="Compensated"))*ISNUMBER(MATCH(Recommendations[Id],H38:AU38,0)))/COUNTIF(H38:AU38,"&lt;&gt;"))</f>
        <v>0</v>
      </c>
      <c r="H38" s="167" t="s">
        <v>210</v>
      </c>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2221</v>
      </c>
      <c r="B39" s="151" t="s">
        <v>2305</v>
      </c>
      <c r="C39" s="152" t="s">
        <v>2335</v>
      </c>
      <c r="D39" s="155" t="s">
        <v>2336</v>
      </c>
      <c r="E39" s="158" t="s">
        <v>2337</v>
      </c>
      <c r="F39" s="161" t="s">
        <v>2244</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2338</v>
      </c>
      <c r="B40" s="149" t="s">
        <v>25</v>
      </c>
      <c r="C40" s="147" t="s">
        <v>2339</v>
      </c>
      <c r="D40" s="153" t="s">
        <v>2340</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2338</v>
      </c>
      <c r="B41" s="150" t="s">
        <v>2341</v>
      </c>
      <c r="C41" s="148" t="s">
        <v>2342</v>
      </c>
      <c r="D41" s="154" t="s">
        <v>2343</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2338</v>
      </c>
      <c r="B42" s="151" t="s">
        <v>2341</v>
      </c>
      <c r="C42" s="152" t="s">
        <v>2344</v>
      </c>
      <c r="D42" s="155" t="s">
        <v>2345</v>
      </c>
      <c r="E42" s="158" t="s">
        <v>2346</v>
      </c>
      <c r="F42" s="161" t="s">
        <v>2230</v>
      </c>
      <c r="G42" s="164">
        <f>IF(COUNTIF(H42:AU42,"&lt;&gt;")=0,"",SUMPRODUCT(((Recommendations[ImplStatus]="Implemented")+(Recommendations[ImplStatus]="Compensated"))*ISNUMBER(MATCH(Recommendations[Id],H42:AU42,0)))/COUNTIF(H42:AU42,"&lt;&gt;"))</f>
        <v>0</v>
      </c>
      <c r="H42" s="167" t="s">
        <v>71</v>
      </c>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2338</v>
      </c>
      <c r="B43" s="151" t="s">
        <v>2341</v>
      </c>
      <c r="C43" s="152" t="s">
        <v>2347</v>
      </c>
      <c r="D43" s="155" t="s">
        <v>2348</v>
      </c>
      <c r="E43" s="158" t="s">
        <v>2349</v>
      </c>
      <c r="F43" s="161" t="s">
        <v>2230</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2338</v>
      </c>
      <c r="B44" s="151" t="s">
        <v>2341</v>
      </c>
      <c r="C44" s="152" t="s">
        <v>2350</v>
      </c>
      <c r="D44" s="155" t="s">
        <v>2351</v>
      </c>
      <c r="E44" s="158" t="s">
        <v>2352</v>
      </c>
      <c r="F44" s="161" t="s">
        <v>2234</v>
      </c>
      <c r="G44" s="164">
        <f>IF(COUNTIF(H44:AU44,"&lt;&gt;")=0,"",SUMPRODUCT(((Recommendations[ImplStatus]="Implemented")+(Recommendations[ImplStatus]="Compensated"))*ISNUMBER(MATCH(Recommendations[Id],H44:AU44,0)))/COUNTIF(H44:AU44,"&lt;&gt;"))</f>
        <v>0</v>
      </c>
      <c r="H44" s="167" t="s">
        <v>301</v>
      </c>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2338</v>
      </c>
      <c r="B45" s="151" t="s">
        <v>2341</v>
      </c>
      <c r="C45" s="152" t="s">
        <v>2353</v>
      </c>
      <c r="D45" s="155" t="s">
        <v>2354</v>
      </c>
      <c r="E45" s="158" t="s">
        <v>2355</v>
      </c>
      <c r="F45" s="161" t="s">
        <v>2244</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2338</v>
      </c>
      <c r="B46" s="151" t="s">
        <v>2341</v>
      </c>
      <c r="C46" s="152" t="s">
        <v>2356</v>
      </c>
      <c r="D46" s="155" t="s">
        <v>2357</v>
      </c>
      <c r="E46" s="158" t="s">
        <v>2358</v>
      </c>
      <c r="F46" s="161" t="s">
        <v>2230</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2338</v>
      </c>
      <c r="B47" s="151" t="s">
        <v>2341</v>
      </c>
      <c r="C47" s="152" t="s">
        <v>2359</v>
      </c>
      <c r="D47" s="155" t="s">
        <v>2360</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2338</v>
      </c>
      <c r="B48" s="151" t="s">
        <v>2341</v>
      </c>
      <c r="C48" s="152" t="s">
        <v>2361</v>
      </c>
      <c r="D48" s="155" t="s">
        <v>2362</v>
      </c>
      <c r="E48" s="158" t="s">
        <v>2363</v>
      </c>
      <c r="F48" s="161" t="s">
        <v>2230</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2338</v>
      </c>
      <c r="B49" s="151" t="s">
        <v>2341</v>
      </c>
      <c r="C49" s="152" t="s">
        <v>2364</v>
      </c>
      <c r="D49" s="155" t="s">
        <v>2365</v>
      </c>
      <c r="E49" s="158" t="s">
        <v>2366</v>
      </c>
      <c r="F49" s="161" t="s">
        <v>2234</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2338</v>
      </c>
      <c r="B50" s="150" t="s">
        <v>2367</v>
      </c>
      <c r="C50" s="148" t="s">
        <v>2368</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2338</v>
      </c>
      <c r="B51" s="151" t="s">
        <v>2367</v>
      </c>
      <c r="C51" s="152" t="s">
        <v>2369</v>
      </c>
      <c r="D51" s="155" t="s">
        <v>2370</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2338</v>
      </c>
      <c r="B52" s="151" t="s">
        <v>2367</v>
      </c>
      <c r="C52" s="152" t="s">
        <v>2371</v>
      </c>
      <c r="D52" s="155" t="s">
        <v>2372</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2338</v>
      </c>
      <c r="B53" s="151" t="s">
        <v>2367</v>
      </c>
      <c r="C53" s="152" t="s">
        <v>2373</v>
      </c>
      <c r="D53" s="155" t="s">
        <v>2374</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2338</v>
      </c>
      <c r="B54" s="151" t="s">
        <v>2367</v>
      </c>
      <c r="C54" s="152" t="s">
        <v>2375</v>
      </c>
      <c r="D54" s="155" t="s">
        <v>2376</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2338</v>
      </c>
      <c r="B55" s="151" t="s">
        <v>2367</v>
      </c>
      <c r="C55" s="152" t="s">
        <v>2377</v>
      </c>
      <c r="D55" s="155" t="s">
        <v>2378</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2338</v>
      </c>
      <c r="B56" s="150" t="s">
        <v>502</v>
      </c>
      <c r="C56" s="148" t="s">
        <v>2379</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2338</v>
      </c>
      <c r="B57" s="151" t="s">
        <v>502</v>
      </c>
      <c r="C57" s="152" t="s">
        <v>2380</v>
      </c>
      <c r="D57" s="155" t="s">
        <v>2381</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2338</v>
      </c>
      <c r="B58" s="151" t="s">
        <v>502</v>
      </c>
      <c r="C58" s="152" t="s">
        <v>2382</v>
      </c>
      <c r="D58" s="155" t="s">
        <v>2383</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2338</v>
      </c>
      <c r="B59" s="151" t="s">
        <v>502</v>
      </c>
      <c r="C59" s="152" t="s">
        <v>2384</v>
      </c>
      <c r="D59" s="155" t="s">
        <v>2385</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2338</v>
      </c>
      <c r="B60" s="151" t="s">
        <v>502</v>
      </c>
      <c r="C60" s="152" t="s">
        <v>2386</v>
      </c>
      <c r="D60" s="155" t="s">
        <v>2387</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2338</v>
      </c>
      <c r="B61" s="150" t="s">
        <v>2388</v>
      </c>
      <c r="C61" s="148" t="s">
        <v>2389</v>
      </c>
      <c r="D61" s="154" t="s">
        <v>2390</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2338</v>
      </c>
      <c r="B62" s="151" t="s">
        <v>2388</v>
      </c>
      <c r="C62" s="152" t="s">
        <v>2391</v>
      </c>
      <c r="D62" s="155" t="s">
        <v>2392</v>
      </c>
      <c r="E62" s="158" t="s">
        <v>2393</v>
      </c>
      <c r="F62" s="161" t="s">
        <v>2230</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2338</v>
      </c>
      <c r="B63" s="151" t="s">
        <v>2388</v>
      </c>
      <c r="C63" s="152" t="s">
        <v>2394</v>
      </c>
      <c r="D63" s="155" t="s">
        <v>2395</v>
      </c>
      <c r="E63" s="158" t="s">
        <v>2396</v>
      </c>
      <c r="F63" s="161" t="s">
        <v>2234</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2338</v>
      </c>
      <c r="B64" s="151" t="s">
        <v>2388</v>
      </c>
      <c r="C64" s="152" t="s">
        <v>2397</v>
      </c>
      <c r="D64" s="155" t="s">
        <v>2398</v>
      </c>
      <c r="E64" s="158" t="s">
        <v>2399</v>
      </c>
      <c r="F64" s="161" t="s">
        <v>2230</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2338</v>
      </c>
      <c r="B65" s="151" t="s">
        <v>2388</v>
      </c>
      <c r="C65" s="152" t="s">
        <v>2400</v>
      </c>
      <c r="D65" s="155" t="s">
        <v>2401</v>
      </c>
      <c r="E65" s="158" t="s">
        <v>2402</v>
      </c>
      <c r="F65" s="161" t="s">
        <v>2230</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2338</v>
      </c>
      <c r="B66" s="150" t="s">
        <v>1996</v>
      </c>
      <c r="C66" s="148" t="s">
        <v>2403</v>
      </c>
      <c r="D66" s="154" t="s">
        <v>2404</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2338</v>
      </c>
      <c r="B67" s="151" t="s">
        <v>1996</v>
      </c>
      <c r="C67" s="152" t="s">
        <v>2405</v>
      </c>
      <c r="D67" s="155" t="s">
        <v>2406</v>
      </c>
      <c r="E67" s="158" t="s">
        <v>2407</v>
      </c>
      <c r="F67" s="161" t="s">
        <v>2230</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2338</v>
      </c>
      <c r="B68" s="151" t="s">
        <v>1996</v>
      </c>
      <c r="C68" s="152" t="s">
        <v>2408</v>
      </c>
      <c r="D68" s="155" t="s">
        <v>2409</v>
      </c>
      <c r="E68" s="158" t="s">
        <v>2410</v>
      </c>
      <c r="F68" s="161" t="s">
        <v>2230</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2338</v>
      </c>
      <c r="B69" s="151" t="s">
        <v>1996</v>
      </c>
      <c r="C69" s="152" t="s">
        <v>2411</v>
      </c>
      <c r="D69" s="155" t="s">
        <v>2412</v>
      </c>
      <c r="E69" s="158" t="s">
        <v>2413</v>
      </c>
      <c r="F69" s="161" t="s">
        <v>2234</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2338</v>
      </c>
      <c r="B70" s="151" t="s">
        <v>1996</v>
      </c>
      <c r="C70" s="152" t="s">
        <v>2414</v>
      </c>
      <c r="D70" s="155" t="s">
        <v>2415</v>
      </c>
      <c r="E70" s="158" t="s">
        <v>2416</v>
      </c>
      <c r="F70" s="161" t="s">
        <v>2230</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2338</v>
      </c>
      <c r="B71" s="151" t="s">
        <v>1996</v>
      </c>
      <c r="C71" s="152" t="s">
        <v>2417</v>
      </c>
      <c r="D71" s="155" t="s">
        <v>2418</v>
      </c>
      <c r="E71" s="158" t="s">
        <v>2419</v>
      </c>
      <c r="F71" s="161" t="s">
        <v>2230</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2338</v>
      </c>
      <c r="B72" s="151" t="s">
        <v>1996</v>
      </c>
      <c r="C72" s="152" t="s">
        <v>2420</v>
      </c>
      <c r="D72" s="155" t="s">
        <v>2421</v>
      </c>
      <c r="E72" s="158" t="s">
        <v>2422</v>
      </c>
      <c r="F72" s="161" t="s">
        <v>2230</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2338</v>
      </c>
      <c r="B73" s="151" t="s">
        <v>1996</v>
      </c>
      <c r="C73" s="152" t="s">
        <v>2423</v>
      </c>
      <c r="D73" s="155" t="s">
        <v>2424</v>
      </c>
      <c r="E73" s="158" t="s">
        <v>2425</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2338</v>
      </c>
      <c r="B74" s="151" t="s">
        <v>1996</v>
      </c>
      <c r="C74" s="152" t="s">
        <v>2426</v>
      </c>
      <c r="D74" s="155" t="s">
        <v>2427</v>
      </c>
      <c r="E74" s="158" t="s">
        <v>2428</v>
      </c>
      <c r="F74" s="161" t="s">
        <v>2234</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2338</v>
      </c>
      <c r="B75" s="151" t="s">
        <v>1996</v>
      </c>
      <c r="C75" s="152" t="s">
        <v>2429</v>
      </c>
      <c r="D75" s="155" t="s">
        <v>2430</v>
      </c>
      <c r="E75" s="158" t="s">
        <v>2431</v>
      </c>
      <c r="F75" s="161" t="s">
        <v>2244</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2338</v>
      </c>
      <c r="B76" s="151" t="s">
        <v>1996</v>
      </c>
      <c r="C76" s="152" t="s">
        <v>2432</v>
      </c>
      <c r="D76" s="155" t="s">
        <v>2433</v>
      </c>
      <c r="E76" s="158" t="s">
        <v>2434</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2338</v>
      </c>
      <c r="B77" s="150" t="s">
        <v>2266</v>
      </c>
      <c r="C77" s="148" t="s">
        <v>2435</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2338</v>
      </c>
      <c r="B78" s="151" t="s">
        <v>2266</v>
      </c>
      <c r="C78" s="152" t="s">
        <v>2436</v>
      </c>
      <c r="D78" s="155" t="s">
        <v>2437</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2338</v>
      </c>
      <c r="B79" s="151" t="s">
        <v>2266</v>
      </c>
      <c r="C79" s="152" t="s">
        <v>2438</v>
      </c>
      <c r="D79" s="155" t="s">
        <v>2439</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2338</v>
      </c>
      <c r="B80" s="151" t="s">
        <v>2266</v>
      </c>
      <c r="C80" s="152" t="s">
        <v>2440</v>
      </c>
      <c r="D80" s="155" t="s">
        <v>2441</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2338</v>
      </c>
      <c r="B81" s="150" t="s">
        <v>2194</v>
      </c>
      <c r="C81" s="148" t="s">
        <v>2442</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2338</v>
      </c>
      <c r="B82" s="151" t="s">
        <v>2194</v>
      </c>
      <c r="C82" s="152" t="s">
        <v>2443</v>
      </c>
      <c r="D82" s="155" t="s">
        <v>2444</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2338</v>
      </c>
      <c r="B83" s="151" t="s">
        <v>2194</v>
      </c>
      <c r="C83" s="152" t="s">
        <v>2445</v>
      </c>
      <c r="D83" s="155" t="s">
        <v>2446</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2338</v>
      </c>
      <c r="B84" s="151" t="s">
        <v>2194</v>
      </c>
      <c r="C84" s="152" t="s">
        <v>2447</v>
      </c>
      <c r="D84" s="155" t="s">
        <v>2448</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2338</v>
      </c>
      <c r="B85" s="151" t="s">
        <v>2194</v>
      </c>
      <c r="C85" s="152" t="s">
        <v>2449</v>
      </c>
      <c r="D85" s="155" t="s">
        <v>2450</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2338</v>
      </c>
      <c r="B86" s="151" t="s">
        <v>2194</v>
      </c>
      <c r="C86" s="152" t="s">
        <v>2451</v>
      </c>
      <c r="D86" s="155" t="s">
        <v>2452</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2453</v>
      </c>
      <c r="B87" s="149" t="s">
        <v>25</v>
      </c>
      <c r="C87" s="147" t="s">
        <v>2454</v>
      </c>
      <c r="D87" s="153" t="s">
        <v>2455</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2453</v>
      </c>
      <c r="B88" s="150" t="s">
        <v>2456</v>
      </c>
      <c r="C88" s="148" t="s">
        <v>2457</v>
      </c>
      <c r="D88" s="154" t="s">
        <v>2458</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2453</v>
      </c>
      <c r="B89" s="151" t="s">
        <v>2456</v>
      </c>
      <c r="C89" s="152" t="s">
        <v>2459</v>
      </c>
      <c r="D89" s="155" t="s">
        <v>2460</v>
      </c>
      <c r="E89" s="158" t="s">
        <v>2461</v>
      </c>
      <c r="F89" s="161" t="s">
        <v>2230</v>
      </c>
      <c r="G89" s="164">
        <f>IF(COUNTIF(H89:AU89,"&lt;&gt;")=0,"",SUMPRODUCT(((Recommendations[ImplStatus]="Implemented")+(Recommendations[ImplStatus]="Compensated"))*ISNUMBER(MATCH(Recommendations[Id],H89:AU89,0)))/COUNTIF(H89:AU89,"&lt;&gt;"))</f>
        <v>0</v>
      </c>
      <c r="H89" s="167" t="s">
        <v>37</v>
      </c>
      <c r="I89" s="167" t="s">
        <v>58</v>
      </c>
      <c r="J89" s="167" t="s">
        <v>65</v>
      </c>
      <c r="K89" s="167" t="s">
        <v>71</v>
      </c>
      <c r="L89" s="167" t="s">
        <v>77</v>
      </c>
      <c r="M89" s="167" t="s">
        <v>90</v>
      </c>
      <c r="N89" s="167" t="s">
        <v>133</v>
      </c>
      <c r="O89" s="167" t="s">
        <v>308</v>
      </c>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2453</v>
      </c>
      <c r="B90" s="151" t="s">
        <v>2456</v>
      </c>
      <c r="C90" s="152" t="s">
        <v>2462</v>
      </c>
      <c r="D90" s="155" t="s">
        <v>2463</v>
      </c>
      <c r="E90" s="158" t="s">
        <v>2464</v>
      </c>
      <c r="F90" s="161" t="s">
        <v>2234</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2453</v>
      </c>
      <c r="B91" s="151" t="s">
        <v>2456</v>
      </c>
      <c r="C91" s="152" t="s">
        <v>2465</v>
      </c>
      <c r="D91" s="155" t="s">
        <v>2466</v>
      </c>
      <c r="E91" s="158" t="s">
        <v>2467</v>
      </c>
      <c r="F91" s="161" t="s">
        <v>2230</v>
      </c>
      <c r="G91" s="164">
        <f>IF(COUNTIF(H91:AU91,"&lt;&gt;")=0,"",SUMPRODUCT(((Recommendations[ImplStatus]="Implemented")+(Recommendations[ImplStatus]="Compensated"))*ISNUMBER(MATCH(Recommendations[Id],H91:AU91,0)))/COUNTIF(H91:AU91,"&lt;&gt;"))</f>
        <v>0</v>
      </c>
      <c r="H91" s="167" t="s">
        <v>133</v>
      </c>
      <c r="I91" s="167" t="s">
        <v>153</v>
      </c>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2453</v>
      </c>
      <c r="B92" s="151" t="s">
        <v>2456</v>
      </c>
      <c r="C92" s="152" t="s">
        <v>2468</v>
      </c>
      <c r="D92" s="155" t="s">
        <v>2469</v>
      </c>
      <c r="E92" s="158" t="s">
        <v>2470</v>
      </c>
      <c r="F92" s="161" t="s">
        <v>2230</v>
      </c>
      <c r="G92" s="164">
        <f>IF(COUNTIF(H92:AU92,"&lt;&gt;")=0,"",SUMPRODUCT(((Recommendations[ImplStatus]="Implemented")+(Recommendations[ImplStatus]="Compensated"))*ISNUMBER(MATCH(Recommendations[Id],H92:AU92,0)))/COUNTIF(H92:AU92,"&lt;&gt;"))</f>
        <v>0</v>
      </c>
      <c r="H92" s="167" t="s">
        <v>125</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2453</v>
      </c>
      <c r="B93" s="151" t="s">
        <v>2456</v>
      </c>
      <c r="C93" s="152" t="s">
        <v>2471</v>
      </c>
      <c r="D93" s="155" t="s">
        <v>2472</v>
      </c>
      <c r="E93" s="158" t="s">
        <v>2473</v>
      </c>
      <c r="F93" s="161" t="s">
        <v>2230</v>
      </c>
      <c r="G93" s="164">
        <f>IF(COUNTIF(H93:AU93,"&lt;&gt;")=0,"",SUMPRODUCT(((Recommendations[ImplStatus]="Implemented")+(Recommendations[ImplStatus]="Compensated"))*ISNUMBER(MATCH(Recommendations[Id],H93:AU93,0)))/COUNTIF(H93:AU93,"&lt;&gt;"))</f>
        <v>0</v>
      </c>
      <c r="H93" s="167" t="s">
        <v>30</v>
      </c>
      <c r="I93" s="167" t="s">
        <v>140</v>
      </c>
      <c r="J93" s="167" t="s">
        <v>147</v>
      </c>
      <c r="K93" s="167" t="s">
        <v>166</v>
      </c>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2453</v>
      </c>
      <c r="B94" s="151" t="s">
        <v>2456</v>
      </c>
      <c r="C94" s="152" t="s">
        <v>2474</v>
      </c>
      <c r="D94" s="155" t="s">
        <v>2475</v>
      </c>
      <c r="E94" s="158" t="s">
        <v>2476</v>
      </c>
      <c r="F94" s="161" t="s">
        <v>2234</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2453</v>
      </c>
      <c r="B95" s="150" t="s">
        <v>2477</v>
      </c>
      <c r="C95" s="148" t="s">
        <v>2478</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2453</v>
      </c>
      <c r="B96" s="151" t="s">
        <v>2477</v>
      </c>
      <c r="C96" s="152" t="s">
        <v>2479</v>
      </c>
      <c r="D96" s="155" t="s">
        <v>2480</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2453</v>
      </c>
      <c r="B97" s="151" t="s">
        <v>2477</v>
      </c>
      <c r="C97" s="152" t="s">
        <v>2481</v>
      </c>
      <c r="D97" s="155" t="s">
        <v>2482</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2453</v>
      </c>
      <c r="B98" s="151" t="s">
        <v>2477</v>
      </c>
      <c r="C98" s="152" t="s">
        <v>2483</v>
      </c>
      <c r="D98" s="155" t="s">
        <v>2484</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2453</v>
      </c>
      <c r="B99" s="151" t="s">
        <v>2477</v>
      </c>
      <c r="C99" s="152" t="s">
        <v>2485</v>
      </c>
      <c r="D99" s="155" t="s">
        <v>2486</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2453</v>
      </c>
      <c r="B100" s="151" t="s">
        <v>2477</v>
      </c>
      <c r="C100" s="152" t="s">
        <v>2487</v>
      </c>
      <c r="D100" s="155" t="s">
        <v>2488</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2453</v>
      </c>
      <c r="B101" s="151" t="s">
        <v>2477</v>
      </c>
      <c r="C101" s="152" t="s">
        <v>2489</v>
      </c>
      <c r="D101" s="155" t="s">
        <v>2490</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2453</v>
      </c>
      <c r="B102" s="151" t="s">
        <v>2477</v>
      </c>
      <c r="C102" s="152" t="s">
        <v>2491</v>
      </c>
      <c r="D102" s="155" t="s">
        <v>2492</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2453</v>
      </c>
      <c r="B103" s="150" t="s">
        <v>1637</v>
      </c>
      <c r="C103" s="148" t="s">
        <v>2493</v>
      </c>
      <c r="D103" s="154" t="s">
        <v>2494</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2453</v>
      </c>
      <c r="B104" s="151" t="s">
        <v>1637</v>
      </c>
      <c r="C104" s="152" t="s">
        <v>2495</v>
      </c>
      <c r="D104" s="155" t="s">
        <v>2496</v>
      </c>
      <c r="E104" s="158" t="s">
        <v>2497</v>
      </c>
      <c r="F104" s="161" t="s">
        <v>2230</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2453</v>
      </c>
      <c r="B105" s="151" t="s">
        <v>1637</v>
      </c>
      <c r="C105" s="152" t="s">
        <v>2498</v>
      </c>
      <c r="D105" s="155" t="s">
        <v>2499</v>
      </c>
      <c r="E105" s="158" t="s">
        <v>2500</v>
      </c>
      <c r="F105" s="161" t="s">
        <v>2234</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2453</v>
      </c>
      <c r="B106" s="151" t="s">
        <v>1637</v>
      </c>
      <c r="C106" s="152" t="s">
        <v>2501</v>
      </c>
      <c r="D106" s="155" t="s">
        <v>2502</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2453</v>
      </c>
      <c r="B107" s="151" t="s">
        <v>1637</v>
      </c>
      <c r="C107" s="152" t="s">
        <v>2503</v>
      </c>
      <c r="D107" s="155" t="s">
        <v>2504</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2453</v>
      </c>
      <c r="B108" s="151" t="s">
        <v>1637</v>
      </c>
      <c r="C108" s="152" t="s">
        <v>2505</v>
      </c>
      <c r="D108" s="155" t="s">
        <v>2506</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2453</v>
      </c>
      <c r="B109" s="150" t="s">
        <v>2507</v>
      </c>
      <c r="C109" s="148" t="s">
        <v>2508</v>
      </c>
      <c r="D109" s="154" t="s">
        <v>2509</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2453</v>
      </c>
      <c r="B110" s="151" t="s">
        <v>2507</v>
      </c>
      <c r="C110" s="152" t="s">
        <v>2510</v>
      </c>
      <c r="D110" s="155" t="s">
        <v>2511</v>
      </c>
      <c r="E110" s="158" t="s">
        <v>2512</v>
      </c>
      <c r="F110" s="161" t="s">
        <v>2230</v>
      </c>
      <c r="G110" s="164">
        <f>IF(COUNTIF(H110:AU110,"&lt;&gt;")=0,"",SUMPRODUCT(((Recommendations[ImplStatus]="Implemented")+(Recommendations[ImplStatus]="Compensated"))*ISNUMBER(MATCH(Recommendations[Id],H110:AU110,0)))/COUNTIF(H110:AU110,"&lt;&gt;"))</f>
        <v>0</v>
      </c>
      <c r="H110" s="167" t="s">
        <v>96</v>
      </c>
      <c r="I110" s="167" t="s">
        <v>314</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2453</v>
      </c>
      <c r="B111" s="151" t="s">
        <v>2507</v>
      </c>
      <c r="C111" s="152" t="s">
        <v>2513</v>
      </c>
      <c r="D111" s="155" t="s">
        <v>2514</v>
      </c>
      <c r="E111" s="158" t="s">
        <v>2515</v>
      </c>
      <c r="F111" s="161" t="s">
        <v>2230</v>
      </c>
      <c r="G111" s="164">
        <f>IF(COUNTIF(H111:AU111,"&lt;&gt;")=0,"",SUMPRODUCT(((Recommendations[ImplStatus]="Implemented")+(Recommendations[ImplStatus]="Compensated"))*ISNUMBER(MATCH(Recommendations[Id],H111:AU111,0)))/COUNTIF(H111:AU111,"&lt;&gt;"))</f>
        <v>0</v>
      </c>
      <c r="H111" s="167" t="s">
        <v>90</v>
      </c>
      <c r="I111" s="167" t="s">
        <v>96</v>
      </c>
      <c r="J111" s="167" t="s">
        <v>160</v>
      </c>
      <c r="K111" s="167" t="s">
        <v>275</v>
      </c>
      <c r="L111" s="167" t="s">
        <v>281</v>
      </c>
      <c r="M111" s="167" t="s">
        <v>308</v>
      </c>
      <c r="N111" s="167" t="s">
        <v>314</v>
      </c>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2453</v>
      </c>
      <c r="B112" s="151" t="s">
        <v>2507</v>
      </c>
      <c r="C112" s="152" t="s">
        <v>2516</v>
      </c>
      <c r="D112" s="155" t="s">
        <v>2517</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2453</v>
      </c>
      <c r="B113" s="151" t="s">
        <v>2507</v>
      </c>
      <c r="C113" s="152" t="s">
        <v>2518</v>
      </c>
      <c r="D113" s="155" t="s">
        <v>2519</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2453</v>
      </c>
      <c r="B114" s="151" t="s">
        <v>2507</v>
      </c>
      <c r="C114" s="152" t="s">
        <v>2520</v>
      </c>
      <c r="D114" s="155" t="s">
        <v>2521</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2453</v>
      </c>
      <c r="B115" s="151" t="s">
        <v>2507</v>
      </c>
      <c r="C115" s="152" t="s">
        <v>2522</v>
      </c>
      <c r="D115" s="155" t="s">
        <v>2523</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2453</v>
      </c>
      <c r="B116" s="151" t="s">
        <v>2507</v>
      </c>
      <c r="C116" s="152" t="s">
        <v>2524</v>
      </c>
      <c r="D116" s="155" t="s">
        <v>2525</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2453</v>
      </c>
      <c r="B117" s="151" t="s">
        <v>2507</v>
      </c>
      <c r="C117" s="152" t="s">
        <v>2526</v>
      </c>
      <c r="D117" s="155" t="s">
        <v>2527</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2453</v>
      </c>
      <c r="B118" s="151" t="s">
        <v>2507</v>
      </c>
      <c r="C118" s="152" t="s">
        <v>2528</v>
      </c>
      <c r="D118" s="155" t="s">
        <v>2529</v>
      </c>
      <c r="E118" s="158" t="s">
        <v>2530</v>
      </c>
      <c r="F118" s="161" t="s">
        <v>2230</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2453</v>
      </c>
      <c r="B119" s="151" t="s">
        <v>2507</v>
      </c>
      <c r="C119" s="152" t="s">
        <v>2531</v>
      </c>
      <c r="D119" s="155" t="s">
        <v>2532</v>
      </c>
      <c r="E119" s="158" t="s">
        <v>2533</v>
      </c>
      <c r="F119" s="161" t="s">
        <v>2230</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2453</v>
      </c>
      <c r="B120" s="150" t="s">
        <v>2534</v>
      </c>
      <c r="C120" s="148" t="s">
        <v>2535</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2453</v>
      </c>
      <c r="B121" s="151" t="s">
        <v>2534</v>
      </c>
      <c r="C121" s="152" t="s">
        <v>2536</v>
      </c>
      <c r="D121" s="155" t="s">
        <v>2537</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2453</v>
      </c>
      <c r="B122" s="151" t="s">
        <v>2534</v>
      </c>
      <c r="C122" s="152" t="s">
        <v>2538</v>
      </c>
      <c r="D122" s="155" t="s">
        <v>2539</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2453</v>
      </c>
      <c r="B123" s="151" t="s">
        <v>2534</v>
      </c>
      <c r="C123" s="152" t="s">
        <v>2540</v>
      </c>
      <c r="D123" s="155" t="s">
        <v>2541</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2453</v>
      </c>
      <c r="B124" s="151" t="s">
        <v>2534</v>
      </c>
      <c r="C124" s="152" t="s">
        <v>2542</v>
      </c>
      <c r="D124" s="155" t="s">
        <v>2543</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2453</v>
      </c>
      <c r="B125" s="151" t="s">
        <v>2534</v>
      </c>
      <c r="C125" s="152" t="s">
        <v>2544</v>
      </c>
      <c r="D125" s="155" t="s">
        <v>2545</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2453</v>
      </c>
      <c r="B126" s="151" t="s">
        <v>2534</v>
      </c>
      <c r="C126" s="152" t="s">
        <v>2546</v>
      </c>
      <c r="D126" s="155" t="s">
        <v>2547</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2453</v>
      </c>
      <c r="B127" s="151" t="s">
        <v>2534</v>
      </c>
      <c r="C127" s="152" t="s">
        <v>2548</v>
      </c>
      <c r="D127" s="155" t="s">
        <v>2549</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2453</v>
      </c>
      <c r="B128" s="151" t="s">
        <v>2534</v>
      </c>
      <c r="C128" s="152" t="s">
        <v>2550</v>
      </c>
      <c r="D128" s="155" t="s">
        <v>2551</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2453</v>
      </c>
      <c r="B129" s="151" t="s">
        <v>2534</v>
      </c>
      <c r="C129" s="152" t="s">
        <v>2552</v>
      </c>
      <c r="D129" s="155" t="s">
        <v>2553</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2453</v>
      </c>
      <c r="B130" s="151" t="s">
        <v>2534</v>
      </c>
      <c r="C130" s="152" t="s">
        <v>2554</v>
      </c>
      <c r="D130" s="155" t="s">
        <v>2555</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2453</v>
      </c>
      <c r="B131" s="151" t="s">
        <v>2534</v>
      </c>
      <c r="C131" s="152" t="s">
        <v>2556</v>
      </c>
      <c r="D131" s="155" t="s">
        <v>2557</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2453</v>
      </c>
      <c r="B132" s="151" t="s">
        <v>2534</v>
      </c>
      <c r="C132" s="152" t="s">
        <v>2558</v>
      </c>
      <c r="D132" s="155" t="s">
        <v>2559</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2453</v>
      </c>
      <c r="B133" s="150" t="s">
        <v>2560</v>
      </c>
      <c r="C133" s="148" t="s">
        <v>2561</v>
      </c>
      <c r="D133" s="154" t="s">
        <v>2562</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2453</v>
      </c>
      <c r="B134" s="151" t="s">
        <v>2560</v>
      </c>
      <c r="C134" s="152" t="s">
        <v>2563</v>
      </c>
      <c r="D134" s="155" t="s">
        <v>2564</v>
      </c>
      <c r="E134" s="158" t="s">
        <v>2565</v>
      </c>
      <c r="F134" s="161" t="s">
        <v>2234</v>
      </c>
      <c r="G134" s="164">
        <f>IF(COUNTIF(H134:AU134,"&lt;&gt;")=0,"",SUMPRODUCT(((Recommendations[ImplStatus]="Implemented")+(Recommendations[ImplStatus]="Compensated"))*ISNUMBER(MATCH(Recommendations[Id],H134:AU134,0)))/COUNTIF(H134:AU134,"&lt;&gt;"))</f>
        <v>0</v>
      </c>
      <c r="H134" s="167" t="s">
        <v>30</v>
      </c>
      <c r="I134" s="167" t="s">
        <v>140</v>
      </c>
      <c r="J134" s="167" t="s">
        <v>166</v>
      </c>
      <c r="K134" s="167" t="s">
        <v>186</v>
      </c>
      <c r="L134" s="167" t="s">
        <v>263</v>
      </c>
      <c r="M134" s="167" t="s">
        <v>275</v>
      </c>
      <c r="N134" s="167" t="s">
        <v>281</v>
      </c>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2453</v>
      </c>
      <c r="B135" s="151" t="s">
        <v>2560</v>
      </c>
      <c r="C135" s="152" t="s">
        <v>2566</v>
      </c>
      <c r="D135" s="155" t="s">
        <v>2567</v>
      </c>
      <c r="E135" s="158" t="s">
        <v>2568</v>
      </c>
      <c r="F135" s="161" t="s">
        <v>2234</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2453</v>
      </c>
      <c r="B136" s="151" t="s">
        <v>2560</v>
      </c>
      <c r="C136" s="152" t="s">
        <v>2569</v>
      </c>
      <c r="D136" s="155" t="s">
        <v>2570</v>
      </c>
      <c r="E136" s="158" t="s">
        <v>2571</v>
      </c>
      <c r="F136" s="161" t="s">
        <v>2230</v>
      </c>
      <c r="G136" s="164">
        <f>IF(COUNTIF(H136:AU136,"&lt;&gt;")=0,"",SUMPRODUCT(((Recommendations[ImplStatus]="Implemented")+(Recommendations[ImplStatus]="Compensated"))*ISNUMBER(MATCH(Recommendations[Id],H136:AU136,0)))/COUNTIF(H136:AU136,"&lt;&gt;"))</f>
        <v>0</v>
      </c>
      <c r="H136" s="167" t="s">
        <v>174</v>
      </c>
      <c r="I136" s="167" t="s">
        <v>180</v>
      </c>
      <c r="J136" s="167" t="s">
        <v>186</v>
      </c>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2453</v>
      </c>
      <c r="B137" s="151" t="s">
        <v>2560</v>
      </c>
      <c r="C137" s="152" t="s">
        <v>2572</v>
      </c>
      <c r="D137" s="155" t="s">
        <v>2573</v>
      </c>
      <c r="E137" s="158" t="s">
        <v>2574</v>
      </c>
      <c r="F137" s="161" t="s">
        <v>25</v>
      </c>
      <c r="G137" s="164">
        <f>IF(COUNTIF(H137:AU137,"&lt;&gt;")=0,"",SUMPRODUCT(((Recommendations[ImplStatus]="Implemented")+(Recommendations[ImplStatus]="Compensated"))*ISNUMBER(MATCH(Recommendations[Id],H137:AU137,0)))/COUNTIF(H137:AU137,"&lt;&gt;"))</f>
        <v>0</v>
      </c>
      <c r="H137" s="167" t="s">
        <v>174</v>
      </c>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2453</v>
      </c>
      <c r="B138" s="150" t="s">
        <v>1870</v>
      </c>
      <c r="C138" s="148" t="s">
        <v>2575</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2453</v>
      </c>
      <c r="B139" s="151" t="s">
        <v>1870</v>
      </c>
      <c r="C139" s="152" t="s">
        <v>2576</v>
      </c>
      <c r="D139" s="155" t="s">
        <v>2577</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2453</v>
      </c>
      <c r="B140" s="151" t="s">
        <v>1870</v>
      </c>
      <c r="C140" s="152" t="s">
        <v>2578</v>
      </c>
      <c r="D140" s="155" t="s">
        <v>2579</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2453</v>
      </c>
      <c r="B141" s="150" t="s">
        <v>2580</v>
      </c>
      <c r="C141" s="148" t="s">
        <v>2581</v>
      </c>
      <c r="D141" s="154" t="s">
        <v>2582</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2453</v>
      </c>
      <c r="B142" s="151" t="s">
        <v>2580</v>
      </c>
      <c r="C142" s="152" t="s">
        <v>2583</v>
      </c>
      <c r="D142" s="155" t="s">
        <v>2584</v>
      </c>
      <c r="E142" s="158" t="s">
        <v>2585</v>
      </c>
      <c r="F142" s="161" t="s">
        <v>2230</v>
      </c>
      <c r="G142" s="164">
        <f>IF(COUNTIF(H142:AU142,"&lt;&gt;")=0,"",SUMPRODUCT(((Recommendations[ImplStatus]="Implemented")+(Recommendations[ImplStatus]="Compensated"))*ISNUMBER(MATCH(Recommendations[Id],H142:AU142,0)))/COUNTIF(H142:AU142,"&lt;&gt;"))</f>
        <v>0</v>
      </c>
      <c r="H142" s="167" t="s">
        <v>18</v>
      </c>
      <c r="I142" s="167" t="s">
        <v>44</v>
      </c>
      <c r="J142" s="167" t="s">
        <v>51</v>
      </c>
      <c r="K142" s="167" t="s">
        <v>58</v>
      </c>
      <c r="L142" s="167" t="s">
        <v>65</v>
      </c>
      <c r="M142" s="167" t="s">
        <v>84</v>
      </c>
      <c r="N142" s="167" t="s">
        <v>118</v>
      </c>
      <c r="O142" s="167" t="s">
        <v>193</v>
      </c>
      <c r="P142" s="167" t="s">
        <v>205</v>
      </c>
      <c r="Q142" s="167" t="s">
        <v>210</v>
      </c>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2453</v>
      </c>
      <c r="B143" s="151" t="s">
        <v>2580</v>
      </c>
      <c r="C143" s="152" t="s">
        <v>2586</v>
      </c>
      <c r="D143" s="155" t="s">
        <v>2587</v>
      </c>
      <c r="E143" s="158" t="s">
        <v>2588</v>
      </c>
      <c r="F143" s="161" t="s">
        <v>2230</v>
      </c>
      <c r="G143" s="164">
        <f>IF(COUNTIF(H143:AU143,"&lt;&gt;")=0,"",SUMPRODUCT(((Recommendations[ImplStatus]="Implemented")+(Recommendations[ImplStatus]="Compensated"))*ISNUMBER(MATCH(Recommendations[Id],H143:AU143,0)))/COUNTIF(H143:AU143,"&lt;&gt;"))</f>
        <v>0</v>
      </c>
      <c r="H143" s="167" t="s">
        <v>234</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2453</v>
      </c>
      <c r="B144" s="151" t="s">
        <v>2580</v>
      </c>
      <c r="C144" s="152" t="s">
        <v>2589</v>
      </c>
      <c r="D144" s="155" t="s">
        <v>2590</v>
      </c>
      <c r="E144" s="158" t="s">
        <v>2591</v>
      </c>
      <c r="F144" s="161" t="s">
        <v>2234</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2453</v>
      </c>
      <c r="B145" s="151" t="s">
        <v>2580</v>
      </c>
      <c r="C145" s="152" t="s">
        <v>2592</v>
      </c>
      <c r="D145" s="155" t="s">
        <v>2593</v>
      </c>
      <c r="E145" s="158" t="s">
        <v>2594</v>
      </c>
      <c r="F145" s="161" t="s">
        <v>2230</v>
      </c>
      <c r="G145" s="164">
        <f>IF(COUNTIF(H145:AU145,"&lt;&gt;")=0,"",SUMPRODUCT(((Recommendations[ImplStatus]="Implemented")+(Recommendations[ImplStatus]="Compensated"))*ISNUMBER(MATCH(Recommendations[Id],H145:AU145,0)))/COUNTIF(H145:AU145,"&lt;&gt;"))</f>
        <v>0</v>
      </c>
      <c r="H145" s="167" t="s">
        <v>220</v>
      </c>
      <c r="I145" s="167" t="s">
        <v>268</v>
      </c>
      <c r="J145" s="167" t="s">
        <v>286</v>
      </c>
      <c r="K145" s="167" t="s">
        <v>340</v>
      </c>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2453</v>
      </c>
      <c r="B146" s="151" t="s">
        <v>2580</v>
      </c>
      <c r="C146" s="152" t="s">
        <v>2595</v>
      </c>
      <c r="D146" s="155" t="s">
        <v>2596</v>
      </c>
      <c r="E146" s="158" t="s">
        <v>2597</v>
      </c>
      <c r="F146" s="161" t="s">
        <v>2230</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2453</v>
      </c>
      <c r="B147" s="151" t="s">
        <v>2580</v>
      </c>
      <c r="C147" s="152" t="s">
        <v>2598</v>
      </c>
      <c r="D147" s="155" t="s">
        <v>2599</v>
      </c>
      <c r="E147" s="158" t="s">
        <v>2600</v>
      </c>
      <c r="F147" s="161" t="s">
        <v>2230</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2453</v>
      </c>
      <c r="B148" s="150" t="s">
        <v>2601</v>
      </c>
      <c r="C148" s="148" t="s">
        <v>2602</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2453</v>
      </c>
      <c r="B149" s="151" t="s">
        <v>2601</v>
      </c>
      <c r="C149" s="152" t="s">
        <v>2603</v>
      </c>
      <c r="D149" s="155" t="s">
        <v>2604</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2453</v>
      </c>
      <c r="B150" s="151" t="s">
        <v>2601</v>
      </c>
      <c r="C150" s="152" t="s">
        <v>2605</v>
      </c>
      <c r="D150" s="155" t="s">
        <v>2606</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2453</v>
      </c>
      <c r="B151" s="151" t="s">
        <v>2601</v>
      </c>
      <c r="C151" s="152" t="s">
        <v>2607</v>
      </c>
      <c r="D151" s="155" t="s">
        <v>2608</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2453</v>
      </c>
      <c r="B152" s="151" t="s">
        <v>2601</v>
      </c>
      <c r="C152" s="152" t="s">
        <v>2609</v>
      </c>
      <c r="D152" s="155" t="s">
        <v>2610</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2453</v>
      </c>
      <c r="B153" s="151" t="s">
        <v>2601</v>
      </c>
      <c r="C153" s="152" t="s">
        <v>2611</v>
      </c>
      <c r="D153" s="155" t="s">
        <v>2612</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2613</v>
      </c>
      <c r="B154" s="149" t="s">
        <v>25</v>
      </c>
      <c r="C154" s="147" t="s">
        <v>2614</v>
      </c>
      <c r="D154" s="153" t="s">
        <v>2615</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2613</v>
      </c>
      <c r="B155" s="150" t="s">
        <v>2616</v>
      </c>
      <c r="C155" s="148" t="s">
        <v>2617</v>
      </c>
      <c r="D155" s="154" t="s">
        <v>2618</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2613</v>
      </c>
      <c r="B156" s="151" t="s">
        <v>2616</v>
      </c>
      <c r="C156" s="152" t="s">
        <v>2619</v>
      </c>
      <c r="D156" s="155" t="s">
        <v>2620</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2613</v>
      </c>
      <c r="B157" s="151" t="s">
        <v>2616</v>
      </c>
      <c r="C157" s="152" t="s">
        <v>2621</v>
      </c>
      <c r="D157" s="155" t="s">
        <v>2622</v>
      </c>
      <c r="E157" s="158" t="s">
        <v>2623</v>
      </c>
      <c r="F157" s="161" t="s">
        <v>2230</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2613</v>
      </c>
      <c r="B158" s="151" t="s">
        <v>2616</v>
      </c>
      <c r="C158" s="152" t="s">
        <v>2624</v>
      </c>
      <c r="D158" s="155" t="s">
        <v>2625</v>
      </c>
      <c r="E158" s="158" t="s">
        <v>2626</v>
      </c>
      <c r="F158" s="161" t="s">
        <v>2230</v>
      </c>
      <c r="G158" s="164">
        <f>IF(COUNTIF(H158:AU158,"&lt;&gt;")=0,"",SUMPRODUCT(((Recommendations[ImplStatus]="Implemented")+(Recommendations[ImplStatus]="Compensated"))*ISNUMBER(MATCH(Recommendations[Id],H158:AU158,0)))/COUNTIF(H158:AU158,"&lt;&gt;"))</f>
        <v>0</v>
      </c>
      <c r="H158" s="167" t="s">
        <v>301</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2613</v>
      </c>
      <c r="B159" s="151" t="s">
        <v>2616</v>
      </c>
      <c r="C159" s="152" t="s">
        <v>2627</v>
      </c>
      <c r="D159" s="155" t="s">
        <v>2628</v>
      </c>
      <c r="E159" s="158" t="s">
        <v>2629</v>
      </c>
      <c r="F159" s="161" t="s">
        <v>2230</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2613</v>
      </c>
      <c r="B160" s="151" t="s">
        <v>2616</v>
      </c>
      <c r="C160" s="152" t="s">
        <v>2630</v>
      </c>
      <c r="D160" s="155" t="s">
        <v>2631</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2613</v>
      </c>
      <c r="B161" s="151" t="s">
        <v>2616</v>
      </c>
      <c r="C161" s="152" t="s">
        <v>2632</v>
      </c>
      <c r="D161" s="155" t="s">
        <v>2633</v>
      </c>
      <c r="E161" s="158" t="s">
        <v>2634</v>
      </c>
      <c r="F161" s="161" t="s">
        <v>2230</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2613</v>
      </c>
      <c r="B162" s="151" t="s">
        <v>2616</v>
      </c>
      <c r="C162" s="152" t="s">
        <v>2635</v>
      </c>
      <c r="D162" s="155" t="s">
        <v>2636</v>
      </c>
      <c r="E162" s="158" t="s">
        <v>2637</v>
      </c>
      <c r="F162" s="161" t="s">
        <v>2230</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2613</v>
      </c>
      <c r="B163" s="151" t="s">
        <v>2616</v>
      </c>
      <c r="C163" s="152" t="s">
        <v>2638</v>
      </c>
      <c r="D163" s="155" t="s">
        <v>2639</v>
      </c>
      <c r="E163" s="158" t="s">
        <v>2640</v>
      </c>
      <c r="F163" s="161" t="s">
        <v>2230</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2613</v>
      </c>
      <c r="B164" s="150" t="s">
        <v>2034</v>
      </c>
      <c r="C164" s="148" t="s">
        <v>2641</v>
      </c>
      <c r="D164" s="154" t="s">
        <v>2642</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2613</v>
      </c>
      <c r="B165" s="151" t="s">
        <v>2034</v>
      </c>
      <c r="C165" s="152" t="s">
        <v>2643</v>
      </c>
      <c r="D165" s="155" t="s">
        <v>2644</v>
      </c>
      <c r="E165" s="158" t="s">
        <v>2645</v>
      </c>
      <c r="F165" s="161" t="s">
        <v>2230</v>
      </c>
      <c r="G165" s="164">
        <f>IF(COUNTIF(H165:AU165,"&lt;&gt;")=0,"",SUMPRODUCT(((Recommendations[ImplStatus]="Implemented")+(Recommendations[ImplStatus]="Compensated"))*ISNUMBER(MATCH(Recommendations[Id],H165:AU165,0)))/COUNTIF(H165:AU165,"&lt;&gt;"))</f>
        <v>0</v>
      </c>
      <c r="H165" s="167" t="s">
        <v>18</v>
      </c>
      <c r="I165" s="167" t="s">
        <v>180</v>
      </c>
      <c r="J165" s="167" t="s">
        <v>220</v>
      </c>
      <c r="K165" s="167" t="s">
        <v>268</v>
      </c>
      <c r="L165" s="167" t="s">
        <v>286</v>
      </c>
      <c r="M165" s="167" t="s">
        <v>294</v>
      </c>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2613</v>
      </c>
      <c r="B166" s="151" t="s">
        <v>2034</v>
      </c>
      <c r="C166" s="152" t="s">
        <v>2646</v>
      </c>
      <c r="D166" s="155" t="s">
        <v>2647</v>
      </c>
      <c r="E166" s="158" t="s">
        <v>2648</v>
      </c>
      <c r="F166" s="161" t="s">
        <v>2230</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2613</v>
      </c>
      <c r="B167" s="151" t="s">
        <v>2034</v>
      </c>
      <c r="C167" s="152" t="s">
        <v>2649</v>
      </c>
      <c r="D167" s="155" t="s">
        <v>2650</v>
      </c>
      <c r="E167" s="158" t="s">
        <v>2651</v>
      </c>
      <c r="F167" s="161" t="s">
        <v>2230</v>
      </c>
      <c r="G167" s="164">
        <f>IF(COUNTIF(H167:AU167,"&lt;&gt;")=0,"",SUMPRODUCT(((Recommendations[ImplStatus]="Implemented")+(Recommendations[ImplStatus]="Compensated"))*ISNUMBER(MATCH(Recommendations[Id],H167:AU167,0)))/COUNTIF(H167:AU167,"&lt;&gt;"))</f>
        <v>0</v>
      </c>
      <c r="H167" s="167" t="s">
        <v>110</v>
      </c>
      <c r="I167" s="167" t="s">
        <v>321</v>
      </c>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2613</v>
      </c>
      <c r="B168" s="151" t="s">
        <v>2034</v>
      </c>
      <c r="C168" s="152" t="s">
        <v>2652</v>
      </c>
      <c r="D168" s="155" t="s">
        <v>2653</v>
      </c>
      <c r="E168" s="158"/>
      <c r="F168" s="161" t="s">
        <v>25</v>
      </c>
      <c r="G168" s="164">
        <f>IF(COUNTIF(H168:AU168,"&lt;&gt;")=0,"",SUMPRODUCT(((Recommendations[ImplStatus]="Implemented")+(Recommendations[ImplStatus]="Compensated"))*ISNUMBER(MATCH(Recommendations[Id],H168:AU168,0)))/COUNTIF(H168:AU168,"&lt;&gt;"))</f>
        <v>0</v>
      </c>
      <c r="H168" s="167" t="s">
        <v>234</v>
      </c>
      <c r="I168" s="167" t="s">
        <v>240</v>
      </c>
      <c r="J168" s="167" t="s">
        <v>245</v>
      </c>
      <c r="K168" s="167" t="s">
        <v>250</v>
      </c>
      <c r="L168" s="167" t="s">
        <v>256</v>
      </c>
      <c r="M168" s="167" t="s">
        <v>263</v>
      </c>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2613</v>
      </c>
      <c r="B169" s="151" t="s">
        <v>2034</v>
      </c>
      <c r="C169" s="152" t="s">
        <v>2654</v>
      </c>
      <c r="D169" s="155" t="s">
        <v>2655</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2613</v>
      </c>
      <c r="B170" s="151" t="s">
        <v>2034</v>
      </c>
      <c r="C170" s="152" t="s">
        <v>2656</v>
      </c>
      <c r="D170" s="155" t="s">
        <v>2657</v>
      </c>
      <c r="E170" s="158" t="s">
        <v>2658</v>
      </c>
      <c r="F170" s="161" t="s">
        <v>2244</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2613</v>
      </c>
      <c r="B171" s="151" t="s">
        <v>2034</v>
      </c>
      <c r="C171" s="152" t="s">
        <v>2659</v>
      </c>
      <c r="D171" s="155" t="s">
        <v>2660</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2613</v>
      </c>
      <c r="B172" s="151" t="s">
        <v>2034</v>
      </c>
      <c r="C172" s="152" t="s">
        <v>2661</v>
      </c>
      <c r="D172" s="155" t="s">
        <v>2662</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2613</v>
      </c>
      <c r="B173" s="151" t="s">
        <v>2034</v>
      </c>
      <c r="C173" s="152" t="s">
        <v>2663</v>
      </c>
      <c r="D173" s="155" t="s">
        <v>2664</v>
      </c>
      <c r="E173" s="158" t="s">
        <v>2665</v>
      </c>
      <c r="F173" s="161" t="s">
        <v>2230</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2613</v>
      </c>
      <c r="B174" s="150" t="s">
        <v>2666</v>
      </c>
      <c r="C174" s="148" t="s">
        <v>2667</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2613</v>
      </c>
      <c r="B175" s="151" t="s">
        <v>2666</v>
      </c>
      <c r="C175" s="152" t="s">
        <v>2668</v>
      </c>
      <c r="D175" s="155" t="s">
        <v>2669</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2613</v>
      </c>
      <c r="B176" s="151" t="s">
        <v>2666</v>
      </c>
      <c r="C176" s="152" t="s">
        <v>2670</v>
      </c>
      <c r="D176" s="155" t="s">
        <v>2671</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2613</v>
      </c>
      <c r="B177" s="151" t="s">
        <v>2666</v>
      </c>
      <c r="C177" s="152" t="s">
        <v>2672</v>
      </c>
      <c r="D177" s="155" t="s">
        <v>2673</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2613</v>
      </c>
      <c r="B178" s="151" t="s">
        <v>2666</v>
      </c>
      <c r="C178" s="152" t="s">
        <v>2674</v>
      </c>
      <c r="D178" s="155" t="s">
        <v>2675</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2613</v>
      </c>
      <c r="B179" s="151" t="s">
        <v>2666</v>
      </c>
      <c r="C179" s="152" t="s">
        <v>2676</v>
      </c>
      <c r="D179" s="155" t="s">
        <v>2677</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2678</v>
      </c>
      <c r="B180" s="149" t="s">
        <v>25</v>
      </c>
      <c r="C180" s="147" t="s">
        <v>2679</v>
      </c>
      <c r="D180" s="153" t="s">
        <v>2680</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2678</v>
      </c>
      <c r="B181" s="150" t="s">
        <v>2681</v>
      </c>
      <c r="C181" s="148" t="s">
        <v>2682</v>
      </c>
      <c r="D181" s="154" t="s">
        <v>2683</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2678</v>
      </c>
      <c r="B182" s="151" t="s">
        <v>2681</v>
      </c>
      <c r="C182" s="152" t="s">
        <v>2684</v>
      </c>
      <c r="D182" s="155" t="s">
        <v>2685</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2678</v>
      </c>
      <c r="B183" s="151" t="s">
        <v>2681</v>
      </c>
      <c r="C183" s="152" t="s">
        <v>2686</v>
      </c>
      <c r="D183" s="155" t="s">
        <v>2687</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2678</v>
      </c>
      <c r="B184" s="151" t="s">
        <v>2681</v>
      </c>
      <c r="C184" s="152" t="s">
        <v>2688</v>
      </c>
      <c r="D184" s="155" t="s">
        <v>2689</v>
      </c>
      <c r="E184" s="158" t="s">
        <v>2690</v>
      </c>
      <c r="F184" s="161" t="s">
        <v>2230</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2678</v>
      </c>
      <c r="B185" s="151" t="s">
        <v>2681</v>
      </c>
      <c r="C185" s="152" t="s">
        <v>2691</v>
      </c>
      <c r="D185" s="155" t="s">
        <v>2692</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2678</v>
      </c>
      <c r="B186" s="151" t="s">
        <v>2681</v>
      </c>
      <c r="C186" s="152" t="s">
        <v>2693</v>
      </c>
      <c r="D186" s="155" t="s">
        <v>2694</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2678</v>
      </c>
      <c r="B187" s="151" t="s">
        <v>2681</v>
      </c>
      <c r="C187" s="152" t="s">
        <v>2695</v>
      </c>
      <c r="D187" s="155" t="s">
        <v>2696</v>
      </c>
      <c r="E187" s="158" t="s">
        <v>2697</v>
      </c>
      <c r="F187" s="161" t="s">
        <v>2230</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2678</v>
      </c>
      <c r="B188" s="151" t="s">
        <v>2681</v>
      </c>
      <c r="C188" s="152" t="s">
        <v>2698</v>
      </c>
      <c r="D188" s="155" t="s">
        <v>2699</v>
      </c>
      <c r="E188" s="158" t="s">
        <v>2700</v>
      </c>
      <c r="F188" s="161" t="s">
        <v>2230</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2678</v>
      </c>
      <c r="B189" s="151" t="s">
        <v>2681</v>
      </c>
      <c r="C189" s="152" t="s">
        <v>2701</v>
      </c>
      <c r="D189" s="155" t="s">
        <v>2702</v>
      </c>
      <c r="E189" s="158" t="s">
        <v>2703</v>
      </c>
      <c r="F189" s="161" t="s">
        <v>2230</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2678</v>
      </c>
      <c r="B190" s="150" t="s">
        <v>2704</v>
      </c>
      <c r="C190" s="148" t="s">
        <v>2705</v>
      </c>
      <c r="D190" s="154" t="s">
        <v>2706</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2678</v>
      </c>
      <c r="B191" s="151" t="s">
        <v>2704</v>
      </c>
      <c r="C191" s="152" t="s">
        <v>2707</v>
      </c>
      <c r="D191" s="155" t="s">
        <v>2708</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2678</v>
      </c>
      <c r="B192" s="151" t="s">
        <v>2704</v>
      </c>
      <c r="C192" s="152" t="s">
        <v>2709</v>
      </c>
      <c r="D192" s="155" t="s">
        <v>2710</v>
      </c>
      <c r="E192" s="158" t="s">
        <v>2711</v>
      </c>
      <c r="F192" s="161" t="s">
        <v>2234</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2678</v>
      </c>
      <c r="B193" s="151" t="s">
        <v>2704</v>
      </c>
      <c r="C193" s="152" t="s">
        <v>2712</v>
      </c>
      <c r="D193" s="155" t="s">
        <v>2713</v>
      </c>
      <c r="E193" s="158" t="s">
        <v>2714</v>
      </c>
      <c r="F193" s="161" t="s">
        <v>2234</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2678</v>
      </c>
      <c r="B194" s="151" t="s">
        <v>2704</v>
      </c>
      <c r="C194" s="152" t="s">
        <v>2715</v>
      </c>
      <c r="D194" s="155" t="s">
        <v>2716</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2678</v>
      </c>
      <c r="B195" s="151" t="s">
        <v>2704</v>
      </c>
      <c r="C195" s="152" t="s">
        <v>2717</v>
      </c>
      <c r="D195" s="155" t="s">
        <v>2718</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2678</v>
      </c>
      <c r="B196" s="150" t="s">
        <v>2719</v>
      </c>
      <c r="C196" s="148" t="s">
        <v>2720</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2678</v>
      </c>
      <c r="B197" s="151" t="s">
        <v>2719</v>
      </c>
      <c r="C197" s="152" t="s">
        <v>2721</v>
      </c>
      <c r="D197" s="155" t="s">
        <v>2722</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2678</v>
      </c>
      <c r="B198" s="151" t="s">
        <v>2719</v>
      </c>
      <c r="C198" s="152" t="s">
        <v>2723</v>
      </c>
      <c r="D198" s="155" t="s">
        <v>2724</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2678</v>
      </c>
      <c r="B199" s="150" t="s">
        <v>2725</v>
      </c>
      <c r="C199" s="148" t="s">
        <v>2726</v>
      </c>
      <c r="D199" s="154" t="s">
        <v>2727</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2678</v>
      </c>
      <c r="B200" s="151" t="s">
        <v>2725</v>
      </c>
      <c r="C200" s="152" t="s">
        <v>2728</v>
      </c>
      <c r="D200" s="155" t="s">
        <v>2729</v>
      </c>
      <c r="E200" s="158" t="s">
        <v>2730</v>
      </c>
      <c r="F200" s="161" t="s">
        <v>2244</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2678</v>
      </c>
      <c r="B201" s="151" t="s">
        <v>2725</v>
      </c>
      <c r="C201" s="152" t="s">
        <v>2731</v>
      </c>
      <c r="D201" s="155" t="s">
        <v>2732</v>
      </c>
      <c r="E201" s="158" t="s">
        <v>2733</v>
      </c>
      <c r="F201" s="161" t="s">
        <v>2230</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2678</v>
      </c>
      <c r="B202" s="151" t="s">
        <v>2725</v>
      </c>
      <c r="C202" s="152" t="s">
        <v>2734</v>
      </c>
      <c r="D202" s="155" t="s">
        <v>2735</v>
      </c>
      <c r="E202" s="158" t="s">
        <v>2736</v>
      </c>
      <c r="F202" s="161" t="s">
        <v>2230</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2678</v>
      </c>
      <c r="B203" s="151" t="s">
        <v>2725</v>
      </c>
      <c r="C203" s="152" t="s">
        <v>2737</v>
      </c>
      <c r="D203" s="155" t="s">
        <v>2738</v>
      </c>
      <c r="E203" s="158" t="s">
        <v>2739</v>
      </c>
      <c r="F203" s="161" t="s">
        <v>2230</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2678</v>
      </c>
      <c r="B204" s="151" t="s">
        <v>2725</v>
      </c>
      <c r="C204" s="152" t="s">
        <v>2740</v>
      </c>
      <c r="D204" s="155" t="s">
        <v>2741</v>
      </c>
      <c r="E204" s="158" t="s">
        <v>2742</v>
      </c>
      <c r="F204" s="161" t="s">
        <v>2230</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2678</v>
      </c>
      <c r="B205" s="150" t="s">
        <v>2743</v>
      </c>
      <c r="C205" s="148" t="s">
        <v>2744</v>
      </c>
      <c r="D205" s="154" t="s">
        <v>2745</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2678</v>
      </c>
      <c r="B206" s="151" t="s">
        <v>2743</v>
      </c>
      <c r="C206" s="152" t="s">
        <v>2746</v>
      </c>
      <c r="D206" s="155" t="s">
        <v>2747</v>
      </c>
      <c r="E206" s="158" t="s">
        <v>2748</v>
      </c>
      <c r="F206" s="161" t="s">
        <v>2234</v>
      </c>
      <c r="G206" s="164">
        <f>IF(COUNTIF(H206:AU206,"&lt;&gt;")=0,"",SUMPRODUCT(((Recommendations[ImplStatus]="Implemented")+(Recommendations[ImplStatus]="Compensated"))*ISNUMBER(MATCH(Recommendations[Id],H206:AU206,0)))/COUNTIF(H206:AU206,"&lt;&gt;"))</f>
        <v>0</v>
      </c>
      <c r="H206" s="167" t="s">
        <v>294</v>
      </c>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2678</v>
      </c>
      <c r="B207" s="151" t="s">
        <v>2743</v>
      </c>
      <c r="C207" s="152" t="s">
        <v>2749</v>
      </c>
      <c r="D207" s="155" t="s">
        <v>2750</v>
      </c>
      <c r="E207" s="158" t="s">
        <v>2751</v>
      </c>
      <c r="F207" s="161" t="s">
        <v>2234</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2678</v>
      </c>
      <c r="B208" s="151" t="s">
        <v>2743</v>
      </c>
      <c r="C208" s="152" t="s">
        <v>2752</v>
      </c>
      <c r="D208" s="155" t="s">
        <v>2753</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2678</v>
      </c>
      <c r="B209" s="150" t="s">
        <v>2754</v>
      </c>
      <c r="C209" s="148" t="s">
        <v>2755</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2678</v>
      </c>
      <c r="B210" s="151" t="s">
        <v>2754</v>
      </c>
      <c r="C210" s="152" t="s">
        <v>2756</v>
      </c>
      <c r="D210" s="155" t="s">
        <v>2757</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2758</v>
      </c>
      <c r="B211" s="149" t="s">
        <v>25</v>
      </c>
      <c r="C211" s="147" t="s">
        <v>2759</v>
      </c>
      <c r="D211" s="153" t="s">
        <v>2760</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2758</v>
      </c>
      <c r="B212" s="150" t="s">
        <v>2761</v>
      </c>
      <c r="C212" s="148" t="s">
        <v>2762</v>
      </c>
      <c r="D212" s="154" t="s">
        <v>2763</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2758</v>
      </c>
      <c r="B213" s="151" t="s">
        <v>2761</v>
      </c>
      <c r="C213" s="152" t="s">
        <v>2764</v>
      </c>
      <c r="D213" s="155" t="s">
        <v>2765</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2758</v>
      </c>
      <c r="B214" s="151" t="s">
        <v>2761</v>
      </c>
      <c r="C214" s="152" t="s">
        <v>2766</v>
      </c>
      <c r="D214" s="155" t="s">
        <v>2767</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2758</v>
      </c>
      <c r="B215" s="151" t="s">
        <v>2761</v>
      </c>
      <c r="C215" s="152" t="s">
        <v>2768</v>
      </c>
      <c r="D215" s="155" t="s">
        <v>2769</v>
      </c>
      <c r="E215" s="158" t="s">
        <v>2770</v>
      </c>
      <c r="F215" s="161" t="s">
        <v>2234</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2758</v>
      </c>
      <c r="B216" s="151" t="s">
        <v>2761</v>
      </c>
      <c r="C216" s="152" t="s">
        <v>2771</v>
      </c>
      <c r="D216" s="155" t="s">
        <v>2772</v>
      </c>
      <c r="E216" s="158" t="s">
        <v>2773</v>
      </c>
      <c r="F216" s="161" t="s">
        <v>2230</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2758</v>
      </c>
      <c r="B217" s="150" t="s">
        <v>2719</v>
      </c>
      <c r="C217" s="148" t="s">
        <v>2774</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2758</v>
      </c>
      <c r="B218" s="151" t="s">
        <v>2719</v>
      </c>
      <c r="C218" s="152" t="s">
        <v>2775</v>
      </c>
      <c r="D218" s="155" t="s">
        <v>2776</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2758</v>
      </c>
      <c r="B219" s="151" t="s">
        <v>2719</v>
      </c>
      <c r="C219" s="152" t="s">
        <v>2777</v>
      </c>
      <c r="D219" s="155" t="s">
        <v>2778</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2758</v>
      </c>
      <c r="B220" s="150" t="s">
        <v>2779</v>
      </c>
      <c r="C220" s="148" t="s">
        <v>2780</v>
      </c>
      <c r="D220" s="154" t="s">
        <v>2781</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2758</v>
      </c>
      <c r="B221" s="151" t="s">
        <v>2779</v>
      </c>
      <c r="C221" s="152" t="s">
        <v>2782</v>
      </c>
      <c r="D221" s="155" t="s">
        <v>2783</v>
      </c>
      <c r="E221" s="158" t="s">
        <v>2784</v>
      </c>
      <c r="F221" s="161" t="s">
        <v>2230</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2758</v>
      </c>
      <c r="B222" s="151" t="s">
        <v>2779</v>
      </c>
      <c r="C222" s="152" t="s">
        <v>2785</v>
      </c>
      <c r="D222" s="155" t="s">
        <v>2786</v>
      </c>
      <c r="E222" s="158" t="s">
        <v>2787</v>
      </c>
      <c r="F222" s="161" t="s">
        <v>2230</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2758</v>
      </c>
      <c r="B223" s="151" t="s">
        <v>2779</v>
      </c>
      <c r="C223" s="152" t="s">
        <v>2788</v>
      </c>
      <c r="D223" s="155" t="s">
        <v>2789</v>
      </c>
      <c r="E223" s="158" t="s">
        <v>2790</v>
      </c>
      <c r="F223" s="161" t="s">
        <v>2230</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2758</v>
      </c>
      <c r="B224" s="151" t="s">
        <v>2779</v>
      </c>
      <c r="C224" s="152" t="s">
        <v>2791</v>
      </c>
      <c r="D224" s="155" t="s">
        <v>2792</v>
      </c>
      <c r="E224" s="158" t="s">
        <v>2793</v>
      </c>
      <c r="F224" s="161" t="s">
        <v>2230</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2758</v>
      </c>
      <c r="B225" s="151" t="s">
        <v>2779</v>
      </c>
      <c r="C225" s="152" t="s">
        <v>2794</v>
      </c>
      <c r="D225" s="155" t="s">
        <v>2795</v>
      </c>
      <c r="E225" s="158" t="s">
        <v>2796</v>
      </c>
      <c r="F225" s="161" t="s">
        <v>2230</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2758</v>
      </c>
      <c r="B226" s="168" t="s">
        <v>2779</v>
      </c>
      <c r="C226" s="169" t="s">
        <v>2797</v>
      </c>
      <c r="D226" s="170" t="s">
        <v>2798</v>
      </c>
      <c r="E226" s="171" t="s">
        <v>2799</v>
      </c>
      <c r="F226" s="172" t="s">
        <v>2230</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345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IFERROR(INDEX('Recommendations'!$I$2:$I$51, MATCH(H2,'Recommendations'!$B$2:$B$51,0))="Implemented", FALSE))</xm:f>
            <x14:dxf>
              <font>
                <color rgb="FF000000"/>
              </font>
              <fill>
                <patternFill>
                  <bgColor rgb="FF3C7D22"/>
                </patternFill>
              </fill>
            </x14:dxf>
          </x14:cfRule>
          <x14:cfRule type="expression" priority="2" id="{00000000-000E-0000-0700-000002000000}">
            <xm:f>AND(H2&lt;&gt;"", IFERROR(INDEX('Recommendations'!$I$2:$I$51, MATCH(H2,'Recommendations'!$B$2:$B$51,0))="Compensated", FALSE))</xm:f>
            <x14:dxf>
              <font>
                <color rgb="FF000000"/>
              </font>
              <fill>
                <patternFill>
                  <bgColor rgb="FFC6E0B4"/>
                </patternFill>
              </fill>
            </x14:dxf>
          </x14:cfRule>
          <x14:cfRule type="expression" priority="3" id="{00000000-000E-0000-0700-000003000000}">
            <xm:f>AND(H2&lt;&gt;"", IFERROR(INDEX('Recommendations'!$I$2:$I$51, MATCH(H2,'Recommendations'!$B$2:$B$51,0))="Testing", FALSE))</xm:f>
            <x14:dxf>
              <font>
                <color rgb="FF000000"/>
              </font>
              <fill>
                <patternFill>
                  <bgColor rgb="FFFFC000"/>
                </patternFill>
              </fill>
            </x14:dxf>
          </x14:cfRule>
          <x14:cfRule type="expression" priority="4" id="{00000000-000E-0000-0700-000004000000}">
            <xm:f>AND(H2&lt;&gt;"", IFERROR(INDEX('Recommendations'!$I$2:$I$51, MATCH(H2,'Recommendations'!$B$2:$B$51,0))="Failed", FALSE))</xm:f>
            <x14:dxf>
              <font>
                <color rgb="FF000000"/>
              </font>
              <fill>
                <patternFill>
                  <bgColor rgb="FFD82891"/>
                </patternFill>
              </fill>
            </x14:dxf>
          </x14:cfRule>
          <x14:cfRule type="expression" priority="5" id="{00000000-000E-0000-0700-000005000000}">
            <xm:f>AND(H2&lt;&gt;"", IFERROR(INDEX('Recommendations'!$I$2:$I$51, MATCH(H2,'Recommendations'!$B$2:$B$51,0))="Risk Accepted", FALSE))</xm:f>
            <x14:dxf>
              <font>
                <color rgb="FF000000"/>
              </font>
              <fill>
                <patternFill>
                  <bgColor rgb="FFD9D9D9"/>
                </patternFill>
              </fill>
            </x14:dxf>
          </x14:cfRule>
          <x14:cfRule type="expression" priority="6" id="{00000000-000E-0000-0700-000006000000}">
            <xm:f>AND(H2&lt;&gt;"", IFERROR(INDEX('Recommendations'!$I$2:$I$51, MATCH(H2,'Recommendations'!$B$2:$B$51,0))="N/A",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2217</v>
      </c>
      <c r="B1" s="207" t="s">
        <v>2800</v>
      </c>
      <c r="C1" s="207" t="s">
        <v>2801</v>
      </c>
      <c r="D1" s="207" t="s">
        <v>2802</v>
      </c>
      <c r="E1" s="207" t="s">
        <v>1526</v>
      </c>
      <c r="F1" s="207" t="s">
        <v>595</v>
      </c>
      <c r="G1" s="207" t="s">
        <v>596</v>
      </c>
      <c r="H1" s="207" t="s">
        <v>597</v>
      </c>
      <c r="I1" s="207" t="s">
        <v>598</v>
      </c>
      <c r="J1" s="207" t="s">
        <v>599</v>
      </c>
      <c r="K1" s="207" t="s">
        <v>600</v>
      </c>
      <c r="L1" s="207" t="s">
        <v>601</v>
      </c>
      <c r="M1" s="207" t="s">
        <v>602</v>
      </c>
      <c r="N1" s="207" t="s">
        <v>603</v>
      </c>
      <c r="O1" s="207" t="s">
        <v>604</v>
      </c>
      <c r="P1" s="207" t="s">
        <v>605</v>
      </c>
      <c r="Q1" s="207" t="s">
        <v>606</v>
      </c>
      <c r="R1" s="207" t="s">
        <v>607</v>
      </c>
      <c r="S1" s="207" t="s">
        <v>608</v>
      </c>
      <c r="T1" s="207" t="s">
        <v>609</v>
      </c>
      <c r="U1" s="207" t="s">
        <v>610</v>
      </c>
      <c r="V1" s="207" t="s">
        <v>611</v>
      </c>
      <c r="W1" s="207" t="s">
        <v>612</v>
      </c>
      <c r="X1" s="207" t="s">
        <v>613</v>
      </c>
      <c r="Y1" s="207" t="s">
        <v>614</v>
      </c>
      <c r="Z1" s="207" t="s">
        <v>615</v>
      </c>
      <c r="AA1" s="207" t="s">
        <v>616</v>
      </c>
      <c r="AB1" s="207" t="s">
        <v>617</v>
      </c>
      <c r="AC1" s="207" t="s">
        <v>618</v>
      </c>
      <c r="AD1" s="207" t="s">
        <v>619</v>
      </c>
      <c r="AE1" s="207" t="s">
        <v>620</v>
      </c>
      <c r="AF1" s="207" t="s">
        <v>621</v>
      </c>
      <c r="AG1" s="207" t="s">
        <v>622</v>
      </c>
      <c r="AH1" s="207" t="s">
        <v>623</v>
      </c>
      <c r="AI1" s="207" t="s">
        <v>624</v>
      </c>
      <c r="AJ1" s="207" t="s">
        <v>625</v>
      </c>
      <c r="AK1" s="207" t="s">
        <v>626</v>
      </c>
      <c r="AL1" s="207" t="s">
        <v>627</v>
      </c>
      <c r="AM1" s="207" t="s">
        <v>628</v>
      </c>
      <c r="AN1" s="207" t="s">
        <v>629</v>
      </c>
      <c r="AO1" s="207" t="s">
        <v>630</v>
      </c>
      <c r="AP1" s="207" t="s">
        <v>631</v>
      </c>
      <c r="AQ1" s="207" t="s">
        <v>632</v>
      </c>
      <c r="AR1" s="207" t="s">
        <v>633</v>
      </c>
      <c r="AS1" s="207" t="s">
        <v>634</v>
      </c>
      <c r="AT1" s="208" t="s">
        <v>635</v>
      </c>
    </row>
    <row r="2" spans="1:46" ht="60" customHeight="1" outlineLevel="1" x14ac:dyDescent="0.35">
      <c r="A2" s="200" t="s">
        <v>436</v>
      </c>
      <c r="B2" s="186" t="s">
        <v>2803</v>
      </c>
      <c r="C2" s="186"/>
      <c r="D2" s="189" t="s">
        <v>2804</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436</v>
      </c>
      <c r="B3" s="187" t="s">
        <v>2803</v>
      </c>
      <c r="C3" s="188" t="s">
        <v>2805</v>
      </c>
      <c r="D3" s="190" t="s">
        <v>2806</v>
      </c>
      <c r="E3" s="190" t="s">
        <v>2807</v>
      </c>
      <c r="F3" s="192">
        <f>IF(COUNTIF(G3:AT3,"&lt;&gt;")=0,"",SUMPRODUCT(((Recommendations[ImplStatus]="Implemented")+(Recommendations[ImplStatus]="Compensated"))*ISNUMBER(MATCH(Recommendations[Id],G3:AT3,0)))/COUNTIF(G3:AT3,"&lt;&gt;"))</f>
        <v>0</v>
      </c>
      <c r="G3" s="194" t="s">
        <v>308</v>
      </c>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436</v>
      </c>
      <c r="B4" s="187" t="s">
        <v>2803</v>
      </c>
      <c r="C4" s="188" t="s">
        <v>2808</v>
      </c>
      <c r="D4" s="190" t="s">
        <v>2809</v>
      </c>
      <c r="E4" s="190" t="s">
        <v>2810</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436</v>
      </c>
      <c r="B5" s="187" t="s">
        <v>2803</v>
      </c>
      <c r="C5" s="188" t="s">
        <v>2811</v>
      </c>
      <c r="D5" s="190" t="s">
        <v>2812</v>
      </c>
      <c r="E5" s="190" t="s">
        <v>2813</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436</v>
      </c>
      <c r="B6" s="187" t="s">
        <v>2803</v>
      </c>
      <c r="C6" s="188" t="s">
        <v>2814</v>
      </c>
      <c r="D6" s="190" t="s">
        <v>2815</v>
      </c>
      <c r="E6" s="190" t="s">
        <v>2816</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436</v>
      </c>
      <c r="B7" s="187" t="s">
        <v>2803</v>
      </c>
      <c r="C7" s="188" t="s">
        <v>2817</v>
      </c>
      <c r="D7" s="190" t="s">
        <v>2818</v>
      </c>
      <c r="E7" s="190" t="s">
        <v>2819</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436</v>
      </c>
      <c r="B8" s="187" t="s">
        <v>2803</v>
      </c>
      <c r="C8" s="188" t="s">
        <v>2820</v>
      </c>
      <c r="D8" s="190" t="s">
        <v>2821</v>
      </c>
      <c r="E8" s="190" t="s">
        <v>2822</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436</v>
      </c>
      <c r="B9" s="187" t="s">
        <v>2803</v>
      </c>
      <c r="C9" s="188" t="s">
        <v>2823</v>
      </c>
      <c r="D9" s="190" t="s">
        <v>2824</v>
      </c>
      <c r="E9" s="190" t="s">
        <v>2825</v>
      </c>
      <c r="F9" s="192">
        <f>IF(COUNTIF(G9:AT9,"&lt;&gt;")=0,"",SUMPRODUCT(((Recommendations[ImplStatus]="Implemented")+(Recommendations[ImplStatus]="Compensated"))*ISNUMBER(MATCH(Recommendations[Id],G9:AT9,0)))/COUNTIF(G9:AT9,"&lt;&gt;"))</f>
        <v>0</v>
      </c>
      <c r="G9" s="194" t="s">
        <v>58</v>
      </c>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436</v>
      </c>
      <c r="B10" s="187" t="s">
        <v>2803</v>
      </c>
      <c r="C10" s="188" t="s">
        <v>2826</v>
      </c>
      <c r="D10" s="190" t="s">
        <v>2827</v>
      </c>
      <c r="E10" s="190" t="s">
        <v>2828</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436</v>
      </c>
      <c r="B11" s="187" t="s">
        <v>2803</v>
      </c>
      <c r="C11" s="188" t="s">
        <v>2829</v>
      </c>
      <c r="D11" s="190" t="s">
        <v>2830</v>
      </c>
      <c r="E11" s="190" t="s">
        <v>2831</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436</v>
      </c>
      <c r="B12" s="187" t="s">
        <v>2803</v>
      </c>
      <c r="C12" s="188" t="s">
        <v>2832</v>
      </c>
      <c r="D12" s="190" t="s">
        <v>2833</v>
      </c>
      <c r="E12" s="190" t="s">
        <v>2834</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436</v>
      </c>
      <c r="B13" s="187" t="s">
        <v>2803</v>
      </c>
      <c r="C13" s="188" t="s">
        <v>2835</v>
      </c>
      <c r="D13" s="190" t="s">
        <v>2836</v>
      </c>
      <c r="E13" s="190" t="s">
        <v>2837</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436</v>
      </c>
      <c r="B14" s="187" t="s">
        <v>2803</v>
      </c>
      <c r="C14" s="188" t="s">
        <v>2838</v>
      </c>
      <c r="D14" s="190" t="s">
        <v>2839</v>
      </c>
      <c r="E14" s="190" t="s">
        <v>2840</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436</v>
      </c>
      <c r="B15" s="187" t="s">
        <v>2803</v>
      </c>
      <c r="C15" s="188" t="s">
        <v>2841</v>
      </c>
      <c r="D15" s="190" t="s">
        <v>2842</v>
      </c>
      <c r="E15" s="190" t="s">
        <v>2843</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436</v>
      </c>
      <c r="B16" s="187" t="s">
        <v>2803</v>
      </c>
      <c r="C16" s="188" t="s">
        <v>2844</v>
      </c>
      <c r="D16" s="190" t="s">
        <v>2845</v>
      </c>
      <c r="E16" s="190" t="s">
        <v>2846</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436</v>
      </c>
      <c r="B17" s="187" t="s">
        <v>2803</v>
      </c>
      <c r="C17" s="188" t="s">
        <v>2847</v>
      </c>
      <c r="D17" s="190" t="s">
        <v>2848</v>
      </c>
      <c r="E17" s="190" t="s">
        <v>2849</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436</v>
      </c>
      <c r="B18" s="187" t="s">
        <v>2803</v>
      </c>
      <c r="C18" s="188" t="s">
        <v>2850</v>
      </c>
      <c r="D18" s="190" t="s">
        <v>2851</v>
      </c>
      <c r="E18" s="190" t="s">
        <v>2852</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436</v>
      </c>
      <c r="B19" s="186" t="s">
        <v>2853</v>
      </c>
      <c r="C19" s="186"/>
      <c r="D19" s="189" t="s">
        <v>2854</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436</v>
      </c>
      <c r="B20" s="187" t="s">
        <v>2853</v>
      </c>
      <c r="C20" s="188" t="s">
        <v>2855</v>
      </c>
      <c r="D20" s="190" t="s">
        <v>2856</v>
      </c>
      <c r="E20" s="190" t="s">
        <v>2857</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436</v>
      </c>
      <c r="B21" s="187" t="s">
        <v>2853</v>
      </c>
      <c r="C21" s="188" t="s">
        <v>2858</v>
      </c>
      <c r="D21" s="190" t="s">
        <v>2859</v>
      </c>
      <c r="E21" s="190" t="s">
        <v>2860</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436</v>
      </c>
      <c r="B22" s="187" t="s">
        <v>2853</v>
      </c>
      <c r="C22" s="188" t="s">
        <v>2861</v>
      </c>
      <c r="D22" s="190" t="s">
        <v>2862</v>
      </c>
      <c r="E22" s="190" t="s">
        <v>2863</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436</v>
      </c>
      <c r="B23" s="187" t="s">
        <v>2853</v>
      </c>
      <c r="C23" s="188" t="s">
        <v>2864</v>
      </c>
      <c r="D23" s="190" t="s">
        <v>2865</v>
      </c>
      <c r="E23" s="190" t="s">
        <v>2866</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436</v>
      </c>
      <c r="B24" s="187" t="s">
        <v>2853</v>
      </c>
      <c r="C24" s="188" t="s">
        <v>2867</v>
      </c>
      <c r="D24" s="190" t="s">
        <v>2868</v>
      </c>
      <c r="E24" s="190" t="s">
        <v>2869</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436</v>
      </c>
      <c r="B25" s="187" t="s">
        <v>2853</v>
      </c>
      <c r="C25" s="188" t="s">
        <v>2870</v>
      </c>
      <c r="D25" s="190" t="s">
        <v>2871</v>
      </c>
      <c r="E25" s="190" t="s">
        <v>2872</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436</v>
      </c>
      <c r="B26" s="187" t="s">
        <v>2853</v>
      </c>
      <c r="C26" s="188" t="s">
        <v>2873</v>
      </c>
      <c r="D26" s="190" t="s">
        <v>2874</v>
      </c>
      <c r="E26" s="190" t="s">
        <v>2875</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436</v>
      </c>
      <c r="B27" s="187" t="s">
        <v>2853</v>
      </c>
      <c r="C27" s="188" t="s">
        <v>2876</v>
      </c>
      <c r="D27" s="190" t="s">
        <v>2877</v>
      </c>
      <c r="E27" s="190" t="s">
        <v>2878</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436</v>
      </c>
      <c r="B28" s="187" t="s">
        <v>2853</v>
      </c>
      <c r="C28" s="188" t="s">
        <v>2879</v>
      </c>
      <c r="D28" s="190" t="s">
        <v>2880</v>
      </c>
      <c r="E28" s="190" t="s">
        <v>2881</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436</v>
      </c>
      <c r="B29" s="187" t="s">
        <v>2853</v>
      </c>
      <c r="C29" s="188" t="s">
        <v>2882</v>
      </c>
      <c r="D29" s="190" t="s">
        <v>2883</v>
      </c>
      <c r="E29" s="190" t="s">
        <v>2884</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436</v>
      </c>
      <c r="B30" s="187" t="s">
        <v>2853</v>
      </c>
      <c r="C30" s="188" t="s">
        <v>2885</v>
      </c>
      <c r="D30" s="190" t="s">
        <v>2886</v>
      </c>
      <c r="E30" s="190" t="s">
        <v>2887</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436</v>
      </c>
      <c r="B31" s="187" t="s">
        <v>2853</v>
      </c>
      <c r="C31" s="188" t="s">
        <v>2888</v>
      </c>
      <c r="D31" s="190" t="s">
        <v>2889</v>
      </c>
      <c r="E31" s="190" t="s">
        <v>2890</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2891</v>
      </c>
      <c r="B32" s="186"/>
      <c r="C32" s="186"/>
      <c r="D32" s="189" t="s">
        <v>2892</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2891</v>
      </c>
      <c r="B33" s="187"/>
      <c r="C33" s="188" t="s">
        <v>2893</v>
      </c>
      <c r="D33" s="190" t="s">
        <v>2894</v>
      </c>
      <c r="E33" s="190" t="s">
        <v>2895</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2891</v>
      </c>
      <c r="B34" s="187"/>
      <c r="C34" s="188" t="s">
        <v>2896</v>
      </c>
      <c r="D34" s="190" t="s">
        <v>2897</v>
      </c>
      <c r="E34" s="190" t="s">
        <v>2898</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2891</v>
      </c>
      <c r="B35" s="187"/>
      <c r="C35" s="188" t="s">
        <v>2899</v>
      </c>
      <c r="D35" s="190" t="s">
        <v>2900</v>
      </c>
      <c r="E35" s="190" t="s">
        <v>2901</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2891</v>
      </c>
      <c r="B36" s="186" t="s">
        <v>2902</v>
      </c>
      <c r="C36" s="186"/>
      <c r="D36" s="189" t="s">
        <v>2903</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2891</v>
      </c>
      <c r="B37" s="187" t="s">
        <v>2902</v>
      </c>
      <c r="C37" s="188" t="s">
        <v>2904</v>
      </c>
      <c r="D37" s="190" t="s">
        <v>2905</v>
      </c>
      <c r="E37" s="190" t="s">
        <v>2906</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2891</v>
      </c>
      <c r="B38" s="187" t="s">
        <v>2902</v>
      </c>
      <c r="C38" s="188" t="s">
        <v>2907</v>
      </c>
      <c r="D38" s="190" t="s">
        <v>2908</v>
      </c>
      <c r="E38" s="190" t="s">
        <v>2909</v>
      </c>
      <c r="F38" s="192">
        <f>IF(COUNTIF(G38:AT38,"&lt;&gt;")=0,"",SUMPRODUCT(((Recommendations[ImplStatus]="Implemented")+(Recommendations[ImplStatus]="Compensated"))*ISNUMBER(MATCH(Recommendations[Id],G38:AT38,0)))/COUNTIF(G38:AT38,"&lt;&gt;"))</f>
        <v>0</v>
      </c>
      <c r="G38" s="194" t="s">
        <v>220</v>
      </c>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2891</v>
      </c>
      <c r="B39" s="187" t="s">
        <v>2902</v>
      </c>
      <c r="C39" s="188" t="s">
        <v>2910</v>
      </c>
      <c r="D39" s="190" t="s">
        <v>2911</v>
      </c>
      <c r="E39" s="190" t="s">
        <v>2912</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2891</v>
      </c>
      <c r="B40" s="187" t="s">
        <v>2902</v>
      </c>
      <c r="C40" s="188" t="s">
        <v>2913</v>
      </c>
      <c r="D40" s="190" t="s">
        <v>2914</v>
      </c>
      <c r="E40" s="190" t="s">
        <v>2915</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2891</v>
      </c>
      <c r="B41" s="187" t="s">
        <v>2902</v>
      </c>
      <c r="C41" s="188" t="s">
        <v>2916</v>
      </c>
      <c r="D41" s="190" t="s">
        <v>2917</v>
      </c>
      <c r="E41" s="190" t="s">
        <v>2918</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2891</v>
      </c>
      <c r="B42" s="187" t="s">
        <v>2902</v>
      </c>
      <c r="C42" s="188" t="s">
        <v>2919</v>
      </c>
      <c r="D42" s="190" t="s">
        <v>2920</v>
      </c>
      <c r="E42" s="190" t="s">
        <v>2921</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2891</v>
      </c>
      <c r="B43" s="187" t="s">
        <v>2902</v>
      </c>
      <c r="C43" s="188" t="s">
        <v>2922</v>
      </c>
      <c r="D43" s="190" t="s">
        <v>2923</v>
      </c>
      <c r="E43" s="190" t="s">
        <v>2924</v>
      </c>
      <c r="F43" s="192">
        <f>IF(COUNTIF(G43:AT43,"&lt;&gt;")=0,"",SUMPRODUCT(((Recommendations[ImplStatus]="Implemented")+(Recommendations[ImplStatus]="Compensated"))*ISNUMBER(MATCH(Recommendations[Id],G43:AT43,0)))/COUNTIF(G43:AT43,"&lt;&gt;"))</f>
        <v>0</v>
      </c>
      <c r="G43" s="194" t="s">
        <v>294</v>
      </c>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2891</v>
      </c>
      <c r="B44" s="187" t="s">
        <v>2902</v>
      </c>
      <c r="C44" s="188" t="s">
        <v>2925</v>
      </c>
      <c r="D44" s="190" t="s">
        <v>2926</v>
      </c>
      <c r="E44" s="190" t="s">
        <v>2927</v>
      </c>
      <c r="F44" s="192">
        <f>IF(COUNTIF(G44:AT44,"&lt;&gt;")=0,"",SUMPRODUCT(((Recommendations[ImplStatus]="Implemented")+(Recommendations[ImplStatus]="Compensated"))*ISNUMBER(MATCH(Recommendations[Id],G44:AT44,0)))/COUNTIF(G44:AT44,"&lt;&gt;"))</f>
        <v>0</v>
      </c>
      <c r="G44" s="194" t="s">
        <v>18</v>
      </c>
      <c r="H44" s="194" t="s">
        <v>65</v>
      </c>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2891</v>
      </c>
      <c r="B45" s="187" t="s">
        <v>2902</v>
      </c>
      <c r="C45" s="188" t="s">
        <v>2928</v>
      </c>
      <c r="D45" s="190" t="s">
        <v>2929</v>
      </c>
      <c r="E45" s="190" t="s">
        <v>2930</v>
      </c>
      <c r="F45" s="192">
        <f>IF(COUNTIF(G45:AT45,"&lt;&gt;")=0,"",SUMPRODUCT(((Recommendations[ImplStatus]="Implemented")+(Recommendations[ImplStatus]="Compensated"))*ISNUMBER(MATCH(Recommendations[Id],G45:AT45,0)))/COUNTIF(G45:AT45,"&lt;&gt;"))</f>
        <v>0</v>
      </c>
      <c r="G45" s="194" t="s">
        <v>193</v>
      </c>
      <c r="H45" s="194" t="s">
        <v>199</v>
      </c>
      <c r="I45" s="194" t="s">
        <v>210</v>
      </c>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2891</v>
      </c>
      <c r="B46" s="187" t="s">
        <v>2902</v>
      </c>
      <c r="C46" s="188" t="s">
        <v>2931</v>
      </c>
      <c r="D46" s="190" t="s">
        <v>2932</v>
      </c>
      <c r="E46" s="190" t="s">
        <v>2933</v>
      </c>
      <c r="F46" s="192">
        <f>IF(COUNTIF(G46:AT46,"&lt;&gt;")=0,"",SUMPRODUCT(((Recommendations[ImplStatus]="Implemented")+(Recommendations[ImplStatus]="Compensated"))*ISNUMBER(MATCH(Recommendations[Id],G46:AT46,0)))/COUNTIF(G46:AT46,"&lt;&gt;"))</f>
        <v>0</v>
      </c>
      <c r="G46" s="194" t="s">
        <v>30</v>
      </c>
      <c r="H46" s="194" t="s">
        <v>166</v>
      </c>
      <c r="I46" s="194" t="s">
        <v>215</v>
      </c>
      <c r="J46" s="194" t="s">
        <v>228</v>
      </c>
      <c r="K46" s="194" t="s">
        <v>281</v>
      </c>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2891</v>
      </c>
      <c r="B47" s="187" t="s">
        <v>2902</v>
      </c>
      <c r="C47" s="188" t="s">
        <v>2934</v>
      </c>
      <c r="D47" s="190" t="s">
        <v>2935</v>
      </c>
      <c r="E47" s="190" t="s">
        <v>2936</v>
      </c>
      <c r="F47" s="192">
        <f>IF(COUNTIF(G47:AT47,"&lt;&gt;")=0,"",SUMPRODUCT(((Recommendations[ImplStatus]="Implemented")+(Recommendations[ImplStatus]="Compensated"))*ISNUMBER(MATCH(Recommendations[Id],G47:AT47,0)))/COUNTIF(G47:AT47,"&lt;&gt;"))</f>
        <v>0</v>
      </c>
      <c r="G47" s="194" t="s">
        <v>30</v>
      </c>
      <c r="H47" s="194" t="s">
        <v>65</v>
      </c>
      <c r="I47" s="194" t="s">
        <v>199</v>
      </c>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2891</v>
      </c>
      <c r="B48" s="187" t="s">
        <v>2902</v>
      </c>
      <c r="C48" s="188" t="s">
        <v>2937</v>
      </c>
      <c r="D48" s="190" t="s">
        <v>2938</v>
      </c>
      <c r="E48" s="190" t="s">
        <v>2939</v>
      </c>
      <c r="F48" s="192">
        <f>IF(COUNTIF(G48:AT48,"&lt;&gt;")=0,"",SUMPRODUCT(((Recommendations[ImplStatus]="Implemented")+(Recommendations[ImplStatus]="Compensated"))*ISNUMBER(MATCH(Recommendations[Id],G48:AT48,0)))/COUNTIF(G48:AT48,"&lt;&gt;"))</f>
        <v>0</v>
      </c>
      <c r="G48" s="194" t="s">
        <v>160</v>
      </c>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2891</v>
      </c>
      <c r="B49" s="187" t="s">
        <v>2902</v>
      </c>
      <c r="C49" s="188" t="s">
        <v>2940</v>
      </c>
      <c r="D49" s="190" t="s">
        <v>2941</v>
      </c>
      <c r="E49" s="190" t="s">
        <v>2942</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2891</v>
      </c>
      <c r="B50" s="187" t="s">
        <v>2902</v>
      </c>
      <c r="C50" s="188" t="s">
        <v>2943</v>
      </c>
      <c r="D50" s="190" t="s">
        <v>2944</v>
      </c>
      <c r="E50" s="190" t="s">
        <v>2945</v>
      </c>
      <c r="F50" s="192">
        <f>IF(COUNTIF(G50:AT50,"&lt;&gt;")=0,"",SUMPRODUCT(((Recommendations[ImplStatus]="Implemented")+(Recommendations[ImplStatus]="Compensated"))*ISNUMBER(MATCH(Recommendations[Id],G50:AT50,0)))/COUNTIF(G50:AT50,"&lt;&gt;"))</f>
        <v>0</v>
      </c>
      <c r="G50" s="194" t="s">
        <v>37</v>
      </c>
      <c r="H50" s="194" t="s">
        <v>160</v>
      </c>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2891</v>
      </c>
      <c r="B51" s="186" t="s">
        <v>2946</v>
      </c>
      <c r="C51" s="186"/>
      <c r="D51" s="189" t="s">
        <v>2947</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2891</v>
      </c>
      <c r="B52" s="187" t="s">
        <v>2946</v>
      </c>
      <c r="C52" s="188" t="s">
        <v>2948</v>
      </c>
      <c r="D52" s="190" t="s">
        <v>2949</v>
      </c>
      <c r="E52" s="190" t="s">
        <v>2950</v>
      </c>
      <c r="F52" s="192">
        <f>IF(COUNTIF(G52:AT52,"&lt;&gt;")=0,"",SUMPRODUCT(((Recommendations[ImplStatus]="Implemented")+(Recommendations[ImplStatus]="Compensated"))*ISNUMBER(MATCH(Recommendations[Id],G52:AT52,0)))/COUNTIF(G52:AT52,"&lt;&gt;"))</f>
        <v>0</v>
      </c>
      <c r="G52" s="194" t="s">
        <v>118</v>
      </c>
      <c r="H52" s="194" t="s">
        <v>125</v>
      </c>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2891</v>
      </c>
      <c r="B53" s="187" t="s">
        <v>2946</v>
      </c>
      <c r="C53" s="188" t="s">
        <v>2951</v>
      </c>
      <c r="D53" s="190" t="s">
        <v>2952</v>
      </c>
      <c r="E53" s="190" t="s">
        <v>2953</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2891</v>
      </c>
      <c r="B54" s="187" t="s">
        <v>2946</v>
      </c>
      <c r="C54" s="188" t="s">
        <v>2954</v>
      </c>
      <c r="D54" s="190" t="s">
        <v>2955</v>
      </c>
      <c r="E54" s="190" t="s">
        <v>2956</v>
      </c>
      <c r="F54" s="192">
        <f>IF(COUNTIF(G54:AT54,"&lt;&gt;")=0,"",SUMPRODUCT(((Recommendations[ImplStatus]="Implemented")+(Recommendations[ImplStatus]="Compensated"))*ISNUMBER(MATCH(Recommendations[Id],G54:AT54,0)))/COUNTIF(G54:AT54,"&lt;&gt;"))</f>
        <v>0</v>
      </c>
      <c r="G54" s="194" t="s">
        <v>133</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2891</v>
      </c>
      <c r="B55" s="187" t="s">
        <v>2946</v>
      </c>
      <c r="C55" s="188" t="s">
        <v>2957</v>
      </c>
      <c r="D55" s="190" t="s">
        <v>2958</v>
      </c>
      <c r="E55" s="190" t="s">
        <v>2959</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2891</v>
      </c>
      <c r="B56" s="187" t="s">
        <v>2946</v>
      </c>
      <c r="C56" s="188" t="s">
        <v>2960</v>
      </c>
      <c r="D56" s="190" t="s">
        <v>2961</v>
      </c>
      <c r="E56" s="190" t="s">
        <v>2962</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2891</v>
      </c>
      <c r="B57" s="187" t="s">
        <v>2946</v>
      </c>
      <c r="C57" s="188" t="s">
        <v>2963</v>
      </c>
      <c r="D57" s="190" t="s">
        <v>2964</v>
      </c>
      <c r="E57" s="190" t="s">
        <v>2965</v>
      </c>
      <c r="F57" s="192">
        <f>IF(COUNTIF(G57:AT57,"&lt;&gt;")=0,"",SUMPRODUCT(((Recommendations[ImplStatus]="Implemented")+(Recommendations[ImplStatus]="Compensated"))*ISNUMBER(MATCH(Recommendations[Id],G57:AT57,0)))/COUNTIF(G57:AT57,"&lt;&gt;"))</f>
        <v>0</v>
      </c>
      <c r="G57" s="194" t="s">
        <v>294</v>
      </c>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2891</v>
      </c>
      <c r="B58" s="187" t="s">
        <v>2946</v>
      </c>
      <c r="C58" s="188" t="s">
        <v>2966</v>
      </c>
      <c r="D58" s="190" t="s">
        <v>2967</v>
      </c>
      <c r="E58" s="190" t="s">
        <v>2968</v>
      </c>
      <c r="F58" s="192">
        <f>IF(COUNTIF(G58:AT58,"&lt;&gt;")=0,"",SUMPRODUCT(((Recommendations[ImplStatus]="Implemented")+(Recommendations[ImplStatus]="Compensated"))*ISNUMBER(MATCH(Recommendations[Id],G58:AT58,0)))/COUNTIF(G58:AT58,"&lt;&gt;"))</f>
        <v>0</v>
      </c>
      <c r="G58" s="194" t="s">
        <v>321</v>
      </c>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2891</v>
      </c>
      <c r="B59" s="187" t="s">
        <v>2946</v>
      </c>
      <c r="C59" s="188" t="s">
        <v>2969</v>
      </c>
      <c r="D59" s="190" t="s">
        <v>2970</v>
      </c>
      <c r="E59" s="190" t="s">
        <v>2971</v>
      </c>
      <c r="F59" s="192">
        <f>IF(COUNTIF(G59:AT59,"&lt;&gt;")=0,"",SUMPRODUCT(((Recommendations[ImplStatus]="Implemented")+(Recommendations[ImplStatus]="Compensated"))*ISNUMBER(MATCH(Recommendations[Id],G59:AT59,0)))/COUNTIF(G59:AT59,"&lt;&gt;"))</f>
        <v>0</v>
      </c>
      <c r="G59" s="194" t="s">
        <v>84</v>
      </c>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2891</v>
      </c>
      <c r="B60" s="187" t="s">
        <v>2972</v>
      </c>
      <c r="C60" s="188" t="s">
        <v>2973</v>
      </c>
      <c r="D60" s="190" t="s">
        <v>2974</v>
      </c>
      <c r="E60" s="190" t="s">
        <v>2975</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2891</v>
      </c>
      <c r="B61" s="187" t="s">
        <v>2972</v>
      </c>
      <c r="C61" s="188" t="s">
        <v>2976</v>
      </c>
      <c r="D61" s="190" t="s">
        <v>2977</v>
      </c>
      <c r="E61" s="190" t="s">
        <v>2978</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2891</v>
      </c>
      <c r="B62" s="186" t="s">
        <v>2979</v>
      </c>
      <c r="C62" s="186"/>
      <c r="D62" s="189" t="s">
        <v>2980</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2891</v>
      </c>
      <c r="B63" s="187" t="s">
        <v>2979</v>
      </c>
      <c r="C63" s="188" t="s">
        <v>2981</v>
      </c>
      <c r="D63" s="190" t="s">
        <v>2982</v>
      </c>
      <c r="E63" s="190" t="s">
        <v>2983</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2891</v>
      </c>
      <c r="B64" s="187" t="s">
        <v>2979</v>
      </c>
      <c r="C64" s="188" t="s">
        <v>2984</v>
      </c>
      <c r="D64" s="190" t="s">
        <v>2985</v>
      </c>
      <c r="E64" s="190" t="s">
        <v>2986</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2891</v>
      </c>
      <c r="B65" s="187" t="s">
        <v>2979</v>
      </c>
      <c r="C65" s="188" t="s">
        <v>2987</v>
      </c>
      <c r="D65" s="190" t="s">
        <v>2988</v>
      </c>
      <c r="E65" s="190" t="s">
        <v>2989</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2891</v>
      </c>
      <c r="B66" s="187" t="s">
        <v>2979</v>
      </c>
      <c r="C66" s="188" t="s">
        <v>2990</v>
      </c>
      <c r="D66" s="190" t="s">
        <v>2991</v>
      </c>
      <c r="E66" s="190" t="s">
        <v>2992</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2891</v>
      </c>
      <c r="B67" s="187" t="s">
        <v>2979</v>
      </c>
      <c r="C67" s="188" t="s">
        <v>2993</v>
      </c>
      <c r="D67" s="190" t="s">
        <v>2994</v>
      </c>
      <c r="E67" s="190" t="s">
        <v>2995</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2891</v>
      </c>
      <c r="B68" s="187" t="s">
        <v>2979</v>
      </c>
      <c r="C68" s="188" t="s">
        <v>2996</v>
      </c>
      <c r="D68" s="190" t="s">
        <v>2997</v>
      </c>
      <c r="E68" s="190" t="s">
        <v>2998</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2891</v>
      </c>
      <c r="B69" s="187" t="s">
        <v>2979</v>
      </c>
      <c r="C69" s="188" t="s">
        <v>2999</v>
      </c>
      <c r="D69" s="190" t="s">
        <v>3000</v>
      </c>
      <c r="E69" s="190" t="s">
        <v>3001</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2891</v>
      </c>
      <c r="B70" s="187" t="s">
        <v>2979</v>
      </c>
      <c r="C70" s="188" t="s">
        <v>3002</v>
      </c>
      <c r="D70" s="190" t="s">
        <v>3003</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2891</v>
      </c>
      <c r="B71" s="187" t="s">
        <v>2979</v>
      </c>
      <c r="C71" s="188" t="s">
        <v>3004</v>
      </c>
      <c r="D71" s="190" t="s">
        <v>3005</v>
      </c>
      <c r="E71" s="190" t="s">
        <v>3006</v>
      </c>
      <c r="F71" s="192">
        <f>IF(COUNTIF(G71:AT71,"&lt;&gt;")=0,"",SUMPRODUCT(((Recommendations[ImplStatus]="Implemented")+(Recommendations[ImplStatus]="Compensated"))*ISNUMBER(MATCH(Recommendations[Id],G71:AT71,0)))/COUNTIF(G71:AT71,"&lt;&gt;"))</f>
        <v>0</v>
      </c>
      <c r="G71" s="194" t="s">
        <v>77</v>
      </c>
      <c r="H71" s="194" t="s">
        <v>234</v>
      </c>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2891</v>
      </c>
      <c r="B72" s="187" t="s">
        <v>2979</v>
      </c>
      <c r="C72" s="188" t="s">
        <v>3007</v>
      </c>
      <c r="D72" s="190" t="s">
        <v>3008</v>
      </c>
      <c r="E72" s="190" t="s">
        <v>3009</v>
      </c>
      <c r="F72" s="192">
        <f>IF(COUNTIF(G72:AT72,"&lt;&gt;")=0,"",SUMPRODUCT(((Recommendations[ImplStatus]="Implemented")+(Recommendations[ImplStatus]="Compensated"))*ISNUMBER(MATCH(Recommendations[Id],G72:AT72,0)))/COUNTIF(G72:AT72,"&lt;&gt;"))</f>
        <v>0</v>
      </c>
      <c r="G72" s="194" t="s">
        <v>263</v>
      </c>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2891</v>
      </c>
      <c r="B73" s="187" t="s">
        <v>2979</v>
      </c>
      <c r="C73" s="188" t="s">
        <v>3010</v>
      </c>
      <c r="D73" s="190" t="s">
        <v>3011</v>
      </c>
      <c r="E73" s="190" t="s">
        <v>3012</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2891</v>
      </c>
      <c r="B74" s="187" t="s">
        <v>2979</v>
      </c>
      <c r="C74" s="188" t="s">
        <v>3013</v>
      </c>
      <c r="D74" s="190" t="s">
        <v>3014</v>
      </c>
      <c r="E74" s="190" t="s">
        <v>3015</v>
      </c>
      <c r="F74" s="192">
        <f>IF(COUNTIF(G74:AT74,"&lt;&gt;")=0,"",SUMPRODUCT(((Recommendations[ImplStatus]="Implemented")+(Recommendations[ImplStatus]="Compensated"))*ISNUMBER(MATCH(Recommendations[Id],G74:AT74,0)))/COUNTIF(G74:AT74,"&lt;&gt;"))</f>
        <v>0</v>
      </c>
      <c r="G74" s="194" t="s">
        <v>77</v>
      </c>
      <c r="H74" s="194" t="s">
        <v>275</v>
      </c>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2891</v>
      </c>
      <c r="B75" s="187" t="s">
        <v>2979</v>
      </c>
      <c r="C75" s="188" t="s">
        <v>3016</v>
      </c>
      <c r="D75" s="190" t="s">
        <v>3017</v>
      </c>
      <c r="E75" s="190" t="s">
        <v>3018</v>
      </c>
      <c r="F75" s="192">
        <f>IF(COUNTIF(G75:AT75,"&lt;&gt;")=0,"",SUMPRODUCT(((Recommendations[ImplStatus]="Implemented")+(Recommendations[ImplStatus]="Compensated"))*ISNUMBER(MATCH(Recommendations[Id],G75:AT75,0)))/COUNTIF(G75:AT75,"&lt;&gt;"))</f>
        <v>0</v>
      </c>
      <c r="G75" s="194" t="s">
        <v>84</v>
      </c>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2891</v>
      </c>
      <c r="B76" s="187" t="s">
        <v>2979</v>
      </c>
      <c r="C76" s="188" t="s">
        <v>3019</v>
      </c>
      <c r="D76" s="190" t="s">
        <v>3020</v>
      </c>
      <c r="E76" s="190" t="s">
        <v>3021</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2891</v>
      </c>
      <c r="B77" s="187" t="s">
        <v>2979</v>
      </c>
      <c r="C77" s="188" t="s">
        <v>3022</v>
      </c>
      <c r="D77" s="190" t="s">
        <v>3023</v>
      </c>
      <c r="E77" s="190" t="s">
        <v>3024</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2891</v>
      </c>
      <c r="B78" s="187" t="s">
        <v>2979</v>
      </c>
      <c r="C78" s="188" t="s">
        <v>3025</v>
      </c>
      <c r="D78" s="190" t="s">
        <v>3026</v>
      </c>
      <c r="E78" s="190" t="s">
        <v>3027</v>
      </c>
      <c r="F78" s="192">
        <f>IF(COUNTIF(G78:AT78,"&lt;&gt;")=0,"",SUMPRODUCT(((Recommendations[ImplStatus]="Implemented")+(Recommendations[ImplStatus]="Compensated"))*ISNUMBER(MATCH(Recommendations[Id],G78:AT78,0)))/COUNTIF(G78:AT78,"&lt;&gt;"))</f>
        <v>0</v>
      </c>
      <c r="G78" s="194" t="s">
        <v>174</v>
      </c>
      <c r="H78" s="194" t="s">
        <v>186</v>
      </c>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2891</v>
      </c>
      <c r="B79" s="186" t="s">
        <v>2979</v>
      </c>
      <c r="C79" s="186"/>
      <c r="D79" s="189" t="s">
        <v>3028</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3029</v>
      </c>
      <c r="B80" s="187"/>
      <c r="C80" s="188" t="s">
        <v>3030</v>
      </c>
      <c r="D80" s="190" t="s">
        <v>3031</v>
      </c>
      <c r="E80" s="190" t="s">
        <v>3032</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3029</v>
      </c>
      <c r="B81" s="187"/>
      <c r="C81" s="188" t="s">
        <v>3033</v>
      </c>
      <c r="D81" s="190" t="s">
        <v>3034</v>
      </c>
      <c r="E81" s="190" t="s">
        <v>3035</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3029</v>
      </c>
      <c r="B82" s="187"/>
      <c r="C82" s="188" t="s">
        <v>3036</v>
      </c>
      <c r="D82" s="190" t="s">
        <v>3037</v>
      </c>
      <c r="E82" s="190" t="s">
        <v>3038</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3029</v>
      </c>
      <c r="B83" s="187"/>
      <c r="C83" s="188" t="s">
        <v>3039</v>
      </c>
      <c r="D83" s="190" t="s">
        <v>3040</v>
      </c>
      <c r="E83" s="190" t="s">
        <v>3041</v>
      </c>
      <c r="F83" s="192">
        <f>IF(COUNTIF(G83:AT83,"&lt;&gt;")=0,"",SUMPRODUCT(((Recommendations[ImplStatus]="Implemented")+(Recommendations[ImplStatus]="Compensated"))*ISNUMBER(MATCH(Recommendations[Id],G83:AT83,0)))/COUNTIF(G83:AT83,"&lt;&gt;"))</f>
        <v>0</v>
      </c>
      <c r="G83" s="194" t="s">
        <v>140</v>
      </c>
      <c r="H83" s="194" t="s">
        <v>147</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3029</v>
      </c>
      <c r="B84" s="186"/>
      <c r="C84" s="186"/>
      <c r="D84" s="189" t="s">
        <v>3042</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3043</v>
      </c>
      <c r="B85" s="187"/>
      <c r="C85" s="188" t="s">
        <v>3044</v>
      </c>
      <c r="D85" s="190" t="s">
        <v>3045</v>
      </c>
      <c r="E85" s="190" t="s">
        <v>3046</v>
      </c>
      <c r="F85" s="192">
        <f>IF(COUNTIF(G85:AT85,"&lt;&gt;")=0,"",SUMPRODUCT(((Recommendations[ImplStatus]="Implemented")+(Recommendations[ImplStatus]="Compensated"))*ISNUMBER(MATCH(Recommendations[Id],G85:AT85,0)))/COUNTIF(G85:AT85,"&lt;&gt;"))</f>
        <v>0</v>
      </c>
      <c r="G85" s="194" t="s">
        <v>140</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3043</v>
      </c>
      <c r="B86" s="187"/>
      <c r="C86" s="188" t="s">
        <v>3047</v>
      </c>
      <c r="D86" s="190" t="s">
        <v>3048</v>
      </c>
      <c r="E86" s="190" t="s">
        <v>3049</v>
      </c>
      <c r="F86" s="192">
        <f>IF(COUNTIF(G86:AT86,"&lt;&gt;")=0,"",SUMPRODUCT(((Recommendations[ImplStatus]="Implemented")+(Recommendations[ImplStatus]="Compensated"))*ISNUMBER(MATCH(Recommendations[Id],G86:AT86,0)))/COUNTIF(G86:AT86,"&lt;&gt;"))</f>
        <v>0</v>
      </c>
      <c r="G86" s="194" t="s">
        <v>147</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3043</v>
      </c>
      <c r="B87" s="187"/>
      <c r="C87" s="188" t="s">
        <v>3050</v>
      </c>
      <c r="D87" s="190" t="s">
        <v>3051</v>
      </c>
      <c r="E87" s="190" t="s">
        <v>3052</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3043</v>
      </c>
      <c r="B88" s="187"/>
      <c r="C88" s="188" t="s">
        <v>3053</v>
      </c>
      <c r="D88" s="190" t="s">
        <v>3054</v>
      </c>
      <c r="E88" s="190" t="s">
        <v>3055</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3043</v>
      </c>
      <c r="B89" s="187"/>
      <c r="C89" s="188" t="s">
        <v>3056</v>
      </c>
      <c r="D89" s="190" t="s">
        <v>3057</v>
      </c>
      <c r="E89" s="190" t="s">
        <v>3058</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3043</v>
      </c>
      <c r="B90" s="186" t="s">
        <v>3059</v>
      </c>
      <c r="C90" s="186"/>
      <c r="D90" s="189" t="s">
        <v>3060</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3043</v>
      </c>
      <c r="B91" s="187" t="s">
        <v>3059</v>
      </c>
      <c r="C91" s="188" t="s">
        <v>3061</v>
      </c>
      <c r="D91" s="190" t="s">
        <v>3062</v>
      </c>
      <c r="E91" s="190" t="s">
        <v>3063</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3043</v>
      </c>
      <c r="B92" s="187" t="s">
        <v>3059</v>
      </c>
      <c r="C92" s="188" t="s">
        <v>3064</v>
      </c>
      <c r="D92" s="190" t="s">
        <v>3065</v>
      </c>
      <c r="E92" s="190" t="s">
        <v>3066</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3059</v>
      </c>
      <c r="C93" s="188" t="s">
        <v>3067</v>
      </c>
      <c r="D93" s="190" t="s">
        <v>3068</v>
      </c>
      <c r="E93" s="190" t="s">
        <v>3069</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3059</v>
      </c>
      <c r="C94" s="188" t="s">
        <v>3070</v>
      </c>
      <c r="D94" s="190" t="s">
        <v>3071</v>
      </c>
      <c r="E94" s="190" t="s">
        <v>3072</v>
      </c>
      <c r="F94" s="192">
        <f>IF(COUNTIF(G94:AT94,"&lt;&gt;")=0,"",SUMPRODUCT(((Recommendations[ImplStatus]="Implemented")+(Recommendations[ImplStatus]="Compensated"))*ISNUMBER(MATCH(Recommendations[Id],G94:AT94,0)))/COUNTIF(G94:AT94,"&lt;&gt;"))</f>
        <v>0</v>
      </c>
      <c r="G94" s="194" t="s">
        <v>294</v>
      </c>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3059</v>
      </c>
      <c r="C95" s="188" t="s">
        <v>3073</v>
      </c>
      <c r="D95" s="190" t="s">
        <v>3074</v>
      </c>
      <c r="E95" s="190" t="s">
        <v>3075</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3059</v>
      </c>
      <c r="C96" s="188" t="s">
        <v>3076</v>
      </c>
      <c r="D96" s="190" t="s">
        <v>3077</v>
      </c>
      <c r="E96" s="190" t="s">
        <v>3078</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3059</v>
      </c>
      <c r="C97" s="188" t="s">
        <v>3079</v>
      </c>
      <c r="D97" s="190" t="s">
        <v>3080</v>
      </c>
      <c r="E97" s="190" t="s">
        <v>3081</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3059</v>
      </c>
      <c r="C98" s="188" t="s">
        <v>3082</v>
      </c>
      <c r="D98" s="190" t="s">
        <v>3083</v>
      </c>
      <c r="E98" s="190" t="s">
        <v>3084</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3085</v>
      </c>
      <c r="C99" s="186"/>
      <c r="D99" s="189" t="s">
        <v>3086</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3085</v>
      </c>
      <c r="C100" s="188" t="s">
        <v>3087</v>
      </c>
      <c r="D100" s="190" t="s">
        <v>3088</v>
      </c>
      <c r="E100" s="190" t="s">
        <v>3089</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3085</v>
      </c>
      <c r="C101" s="188" t="s">
        <v>3090</v>
      </c>
      <c r="D101" s="190" t="s">
        <v>3091</v>
      </c>
      <c r="E101" s="190" t="s">
        <v>3092</v>
      </c>
      <c r="F101" s="192">
        <f>IF(COUNTIF(G101:AT101,"&lt;&gt;")=0,"",SUMPRODUCT(((Recommendations[ImplStatus]="Implemented")+(Recommendations[ImplStatus]="Compensated"))*ISNUMBER(MATCH(Recommendations[Id],G101:AT101,0)))/COUNTIF(G101:AT101,"&lt;&gt;"))</f>
        <v>0</v>
      </c>
      <c r="G101" s="194" t="s">
        <v>245</v>
      </c>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3085</v>
      </c>
      <c r="C102" s="188" t="s">
        <v>3093</v>
      </c>
      <c r="D102" s="190" t="s">
        <v>3094</v>
      </c>
      <c r="E102" s="190" t="s">
        <v>3095</v>
      </c>
      <c r="F102" s="192">
        <f>IF(COUNTIF(G102:AT102,"&lt;&gt;")=0,"",SUMPRODUCT(((Recommendations[ImplStatus]="Implemented")+(Recommendations[ImplStatus]="Compensated"))*ISNUMBER(MATCH(Recommendations[Id],G102:AT102,0)))/COUNTIF(G102:AT102,"&lt;&gt;"))</f>
        <v>0</v>
      </c>
      <c r="G102" s="194" t="s">
        <v>245</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3085</v>
      </c>
      <c r="C103" s="188" t="s">
        <v>3096</v>
      </c>
      <c r="D103" s="190" t="s">
        <v>3097</v>
      </c>
      <c r="E103" s="190" t="s">
        <v>3098</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3085</v>
      </c>
      <c r="C104" s="196" t="s">
        <v>3099</v>
      </c>
      <c r="D104" s="197" t="s">
        <v>3100</v>
      </c>
      <c r="E104" s="197" t="s">
        <v>3101</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345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IFERROR(INDEX('Recommendations'!$I$2:$I$51, MATCH(G2,'Recommendations'!$B$2:$B$51,0))="Implemented", FALSE))</xm:f>
            <x14:dxf>
              <font>
                <color rgb="FF000000"/>
              </font>
              <fill>
                <patternFill>
                  <bgColor rgb="FF3C7D22"/>
                </patternFill>
              </fill>
            </x14:dxf>
          </x14:cfRule>
          <x14:cfRule type="expression" priority="2" id="{00000000-000E-0000-0800-000002000000}">
            <xm:f>AND(G2&lt;&gt;"", IFERROR(INDEX('Recommendations'!$I$2:$I$51, MATCH(G2,'Recommendations'!$B$2:$B$51,0))="Compensated", FALSE))</xm:f>
            <x14:dxf>
              <font>
                <color rgb="FF000000"/>
              </font>
              <fill>
                <patternFill>
                  <bgColor rgb="FFC6E0B4"/>
                </patternFill>
              </fill>
            </x14:dxf>
          </x14:cfRule>
          <x14:cfRule type="expression" priority="3" id="{00000000-000E-0000-0800-000003000000}">
            <xm:f>AND(G2&lt;&gt;"", IFERROR(INDEX('Recommendations'!$I$2:$I$51, MATCH(G2,'Recommendations'!$B$2:$B$51,0))="Testing", FALSE))</xm:f>
            <x14:dxf>
              <font>
                <color rgb="FF000000"/>
              </font>
              <fill>
                <patternFill>
                  <bgColor rgb="FFFFC000"/>
                </patternFill>
              </fill>
            </x14:dxf>
          </x14:cfRule>
          <x14:cfRule type="expression" priority="4" id="{00000000-000E-0000-0800-000004000000}">
            <xm:f>AND(G2&lt;&gt;"", IFERROR(INDEX('Recommendations'!$I$2:$I$51, MATCH(G2,'Recommendations'!$B$2:$B$51,0))="Failed", FALSE))</xm:f>
            <x14:dxf>
              <font>
                <color rgb="FF000000"/>
              </font>
              <fill>
                <patternFill>
                  <bgColor rgb="FFD82891"/>
                </patternFill>
              </fill>
            </x14:dxf>
          </x14:cfRule>
          <x14:cfRule type="expression" priority="5" id="{00000000-000E-0000-0800-000005000000}">
            <xm:f>AND(G2&lt;&gt;"", IFERROR(INDEX('Recommendations'!$I$2:$I$51, MATCH(G2,'Recommendations'!$B$2:$B$51,0))="Risk Accepted", FALSE))</xm:f>
            <x14:dxf>
              <font>
                <color rgb="FF000000"/>
              </font>
              <fill>
                <patternFill>
                  <bgColor rgb="FFD9D9D9"/>
                </patternFill>
              </fill>
            </x14:dxf>
          </x14:cfRule>
          <x14:cfRule type="expression" priority="6" id="{00000000-000E-0000-0800-000006000000}">
            <xm:f>AND(G2&lt;&gt;"", IFERROR(INDEX('Recommendations'!$I$2:$I$51, MATCH(G2,'Recommendations'!$B$2:$B$51,0))="N/A",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Fortigate Benchmark - SHGIR</dc:title>
  <dc:subject>Generated on: 2026-06-08 18:49:19</dc:subject>
  <dc:creator>Anicet Fopa Tchoffo</dc:creator>
  <cp:keywords>Baseline;Hardening;CIS;Benchmark</cp:keywords>
  <dc:description>Baseline Developed By: Center for Internet Security (CIS)</dc:description>
  <cp:lastModifiedBy>Anicet Fopa Tchoffo</cp:lastModifiedBy>
  <dcterms:modified xsi:type="dcterms:W3CDTF">2026-06-08T17:49:29Z</dcterms:modified>
  <cp:category>CIS</cp:category>
  <cp:contentStatus>Draft</cp:contentStatus>
</cp:coreProperties>
</file>