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C9AAA521AA3B9AD8784ED7CF2B3E14A65CDD272" xr6:coauthVersionLast="47" xr6:coauthVersionMax="47" xr10:uidLastSave="{014C6D2E-1723-4F42-8612-9E8D33C9528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C93" i="3"/>
  <c r="C91" i="3"/>
  <c r="E86" i="3"/>
  <c r="D86" i="3"/>
  <c r="C86" i="3"/>
  <c r="F86" i="3" s="1"/>
  <c r="F85" i="3"/>
  <c r="D93" i="3" s="1"/>
  <c r="E85" i="3"/>
  <c r="D85" i="3"/>
  <c r="C85" i="3"/>
  <c r="E84" i="3"/>
  <c r="D84" i="3"/>
  <c r="C84" i="3"/>
  <c r="F84" i="3" s="1"/>
  <c r="F83" i="3"/>
  <c r="V168" i="3" s="1"/>
  <c r="E83" i="3"/>
  <c r="D83" i="3"/>
  <c r="C83" i="3"/>
  <c r="U136" i="3" s="1"/>
  <c r="F82" i="3"/>
  <c r="T164"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C7" i="3" s="1"/>
  <c r="D7" i="3" s="1"/>
  <c r="E54" i="3" l="1"/>
  <c r="D54" i="3"/>
  <c r="C54" i="3"/>
  <c r="C53" i="3"/>
  <c r="D53" i="3"/>
  <c r="E53" i="3"/>
  <c r="D55" i="3"/>
  <c r="E55" i="3"/>
  <c r="C55" i="3"/>
  <c r="C73" i="3"/>
  <c r="E73" i="3"/>
  <c r="D73" i="3"/>
  <c r="C56" i="3"/>
  <c r="E56" i="3"/>
  <c r="D56" i="3"/>
  <c r="E112" i="3"/>
  <c r="D112" i="3"/>
  <c r="C112" i="3"/>
  <c r="C34" i="3"/>
  <c r="E34" i="3"/>
  <c r="D34" i="3"/>
  <c r="E111" i="3"/>
  <c r="D111" i="3"/>
  <c r="C111" i="3"/>
  <c r="C113" i="3"/>
  <c r="E113" i="3"/>
  <c r="D113" i="3"/>
  <c r="C110" i="3"/>
  <c r="E110" i="3"/>
  <c r="D110" i="3"/>
  <c r="G125" i="3"/>
  <c r="C57" i="3"/>
  <c r="E57" i="3"/>
  <c r="D57" i="3"/>
  <c r="C58" i="3"/>
  <c r="E58" i="3"/>
  <c r="D58" i="3"/>
  <c r="E35" i="3"/>
  <c r="D35" i="3"/>
  <c r="C35" i="3"/>
  <c r="X168" i="3"/>
  <c r="X163" i="3"/>
  <c r="X158" i="3"/>
  <c r="X153" i="3"/>
  <c r="X148" i="3"/>
  <c r="X143" i="3"/>
  <c r="X138" i="3"/>
  <c r="D92"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 r="D72" i="3"/>
  <c r="E72" i="3"/>
  <c r="C72" i="3"/>
  <c r="E94" i="3"/>
  <c r="D94" i="3"/>
  <c r="C94" i="3"/>
  <c r="D8"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V166" i="3"/>
  <c r="F16" i="3"/>
  <c r="T142" i="3"/>
  <c r="T147" i="3"/>
  <c r="T152" i="3"/>
  <c r="T157" i="3"/>
  <c r="T162" i="3"/>
  <c r="T167" i="3"/>
  <c r="V142" i="3"/>
  <c r="V147" i="3"/>
  <c r="V152" i="3"/>
  <c r="V157" i="3"/>
  <c r="V162" i="3"/>
  <c r="V167" i="3"/>
  <c r="W136" i="3"/>
  <c r="T138" i="3"/>
  <c r="T143" i="3"/>
  <c r="T148" i="3"/>
  <c r="T153" i="3"/>
  <c r="T158" i="3"/>
  <c r="T163" i="3"/>
  <c r="T168" i="3"/>
  <c r="V138" i="3"/>
  <c r="V143" i="3"/>
  <c r="V148" i="3"/>
  <c r="V153" i="3"/>
  <c r="V158" i="3"/>
  <c r="V163" i="3"/>
  <c r="C90" i="3"/>
  <c r="T139" i="3"/>
  <c r="T144" i="3"/>
  <c r="T149" i="3"/>
  <c r="T154" i="3"/>
  <c r="T159" i="3"/>
  <c r="R164" i="3" l="1"/>
  <c r="R159" i="3"/>
  <c r="R154" i="3"/>
  <c r="R149" i="3"/>
  <c r="R144" i="3"/>
  <c r="R139" i="3"/>
  <c r="E20" i="3"/>
  <c r="D20" i="3"/>
  <c r="R168" i="3"/>
  <c r="R163" i="3"/>
  <c r="R158" i="3"/>
  <c r="R153" i="3"/>
  <c r="R148" i="3"/>
  <c r="R143" i="3"/>
  <c r="R138" i="3"/>
  <c r="C20" i="3"/>
  <c r="R167" i="3"/>
  <c r="R162" i="3"/>
  <c r="R157" i="3"/>
  <c r="R152" i="3"/>
  <c r="R147" i="3"/>
  <c r="R142" i="3"/>
  <c r="R166" i="3"/>
  <c r="R161" i="3"/>
  <c r="R156" i="3"/>
  <c r="R151" i="3"/>
  <c r="R146" i="3"/>
  <c r="R141" i="3"/>
  <c r="R165" i="3"/>
  <c r="R160" i="3"/>
  <c r="R155" i="3"/>
  <c r="R150" i="3"/>
  <c r="R145" i="3"/>
  <c r="R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the latest iOS device architecture is used by high-value targets</t>
        </r>
      </text>
    </comment>
    <comment ref="J4" authorId="0" shapeId="0" xr:uid="{00000000-0006-0000-0400-000002000000}">
      <text>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400-000004000000}">
      <text>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400-000003000000}">
      <text>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400-000005000000}">
      <text>
        <r>
          <rPr>
            <sz val="11"/>
            <rFont val="Calibri"/>
          </rPr>
          <t>Ensure device is not obviously jailbroken or compromised</t>
        </r>
      </text>
    </comment>
    <comment ref="J11" authorId="0" shapeId="0" xr:uid="{00000000-0006-0000-0400-000006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9000000}">
      <text>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 authorId="0" shapeId="0" xr:uid="{00000000-0006-0000-0400-00000A000000}">
      <text>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400-000007000000}">
      <text>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400-000008000000}">
      <text>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B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18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19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A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1B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400-00000C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P19" authorId="0" shapeId="0" xr:uid="{00000000-0006-0000-0400-00000D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9" authorId="0" shapeId="0" xr:uid="{00000000-0006-0000-0400-00000E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9" authorId="0" shapeId="0" xr:uid="{00000000-0006-0000-0400-00000F000000}">
      <text>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9" authorId="0" shapeId="0" xr:uid="{00000000-0006-0000-0400-000010000000}">
      <text>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9" authorId="0" shapeId="0" xr:uid="{00000000-0006-0000-0400-000011000000}">
      <text>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9" authorId="0" shapeId="0" xr:uid="{00000000-0006-0000-0400-000012000000}">
      <text>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9" authorId="0" shapeId="0" xr:uid="{00000000-0006-0000-0400-000013000000}">
      <text>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9" authorId="0" shapeId="0" xr:uid="{00000000-0006-0000-0400-000014000000}">
      <text>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9" authorId="0" shapeId="0" xr:uid="{00000000-0006-0000-0400-000015000000}">
      <text>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Y19" authorId="0" shapeId="0" xr:uid="{00000000-0006-0000-0400-000016000000}">
      <text>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9" authorId="0" shapeId="0" xr:uid="{00000000-0006-0000-0400-000017000000}">
      <text>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C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K26" authorId="0" shapeId="0" xr:uid="{00000000-0006-0000-0400-00001D000000}">
      <text>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J29" authorId="0" shapeId="0" xr:uid="{00000000-0006-0000-0400-00001E000000}">
      <text>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400-00001F000000}">
      <text>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text>
    </comment>
    <comment ref="J32" authorId="0" shapeId="0" xr:uid="{00000000-0006-0000-0400-000020000000}">
      <text>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text>
    </comment>
    <comment ref="K32" authorId="0" shapeId="0" xr:uid="{00000000-0006-0000-0400-00002D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text>
    </comment>
    <comment ref="L32" authorId="0" shapeId="0" xr:uid="{00000000-0006-0000-0400-00002E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2F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N32" authorId="0" shapeId="0" xr:uid="{00000000-0006-0000-0400-000030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O32" authorId="0" shapeId="0" xr:uid="{00000000-0006-0000-0400-000031000000}">
      <text>
        <r>
          <rPr>
            <sz val="11"/>
            <rFont val="Calibri"/>
          </rPr>
          <t>Ensure External Intelligence Extensions Is Disabled</t>
        </r>
      </text>
    </comment>
    <comment ref="P32" authorId="0" shapeId="0" xr:uid="{00000000-0006-0000-0400-000032000000}">
      <text>
        <r>
          <rPr>
            <sz val="11"/>
            <rFont val="Calibri"/>
          </rPr>
          <t>Ensure Notes Summarization Is Disabled</t>
        </r>
      </text>
    </comment>
    <comment ref="Q32" authorId="0" shapeId="0" xr:uid="{00000000-0006-0000-0400-000033000000}">
      <text>
        <r>
          <rPr>
            <sz val="11"/>
            <rFont val="Calibri"/>
          </rPr>
          <t>Ensure Mail Summarization Is Disabled</t>
        </r>
      </text>
    </comment>
    <comment ref="R32" authorId="0" shapeId="0" xr:uid="{00000000-0006-0000-0400-000034000000}">
      <text>
        <r>
          <rPr>
            <sz val="11"/>
            <rFont val="Calibri"/>
          </rPr>
          <t>Ensure Writing Tools Is Disabled</t>
        </r>
      </text>
    </comment>
    <comment ref="S32" authorId="0" shapeId="0" xr:uid="{00000000-0006-0000-0400-000035000000}">
      <text>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text>
    </comment>
    <comment ref="T32" authorId="0" shapeId="0" xr:uid="{00000000-0006-0000-0400-000036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U32" authorId="0" shapeId="0" xr:uid="{00000000-0006-0000-0400-000037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38000000}">
      <text>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9000000}">
      <text>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3A000000}">
      <text>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B000000}">
      <text>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C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21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22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23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AD32" authorId="0" shapeId="0" xr:uid="{00000000-0006-0000-0400-000024000000}">
      <text>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text>
    </comment>
    <comment ref="AE32" authorId="0" shapeId="0" xr:uid="{00000000-0006-0000-0400-000025000000}">
      <text>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text>
    </comment>
    <comment ref="AF32" authorId="0" shapeId="0" xr:uid="{00000000-0006-0000-0400-000026000000}">
      <text>
        <r>
          <rPr>
            <sz val="11"/>
            <rFont val="Calibri"/>
          </rPr>
          <t>Ensure External Intelligence Extensions Is Disabled</t>
        </r>
      </text>
    </comment>
    <comment ref="AG32" authorId="0" shapeId="0" xr:uid="{00000000-0006-0000-0400-000027000000}">
      <text>
        <r>
          <rPr>
            <sz val="11"/>
            <rFont val="Calibri"/>
          </rPr>
          <t>Ensure Notes Summarization Is Disabled</t>
        </r>
      </text>
    </comment>
    <comment ref="AH32" authorId="0" shapeId="0" xr:uid="{00000000-0006-0000-0400-000028000000}">
      <text>
        <r>
          <rPr>
            <sz val="11"/>
            <rFont val="Calibri"/>
          </rPr>
          <t>Ensure Mail Summarization Is Disabled</t>
        </r>
      </text>
    </comment>
    <comment ref="AI32" authorId="0" shapeId="0" xr:uid="{00000000-0006-0000-0400-000029000000}">
      <text>
        <r>
          <rPr>
            <sz val="11"/>
            <rFont val="Calibri"/>
          </rPr>
          <t>Ensure Writing Tools Is Disabled</t>
        </r>
      </text>
    </comment>
    <comment ref="AJ32" authorId="0" shapeId="0" xr:uid="{00000000-0006-0000-0400-00002A000000}">
      <text>
        <r>
          <rPr>
            <sz val="11"/>
            <rFont val="Calibri"/>
          </rPr>
          <t>Review Airprint</t>
        </r>
      </text>
    </comment>
    <comment ref="AK32" authorId="0" shapeId="0" xr:uid="{00000000-0006-0000-0400-00002B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AL32" authorId="0" shapeId="0" xr:uid="{00000000-0006-0000-0400-00002C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J34" authorId="0" shapeId="0" xr:uid="{00000000-0006-0000-0400-00003D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3E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3F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 authorId="0" shapeId="0" xr:uid="{00000000-0006-0000-0400-000040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1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O34" authorId="0" shapeId="0" xr:uid="{00000000-0006-0000-0400-000042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P34" authorId="0" shapeId="0" xr:uid="{00000000-0006-0000-0400-000043000000}">
      <text>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400-000044000000}">
      <text>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4" authorId="0" shapeId="0" xr:uid="{00000000-0006-0000-0400-000045000000}">
      <text>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4" authorId="0" shapeId="0" xr:uid="{00000000-0006-0000-0400-000046000000}">
      <text>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4" authorId="0" shapeId="0" xr:uid="{00000000-0006-0000-0400-000047000000}">
      <text>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text>
    </comment>
    <comment ref="U34" authorId="0" shapeId="0" xr:uid="{00000000-0006-0000-0400-000048000000}">
      <text>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text>
    </comment>
    <comment ref="V34" authorId="0" shapeId="0" xr:uid="{00000000-0006-0000-0400-000049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W34" authorId="0" shapeId="0" xr:uid="{00000000-0006-0000-0400-00004A000000}">
      <text>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text>
    </comment>
    <comment ref="J39" authorId="0" shapeId="0" xr:uid="{00000000-0006-0000-0400-00004B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4C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4D000000}">
      <text>
        <r>
          <rPr>
            <sz val="11"/>
            <rFont val="Calibri"/>
          </rPr>
          <t>Ensure External Intelligence Extensions Is Disabled</t>
        </r>
      </text>
    </comment>
    <comment ref="M39" authorId="0" shapeId="0" xr:uid="{00000000-0006-0000-0400-00004E000000}">
      <text>
        <r>
          <rPr>
            <sz val="11"/>
            <rFont val="Calibri"/>
          </rPr>
          <t>Ensure Notes Summarization Is Disabled</t>
        </r>
      </text>
    </comment>
    <comment ref="N39" authorId="0" shapeId="0" xr:uid="{00000000-0006-0000-0400-00004F000000}">
      <text>
        <r>
          <rPr>
            <sz val="11"/>
            <rFont val="Calibri"/>
          </rPr>
          <t>Ensure Mail Summarization Is Disabled</t>
        </r>
      </text>
    </comment>
    <comment ref="O39" authorId="0" shapeId="0" xr:uid="{00000000-0006-0000-0400-000050000000}">
      <text>
        <r>
          <rPr>
            <sz val="11"/>
            <rFont val="Calibri"/>
          </rPr>
          <t>Ensure Writing Tools Is Disabled</t>
        </r>
      </text>
    </comment>
    <comment ref="P39" authorId="0" shapeId="0" xr:uid="{00000000-0006-0000-0400-000051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Q39" authorId="0" shapeId="0" xr:uid="{00000000-0006-0000-0400-000052000000}">
      <text>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53000000}">
      <text>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54000000}">
      <text>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55000000}">
      <text>
        <r>
          <rPr>
            <sz val="11"/>
            <rFont val="Calibri"/>
          </rPr>
          <t>Ensure External Intelligence Extensions Is Disabled</t>
        </r>
      </text>
    </comment>
    <comment ref="U39" authorId="0" shapeId="0" xr:uid="{00000000-0006-0000-0400-000056000000}">
      <text>
        <r>
          <rPr>
            <sz val="11"/>
            <rFont val="Calibri"/>
          </rPr>
          <t>Ensure Notes Summarization Is Disabled</t>
        </r>
      </text>
    </comment>
    <comment ref="V39" authorId="0" shapeId="0" xr:uid="{00000000-0006-0000-0400-000057000000}">
      <text>
        <r>
          <rPr>
            <sz val="11"/>
            <rFont val="Calibri"/>
          </rPr>
          <t>Ensure Mail Summarization Is Disabled</t>
        </r>
      </text>
    </comment>
    <comment ref="W39" authorId="0" shapeId="0" xr:uid="{00000000-0006-0000-0400-000058000000}">
      <text>
        <r>
          <rPr>
            <sz val="11"/>
            <rFont val="Calibri"/>
          </rPr>
          <t>Ensure Writing Tools Is Disabled</t>
        </r>
      </text>
    </comment>
    <comment ref="X39" authorId="0" shapeId="0" xr:uid="{00000000-0006-0000-0400-000059000000}">
      <text>
        <r>
          <rPr>
            <sz val="11"/>
            <rFont val="Calibri"/>
          </rPr>
          <t>Review Manage Sharing &amp; Access</t>
        </r>
      </text>
    </comment>
    <comment ref="Y39" authorId="0" shapeId="0" xr:uid="{00000000-0006-0000-0400-00005A000000}">
      <text>
        <r>
          <rPr>
            <sz val="11"/>
            <rFont val="Calibri"/>
          </rPr>
          <t>Review Emergency Reset</t>
        </r>
      </text>
    </comment>
    <comment ref="Z39" authorId="0" shapeId="0" xr:uid="{00000000-0006-0000-0400-00005B000000}">
      <text>
        <r>
          <rPr>
            <sz val="11"/>
            <rFont val="Calibri"/>
          </rPr>
          <t>Review Lockdown Mode</t>
        </r>
      </text>
    </comment>
    <comment ref="AA39" authorId="0" shapeId="0" xr:uid="{00000000-0006-0000-0400-00005C000000}">
      <text>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text>
    </comment>
    <comment ref="AB39" authorId="0" shapeId="0" xr:uid="{00000000-0006-0000-0400-00005D000000}">
      <text>
        <r>
          <rPr>
            <sz val="11"/>
            <rFont val="Calibri"/>
          </rPr>
          <t>Review Airprint</t>
        </r>
      </text>
    </comment>
    <comment ref="AC39" authorId="0" shapeId="0" xr:uid="{00000000-0006-0000-0400-00005E000000}">
      <text>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text>
    </comment>
    <comment ref="AD39" authorId="0" shapeId="0" xr:uid="{00000000-0006-0000-0400-00005F000000}">
      <text>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text>
    </comment>
    <comment ref="J41" authorId="0" shapeId="0" xr:uid="{00000000-0006-0000-0400-000060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text>
    </comment>
    <comment ref="J46" authorId="0" shapeId="0" xr:uid="{00000000-0006-0000-0400-000061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6" authorId="0" shapeId="0" xr:uid="{00000000-0006-0000-0400-000062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63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M46" authorId="0" shapeId="0" xr:uid="{00000000-0006-0000-0400-000064000000}">
      <text>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6" authorId="0" shapeId="0" xr:uid="{00000000-0006-0000-0400-000065000000}">
      <text>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66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text>
    </comment>
    <comment ref="P46" authorId="0" shapeId="0" xr:uid="{00000000-0006-0000-0400-000067000000}">
      <text>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text>
    </comment>
    <comment ref="J58" authorId="0" shapeId="0" xr:uid="{00000000-0006-0000-0400-000068000000}">
      <text>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69000000}">
      <text>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6A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J64" authorId="0" shapeId="0" xr:uid="{00000000-0006-0000-0400-00006B000000}">
      <text>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text>
    </comment>
    <comment ref="K64" authorId="0" shapeId="0" xr:uid="{00000000-0006-0000-0400-00006C000000}">
      <text>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2" authorId="0" shapeId="0" xr:uid="{00000000-0006-0000-0400-00006D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6E000000}">
      <text>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6F000000}">
      <text>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0000000}">
      <text>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text>
    </comment>
    <comment ref="J100" authorId="0" shapeId="0" xr:uid="{00000000-0006-0000-0400-000071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400-000072000000}">
      <text>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0" authorId="0" shapeId="0" xr:uid="{00000000-0006-0000-0400-000073000000}">
      <text>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7" authorId="0" shapeId="0" xr:uid="{00000000-0006-0000-0400-000074000000}">
      <text>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7" authorId="0" shapeId="0" xr:uid="{00000000-0006-0000-0400-000075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7" authorId="0" shapeId="0" xr:uid="{00000000-0006-0000-0400-000076000000}">
      <text>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37" authorId="0" shapeId="0" xr:uid="{00000000-0006-0000-0400-000077000000}">
      <text>
        <r>
          <rPr>
            <sz val="11"/>
            <rFont val="Calibri"/>
          </rPr>
          <t>Ensure External Intelligence Extensions Is Disabled</t>
        </r>
      </text>
    </comment>
    <comment ref="K137" authorId="0" shapeId="0" xr:uid="{00000000-0006-0000-0400-000078000000}">
      <text>
        <r>
          <rPr>
            <sz val="11"/>
            <rFont val="Calibri"/>
          </rPr>
          <t>Ensure Notes Summarization Is Disabled</t>
        </r>
      </text>
    </comment>
    <comment ref="L137" authorId="0" shapeId="0" xr:uid="{00000000-0006-0000-0400-000079000000}">
      <text>
        <r>
          <rPr>
            <sz val="11"/>
            <rFont val="Calibri"/>
          </rPr>
          <t>Ensure Mail Summarization Is Disabled</t>
        </r>
      </text>
    </comment>
    <comment ref="M137" authorId="0" shapeId="0" xr:uid="{00000000-0006-0000-0400-00007A000000}">
      <text>
        <r>
          <rPr>
            <sz val="11"/>
            <rFont val="Calibri"/>
          </rPr>
          <t>Ensure Writing Tools Is Disabled</t>
        </r>
      </text>
    </comment>
    <comment ref="N137" authorId="0" shapeId="0" xr:uid="{00000000-0006-0000-0400-00007B000000}">
      <text>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text>
    </comment>
    <comment ref="O137" authorId="0" shapeId="0" xr:uid="{00000000-0006-0000-0400-00007C000000}">
      <text>
        <r>
          <rPr>
            <sz val="11"/>
            <rFont val="Calibri"/>
          </rPr>
          <t>Ensure External Intelligence Extensions Is Disabled</t>
        </r>
      </text>
    </comment>
    <comment ref="P137" authorId="0" shapeId="0" xr:uid="{00000000-0006-0000-0400-00007D000000}">
      <text>
        <r>
          <rPr>
            <sz val="11"/>
            <rFont val="Calibri"/>
          </rPr>
          <t>Ensure Notes Summarization Is Disabled</t>
        </r>
      </text>
    </comment>
    <comment ref="Q137" authorId="0" shapeId="0" xr:uid="{00000000-0006-0000-0400-00007E000000}">
      <text>
        <r>
          <rPr>
            <sz val="11"/>
            <rFont val="Calibri"/>
          </rPr>
          <t>Ensure Mail Summarization Is Disabled</t>
        </r>
      </text>
    </comment>
    <comment ref="R137" authorId="0" shapeId="0" xr:uid="{00000000-0006-0000-0400-00007F000000}">
      <text>
        <r>
          <rPr>
            <sz val="11"/>
            <rFont val="Calibri"/>
          </rPr>
          <t>Ensure Writing Tools Is Disabled</t>
        </r>
      </text>
    </comment>
  </commentList>
</comments>
</file>

<file path=xl/sharedStrings.xml><?xml version="1.0" encoding="utf-8"?>
<sst xmlns="http://schemas.openxmlformats.org/spreadsheetml/2006/main" count="3331" uniqueCount="1385">
  <si>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</si>
  <si>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</si>
  <si>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</si>
  <si>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</si>
  <si>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</si>
  <si>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</si>
  <si>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</si>
  <si>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</si>
  <si>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</si>
  <si>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</si>
  <si>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</si>
  <si>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</si>
  <si>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</si>
  <si>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</si>
  <si>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</si>
  <si>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</si>
  <si>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</si>
  <si>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t>
  </si>
  <si>
    <t>2.1.1</t>
  </si>
  <si>
    <r>
      <rPr>
        <sz val="11"/>
        <rFont val="Calibri"/>
      </rPr>
      <t xml:space="preserve">Ensure a </t>
    </r>
    <r>
      <rPr>
        <sz val="11"/>
        <color rgb="FF000000"/>
        <rFont val="Calibri"/>
      </rPr>
      <t>"</t>
    </r>
    <r>
      <rPr>
        <b/>
        <sz val="11"/>
        <color rgb="FF000000"/>
        <rFont val="Calibri"/>
      </rPr>
      <t>Consent Message</t>
    </r>
    <r>
      <rPr>
        <sz val="11"/>
        <color rgb="FF000000"/>
        <rFont val="Calibri"/>
      </rPr>
      <t>"</t>
    </r>
    <r>
      <rPr>
        <sz val="11"/>
        <color rgb="FF000000"/>
        <rFont val="Calibri"/>
      </rPr>
      <t xml:space="preserve"> has been </t>
    </r>
    <r>
      <rPr>
        <sz val="11"/>
        <color rgb="FF000000"/>
        <rFont val="Calibri"/>
      </rPr>
      <t>"</t>
    </r>
    <r>
      <rPr>
        <b/>
        <sz val="11"/>
        <color rgb="FF000000"/>
        <rFont val="Calibri"/>
      </rPr>
      <t>Configured</t>
    </r>
    <r>
      <rPr>
        <sz val="11"/>
        <color rgb="FF000000"/>
        <rFont val="Calibri"/>
      </rPr>
      <t>"</t>
    </r>
  </si>
  <si>
    <t>Automated</t>
  </si>
  <si>
    <t>Level 1</t>
  </si>
  <si>
    <t>Unassigned</t>
  </si>
  <si>
    <t>Unassessed</t>
  </si>
  <si>
    <t>Pending</t>
  </si>
  <si>
    <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</si>
  <si>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Consent Message</t>
    </r>
    <r>
      <rPr>
        <sz val="11"/>
        <color rgb="FF000000"/>
        <rFont val="Calibri"/>
      </rPr>
      <t>, insert an appropriate consent message.</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</si>
  <si>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a consent message shown at the time of a configuration profile installation.</t>
    </r>
    <r>
      <rPr>
        <sz val="11"/>
        <color rgb="FF000000"/>
        <rFont val="Calibri"/>
      </rPr>
      <t xml:space="preserve">
</t>
    </r>
    <r>
      <rPr>
        <sz val="11"/>
        <color rgb="FF000000"/>
        <rFont val="Calibri"/>
      </rPr>
      <t>Typically, the enrollment of devices into a Mobile Device Management (MDM) solution requires users to provide their approval. Such approval can waive the need of a consent message. The enrolled MDM must be the organization approved MDM.</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</si>
  <si>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Consent Message</t>
    </r>
    <r>
      <rPr>
        <sz val="11"/>
        <color rgb="FF000000"/>
        <rFont val="Calibri"/>
      </rPr>
      <t>, there is an appropriate consent message configured.</t>
    </r>
    <r>
      <rPr>
        <sz val="11"/>
        <color rgb="FF000000"/>
        <rFont val="Calibri"/>
      </rPr>
      <t xml:space="preserve">
</t>
    </r>
    <r>
      <rPr>
        <sz val="11"/>
        <color rgb="FF000000"/>
        <rFont val="Calibri"/>
      </rPr>
      <t>There is no method to determine if the installed configuration profile included a consent message from the device.</t>
    </r>
  </si>
  <si>
    <t>2.1.2</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</si>
  <si>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</si>
  <si>
    <t>Manual</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</si>
  <si>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Always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</si>
  <si>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</si>
  <si>
    <r>
      <rPr>
        <sz val="11"/>
        <color rgb="FF000000"/>
        <rFont val="Calibri"/>
      </rPr>
      <t>Having a user removing a configuration profile can have impacts for both the organization and the user: the former might lose visibility/control over the device owned by the user, whilst the latter might lose access to the systems due to the removal of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</si>
  <si>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Always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displayed near the bottom of the screen.</t>
    </r>
  </si>
  <si>
    <t>Functionality</t>
  </si>
  <si>
    <t>2.2.1.1</t>
  </si>
  <si>
    <r>
      <rPr>
        <sz val="11"/>
        <rFont val="Calibri"/>
      </rPr>
      <t xml:space="preserve">Ensure </t>
    </r>
    <r>
      <rPr>
        <sz val="11"/>
        <color rgb="FF000000"/>
        <rFont val="Calibri"/>
      </rPr>
      <t>"</t>
    </r>
    <r>
      <rPr>
        <b/>
        <sz val="11"/>
        <color rgb="FF000000"/>
        <rFont val="Calibri"/>
      </rPr>
      <t>Allow voice dialing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</si>
  <si>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voice dialing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</si>
  <si>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initiating phone calls while a device is locked. Voice dialing is handled separately from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</si>
  <si>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voice dialing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Voice dialing while locked not allowed</t>
    </r>
    <r>
      <rPr>
        <sz val="11"/>
        <color rgb="FF000000"/>
        <rFont val="Calibri"/>
      </rPr>
      <t xml:space="preserve"> is displayed.</t>
    </r>
  </si>
  <si>
    <t>2.2.1.2</t>
  </si>
  <si>
    <r>
      <rPr>
        <sz val="11"/>
        <rFont val="Calibri"/>
      </rPr>
      <t xml:space="preserve">Ensure </t>
    </r>
    <r>
      <rPr>
        <sz val="11"/>
        <color rgb="FF000000"/>
        <rFont val="Calibri"/>
      </rPr>
      <t>"</t>
    </r>
    <r>
      <rPr>
        <b/>
        <sz val="11"/>
        <color rgb="FF000000"/>
        <rFont val="Calibri"/>
      </rPr>
      <t>Allow Siri while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</si>
  <si>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Siri while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</si>
  <si>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accessing Siri while the device is locked.</t>
    </r>
  </si>
  <si>
    <r>
      <rPr>
        <sz val="11"/>
        <color rgb="FF000000"/>
        <rFont val="Calibri"/>
      </rPr>
      <t>The end user must unlock the device before interacting with Siri.</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</si>
  <si>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Siri while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Siri while locked not allowed</t>
    </r>
    <r>
      <rPr>
        <sz val="11"/>
        <color rgb="FF000000"/>
        <rFont val="Calibri"/>
      </rPr>
      <t xml:space="preserve"> is displayed.</t>
    </r>
  </si>
  <si>
    <t>2.2.1.3</t>
  </si>
  <si>
    <r>
      <rPr>
        <sz val="11"/>
        <rFont val="Calibri"/>
      </rPr>
      <t xml:space="preserve">Ensure </t>
    </r>
    <r>
      <rPr>
        <sz val="11"/>
        <color rgb="FF000000"/>
        <rFont val="Calibri"/>
      </rPr>
      <t>"</t>
    </r>
    <r>
      <rPr>
        <b/>
        <sz val="11"/>
        <color rgb="FF000000"/>
        <rFont val="Calibri"/>
      </rPr>
      <t>Allow managed apps to store data in iCloud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</si>
  <si>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managed apps to store data in iCloud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</si>
  <si>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managed applications storing and syncing data through iCloud.</t>
    </r>
  </si>
  <si>
    <r>
      <rPr>
        <sz val="11"/>
        <color rgb="FF000000"/>
        <rFont val="Calibri"/>
      </rPr>
      <t>Syncing managed application data between multiple managed devices will not be possible.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</si>
  <si>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managed apps to store data in iCloud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Managed apps cloud sync not allowed</t>
    </r>
    <r>
      <rPr>
        <sz val="11"/>
        <color rgb="FF000000"/>
        <rFont val="Calibri"/>
      </rPr>
      <t xml:space="preserve"> is displayed.</t>
    </r>
  </si>
  <si>
    <t>2.2.1.4</t>
  </si>
  <si>
    <r>
      <rPr>
        <sz val="11"/>
        <rFont val="Calibri"/>
      </rPr>
      <t xml:space="preserve">Ensure </t>
    </r>
    <r>
      <rPr>
        <sz val="11"/>
        <color rgb="FF000000"/>
        <rFont val="Calibri"/>
      </rPr>
      <t>"</t>
    </r>
    <r>
      <rPr>
        <b/>
        <sz val="11"/>
        <color rgb="FF000000"/>
        <rFont val="Calibri"/>
      </rPr>
      <t>Force encrypted backups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</si>
  <si>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encrypted backups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</si>
  <si>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iTunes backup encryption of iOS and iPadOS devices.</t>
    </r>
  </si>
  <si>
    <r>
      <rPr>
        <sz val="11"/>
        <color rgb="FF000000"/>
        <rFont val="Calibri"/>
      </rPr>
      <t>End users must configure a password for the encrypted backup, the complexity of which is not 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</si>
  <si>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encrypted backups</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Encrypted backups enforced</t>
    </r>
    <r>
      <rPr>
        <sz val="11"/>
        <color rgb="FF000000"/>
        <rFont val="Calibri"/>
      </rPr>
      <t xml:space="preserve"> is displayed.</t>
    </r>
  </si>
  <si>
    <t>2.2.1.5</t>
  </si>
  <si>
    <r>
      <rPr>
        <sz val="11"/>
        <rFont val="Calibri"/>
      </rPr>
      <t xml:space="preserve">Ensure </t>
    </r>
    <r>
      <rPr>
        <sz val="11"/>
        <color rgb="FF000000"/>
        <rFont val="Calibri"/>
      </rPr>
      <t>"</t>
    </r>
    <r>
      <rPr>
        <b/>
        <sz val="11"/>
        <color rgb="FF000000"/>
        <rFont val="Calibri"/>
      </rPr>
      <t>Allow personalized ads delivered by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</si>
  <si>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personalized ads delivered by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</si>
  <si>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framework that allows advertisers to target Apple users with advertisements relevant to them and their interests by means of a unique identifier. For such personalized advertisements to be delivered, however, detailed information is collected, correlated, and made available to advertisers. This information is valuable to both advertisers and attackers and has been used with other metadata to reveal users' identities.</t>
    </r>
  </si>
  <si>
    <r>
      <rPr>
        <sz val="11"/>
        <color rgb="FF000000"/>
        <rFont val="Calibri"/>
      </rPr>
      <t>Users will see generic advertising rather than targeted advertising. Apple warns that this will reduce the number of relevant ads.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</si>
  <si>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personalized ads delivered by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Apple personalized advertising not allowed</t>
    </r>
    <r>
      <rPr>
        <sz val="11"/>
        <color rgb="FF000000"/>
        <rFont val="Calibri"/>
      </rPr>
      <t xml:space="preserve"> is displayed.</t>
    </r>
  </si>
  <si>
    <t>2.2.1.6</t>
  </si>
  <si>
    <r>
      <rPr>
        <sz val="11"/>
        <rFont val="Calibri"/>
      </rPr>
      <t xml:space="preserve">Ensure </t>
    </r>
    <r>
      <rPr>
        <sz val="11"/>
        <color rgb="FF000000"/>
        <rFont val="Calibri"/>
      </rPr>
      <t>"</t>
    </r>
    <r>
      <rPr>
        <b/>
        <sz val="11"/>
        <color rgb="FF000000"/>
        <rFont val="Calibri"/>
      </rPr>
      <t>Allow users to accept untrusted TLS certificates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</si>
  <si>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Level 2</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</si>
  <si>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users to accept untrusted TLS certificates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</si>
  <si>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acceptance of untrusted TLS certificates.</t>
    </r>
  </si>
  <si>
    <r>
      <rPr>
        <sz val="11"/>
        <color rgb="FF000000"/>
        <rFont val="Calibri"/>
      </rPr>
      <t>The device automatically rejects untrusted HTTPS certificates without prompting the user. Services using self-signed certificates will not function.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</si>
  <si>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</si>
  <si>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2.2.1.7</t>
  </si>
  <si>
    <r>
      <rPr>
        <sz val="11"/>
        <rFont val="Calibri"/>
      </rPr>
      <t xml:space="preserve">Ensure </t>
    </r>
    <r>
      <rPr>
        <sz val="11"/>
        <color rgb="FF000000"/>
        <rFont val="Calibri"/>
      </rPr>
      <t>"</t>
    </r>
    <r>
      <rPr>
        <b/>
        <sz val="11"/>
        <color rgb="FF000000"/>
        <rFont val="Calibri"/>
      </rPr>
      <t>Force automatic date and time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</si>
  <si>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automatic date and time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</si>
  <si>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It is possible to automatically set the date and time on devices running iOS 12 and later. The time zone updates only when the device can determine its location, such as when a device has a cellular connection or a Wi-Fi connection with location services enabled.</t>
    </r>
  </si>
  <si>
    <r>
      <rPr>
        <sz val="11"/>
        <color rgb="FF000000"/>
        <rFont val="Calibri"/>
      </rPr>
      <t xml:space="preserve">When this option is enabled, users can’t turn off </t>
    </r>
    <r>
      <rPr>
        <b/>
        <sz val="11"/>
        <color rgb="FF000000"/>
        <rFont val="Calibri"/>
      </rPr>
      <t>Set Automatically</t>
    </r>
    <r>
      <rPr>
        <sz val="11"/>
        <color rgb="FF000000"/>
        <rFont val="Calibri"/>
      </rPr>
      <t xml:space="preserve"> under </t>
    </r>
    <r>
      <rPr>
        <b/>
        <sz val="11"/>
        <color rgb="FF000000"/>
        <rFont val="Calibri"/>
      </rPr>
      <t>General</t>
    </r>
    <r>
      <rPr>
        <sz val="11"/>
        <color rgb="FF000000"/>
        <rFont val="Calibri"/>
      </rPr>
      <t xml:space="preserve"> &gt; </t>
    </r>
    <r>
      <rPr>
        <b/>
        <sz val="11"/>
        <color rgb="FF000000"/>
        <rFont val="Calibri"/>
      </rPr>
      <t>Date &amp; Time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</si>
  <si>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automatic date and time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Automatic date &amp; time enforced</t>
    </r>
    <r>
      <rPr>
        <sz val="11"/>
        <color rgb="FF000000"/>
        <rFont val="Calibri"/>
      </rPr>
      <t xml:space="preserve"> is displayed.</t>
    </r>
  </si>
  <si>
    <t>2.2.1.8</t>
  </si>
  <si>
    <r>
      <rPr>
        <sz val="11"/>
        <rFont val="Calibri"/>
      </rPr>
      <t xml:space="preserve">Ensure </t>
    </r>
    <r>
      <rPr>
        <sz val="11"/>
        <color rgb="FF000000"/>
        <rFont val="Calibri"/>
      </rPr>
      <t>"</t>
    </r>
    <r>
      <rPr>
        <b/>
        <sz val="11"/>
        <color rgb="FF000000"/>
        <rFont val="Calibri"/>
      </rPr>
      <t>Allow documents from managed sources in unmanaged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</si>
  <si>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managed sources in unmanaged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</si>
  <si>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</si>
  <si>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managed sources in unmanaged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managed to unmanaged apps not allowed</t>
    </r>
    <r>
      <rPr>
        <sz val="11"/>
        <color rgb="FF000000"/>
        <rFont val="Calibri"/>
      </rPr>
      <t xml:space="preserve"> is displayed.</t>
    </r>
  </si>
  <si>
    <t>2.2.1.9</t>
  </si>
  <si>
    <r>
      <rPr>
        <sz val="11"/>
        <rFont val="Calibri"/>
      </rPr>
      <t xml:space="preserve">Ensure </t>
    </r>
    <r>
      <rPr>
        <sz val="11"/>
        <color rgb="FF000000"/>
        <rFont val="Calibri"/>
      </rPr>
      <t>"</t>
    </r>
    <r>
      <rPr>
        <b/>
        <sz val="11"/>
        <color rgb="FF000000"/>
        <rFont val="Calibri"/>
      </rPr>
      <t>Allow documents from unmanaged sources in managed destinations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</si>
  <si>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documents from unmanaged sources in managed destinations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</si>
  <si>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documents from unmanaged sources in managed destinations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Opening documents from unmanaged to managed apps not allowed</t>
    </r>
    <r>
      <rPr>
        <sz val="11"/>
        <color rgb="FF000000"/>
        <rFont val="Calibri"/>
      </rPr>
      <t xml:space="preserve"> is displayed.</t>
    </r>
  </si>
  <si>
    <t>2.2.1.10</t>
  </si>
  <si>
    <r>
      <rPr>
        <sz val="11"/>
        <rFont val="Calibri"/>
      </rPr>
      <t xml:space="preserve">Ensure </t>
    </r>
    <r>
      <rPr>
        <sz val="11"/>
        <color rgb="FF000000"/>
        <rFont val="Calibri"/>
      </rPr>
      <t>"</t>
    </r>
    <r>
      <rPr>
        <b/>
        <sz val="11"/>
        <color rgb="FF000000"/>
        <rFont val="Calibri"/>
      </rPr>
      <t>Treat AirDrop as unmanaged destination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</si>
  <si>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Treat AirDrop as unmanaged destination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</si>
  <si>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AirDrop in the context of Apple's managed app implementation.</t>
    </r>
    <r>
      <rPr>
        <sz val="11"/>
        <color rgb="FF000000"/>
        <rFont val="Calibri"/>
      </rPr>
      <t xml:space="preserve">
</t>
    </r>
    <r>
      <rPr>
        <sz val="11"/>
        <color rgb="FF000000"/>
        <rFont val="Calibri"/>
      </rPr>
      <t>The terms "managed" and "unmanaged" refer to application classifications made through Managed Open In, a feature introduced in iOS 7. Managed Open In provides for data containerization. Institutionally-provisioned applications are designated as managed. Applications elected by the end user are designated as unmanaged.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</si>
  <si>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Treat AirDrop as unmanaged destination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Sharing managed documents using AirDrop not allowed</t>
    </r>
    <r>
      <rPr>
        <sz val="11"/>
        <color rgb="FF000000"/>
        <rFont val="Calibri"/>
      </rPr>
      <t xml:space="preserve"> is displayed.</t>
    </r>
  </si>
  <si>
    <t>2.2.1.11</t>
  </si>
  <si>
    <r>
      <rPr>
        <sz val="11"/>
        <rFont val="Calibri"/>
      </rPr>
      <t xml:space="preserve">Ensure </t>
    </r>
    <r>
      <rPr>
        <sz val="11"/>
        <color rgb="FF000000"/>
        <rFont val="Calibri"/>
      </rPr>
      <t>"</t>
    </r>
    <r>
      <rPr>
        <b/>
        <sz val="11"/>
        <color rgb="FF000000"/>
        <rFont val="Calibri"/>
      </rPr>
      <t>Allow Handoff</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</si>
  <si>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Handoff</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</si>
  <si>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Handoff data-sharing mechanism.</t>
    </r>
  </si>
  <si>
    <r>
      <rPr>
        <sz val="11"/>
        <color rgb="FF000000"/>
        <rFont val="Calibri"/>
      </rPr>
      <t>End users may be inconvenienced by disabling Handoff on their personal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</si>
  <si>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Handoff</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Handoff not allowed</t>
    </r>
    <r>
      <rPr>
        <sz val="11"/>
        <color rgb="FF000000"/>
        <rFont val="Calibri"/>
      </rPr>
      <t xml:space="preserve"> is displayed.</t>
    </r>
  </si>
  <si>
    <t>2.2.1.12</t>
  </si>
  <si>
    <r>
      <rPr>
        <sz val="11"/>
        <rFont val="Calibri"/>
      </rPr>
      <t xml:space="preserve">Ensure </t>
    </r>
    <r>
      <rPr>
        <sz val="11"/>
        <color rgb="FF000000"/>
        <rFont val="Calibri"/>
      </rPr>
      <t>"</t>
    </r>
    <r>
      <rPr>
        <b/>
        <sz val="11"/>
        <color rgb="FF000000"/>
        <rFont val="Calibri"/>
      </rPr>
      <t>Allow sending diagnostic and usage data to Apple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</si>
  <si>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sending diagnostic and usage data to Apple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</si>
  <si>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Apple provides a mechanism to send diagnostic and analytics data back to them in order help improve the platform. This information sent to Apple may contain internal organizational information that should not be disclosed to third parties.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</si>
  <si>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sending diagnostic and usage data to Apple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Diagnostic submission not allowed</t>
    </r>
    <r>
      <rPr>
        <sz val="11"/>
        <color rgb="FF000000"/>
        <rFont val="Calibri"/>
      </rPr>
      <t xml:space="preserve"> is displayed.</t>
    </r>
  </si>
  <si>
    <t>2.2.1.13</t>
  </si>
  <si>
    <r>
      <rPr>
        <sz val="11"/>
        <rFont val="Calibri"/>
      </rPr>
      <t xml:space="preserve">Ensure </t>
    </r>
    <r>
      <rPr>
        <sz val="11"/>
        <color rgb="FF000000"/>
        <rFont val="Calibri"/>
      </rPr>
      <t>"</t>
    </r>
    <r>
      <rPr>
        <b/>
        <sz val="11"/>
        <color rgb="FF000000"/>
        <rFont val="Calibri"/>
      </rPr>
      <t>Force Apple Watch wrist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</si>
  <si>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Apple Watch wrist detection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</si>
  <si>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configuring wrist detection on paired Apple Watches.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</si>
  <si>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</si>
  <si>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2.2.1.14</t>
  </si>
  <si>
    <r>
      <rPr>
        <sz val="11"/>
        <rFont val="Calibri"/>
      </rPr>
      <t xml:space="preserve">Ensure </t>
    </r>
    <r>
      <rPr>
        <sz val="11"/>
        <color rgb="FF000000"/>
        <rFont val="Calibri"/>
      </rPr>
      <t>"</t>
    </r>
    <r>
      <rPr>
        <b/>
        <sz val="11"/>
        <color rgb="FF000000"/>
        <rFont val="Calibri"/>
      </rPr>
      <t>Show Control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</si>
  <si>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Control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</si>
  <si>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Control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</si>
  <si>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on lock screen not allowed</t>
    </r>
    <r>
      <rPr>
        <sz val="11"/>
        <color rgb="FF000000"/>
        <rFont val="Calibri"/>
      </rPr>
      <t xml:space="preserve"> is displayed</t>
    </r>
  </si>
  <si>
    <t>2.2.1.15</t>
  </si>
  <si>
    <r>
      <rPr>
        <sz val="11"/>
        <rFont val="Calibri"/>
      </rPr>
      <t xml:space="preserve">Ensure </t>
    </r>
    <r>
      <rPr>
        <sz val="11"/>
        <color rgb="FF000000"/>
        <rFont val="Calibri"/>
      </rPr>
      <t>"</t>
    </r>
    <r>
      <rPr>
        <b/>
        <sz val="11"/>
        <color rgb="FF000000"/>
        <rFont val="Calibri"/>
      </rPr>
      <t>Show Notification Center in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</si>
  <si>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Show Notification Center in Lock screen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</si>
  <si>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display of Notification Center on the lock screen.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</si>
  <si>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</si>
  <si>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Applications</t>
  </si>
  <si>
    <t>2.2.2.1</t>
  </si>
  <si>
    <r>
      <rPr>
        <sz val="11"/>
        <rFont val="Calibri"/>
      </rPr>
      <t xml:space="preserve">Ensure </t>
    </r>
    <r>
      <rPr>
        <sz val="11"/>
        <color rgb="FF000000"/>
        <rFont val="Calibri"/>
      </rPr>
      <t>"</t>
    </r>
    <r>
      <rPr>
        <b/>
        <sz val="11"/>
        <color rgb="FF000000"/>
        <rFont val="Calibri"/>
      </rPr>
      <t>Force fraud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</si>
  <si>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Force fraud warning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</si>
  <si>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Safari feature which warns end users about visiting suspected fraudulent websites.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</si>
  <si>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checkbox for </t>
    </r>
    <r>
      <rPr>
        <b/>
        <sz val="11"/>
        <color rgb="FF000000"/>
        <rFont val="Calibri"/>
      </rPr>
      <t>Force fraud warning</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Safari fraud warning enforced</t>
    </r>
    <r>
      <rPr>
        <sz val="11"/>
        <color rgb="FF000000"/>
        <rFont val="Calibri"/>
      </rPr>
      <t xml:space="preserve"> is displayed.</t>
    </r>
  </si>
  <si>
    <t>2.2.2.2</t>
  </si>
  <si>
    <r>
      <rPr>
        <sz val="11"/>
        <rFont val="Calibri"/>
      </rPr>
      <t xml:space="preserve">Ensure </t>
    </r>
    <r>
      <rPr>
        <sz val="11"/>
        <color rgb="FF000000"/>
        <rFont val="Calibri"/>
      </rPr>
      <t>"</t>
    </r>
    <r>
      <rPr>
        <b/>
        <sz val="11"/>
        <color rgb="FF000000"/>
        <rFont val="Calibri"/>
      </rPr>
      <t>Accept cookies</t>
    </r>
    <r>
      <rPr>
        <sz val="11"/>
        <color rgb="FF000000"/>
        <rFont val="Calibri"/>
      </rPr>
      <t>"</t>
    </r>
    <r>
      <rPr>
        <sz val="11"/>
        <color rgb="FF000000"/>
        <rFont val="Calibri"/>
      </rPr>
      <t xml:space="preserve"> is set to </t>
    </r>
    <r>
      <rPr>
        <sz val="11"/>
        <color rgb="FF000000"/>
        <rFont val="Calibri"/>
      </rPr>
      <t>"</t>
    </r>
    <r>
      <rPr>
        <b/>
        <sz val="11"/>
        <color rgb="FF000000"/>
        <rFont val="Calibri"/>
      </rPr>
      <t>From websites I visit</t>
    </r>
    <r>
      <rPr>
        <sz val="11"/>
        <color rgb="FF000000"/>
        <rFont val="Calibri"/>
      </rPr>
      <t>"</t>
    </r>
    <r>
      <rPr>
        <sz val="11"/>
        <color rgb="FF000000"/>
        <rFont val="Calibri"/>
      </rPr>
      <t xml:space="preserve"> or </t>
    </r>
    <r>
      <rPr>
        <sz val="11"/>
        <color rgb="FF000000"/>
        <rFont val="Calibri"/>
      </rPr>
      <t>"</t>
    </r>
    <r>
      <rPr>
        <b/>
        <sz val="11"/>
        <color rgb="FF000000"/>
        <rFont val="Calibri"/>
      </rPr>
      <t>From current website only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</si>
  <si>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Apps</t>
    </r>
    <r>
      <rPr>
        <sz val="11"/>
        <color rgb="FF000000"/>
        <rFont val="Calibri"/>
      </rPr>
      <t xml:space="preserve">, set the </t>
    </r>
    <r>
      <rPr>
        <b/>
        <sz val="11"/>
        <color rgb="FF000000"/>
        <rFont val="Calibri"/>
      </rPr>
      <t>Accept cookies</t>
    </r>
    <r>
      <rPr>
        <sz val="11"/>
        <color rgb="FF000000"/>
        <rFont val="Calibri"/>
      </rPr>
      <t xml:space="preserve"> menu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</si>
  <si>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automatic acceptance of third-party cookies.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</si>
  <si>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Apps</t>
    </r>
    <r>
      <rPr>
        <sz val="11"/>
        <color rgb="FF000000"/>
        <rFont val="Calibri"/>
      </rPr>
      <t xml:space="preserve">, the menu for </t>
    </r>
    <r>
      <rPr>
        <b/>
        <sz val="11"/>
        <color rgb="FF000000"/>
        <rFont val="Calibri"/>
      </rPr>
      <t>Accept cookies</t>
    </r>
    <r>
      <rPr>
        <sz val="11"/>
        <color rgb="FF000000"/>
        <rFont val="Calibri"/>
      </rPr>
      <t xml:space="preserve"> is set to </t>
    </r>
    <r>
      <rPr>
        <b/>
        <sz val="11"/>
        <color rgb="FF000000"/>
        <rFont val="Calibri"/>
      </rPr>
      <t>From websites I visit</t>
    </r>
    <r>
      <rPr>
        <sz val="11"/>
        <color rgb="FF000000"/>
        <rFont val="Calibri"/>
      </rPr>
      <t xml:space="preserve"> or </t>
    </r>
    <r>
      <rPr>
        <b/>
        <sz val="11"/>
        <color rgb="FF000000"/>
        <rFont val="Calibri"/>
      </rPr>
      <t>From current website only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Cookie policy enforced</t>
    </r>
    <r>
      <rPr>
        <sz val="11"/>
        <color rgb="FF000000"/>
        <rFont val="Calibri"/>
      </rPr>
      <t xml:space="preserve"> is displayed.</t>
    </r>
  </si>
  <si>
    <t>Domains</t>
  </si>
  <si>
    <t>2.3.1</t>
  </si>
  <si>
    <r>
      <rPr>
        <sz val="11"/>
        <rFont val="Calibri"/>
      </rPr>
      <t xml:space="preserve">Ensure </t>
    </r>
    <r>
      <rPr>
        <sz val="11"/>
        <color rgb="FF000000"/>
        <rFont val="Calibri"/>
      </rPr>
      <t>"</t>
    </r>
    <r>
      <rPr>
        <b/>
        <sz val="11"/>
        <color rgb="FF000000"/>
        <rFont val="Calibri"/>
      </rPr>
      <t>Managed Safari Web Domains</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</si>
  <si>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</si>
  <si>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This recommendation pertains to whether Safari, as well as Mobile Device Management (MDM) deployed browsers, will consider certain URL patterns for managed application spaces only.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</si>
  <si>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
    </r>
    <r>
      <rPr>
        <b/>
        <sz val="11"/>
        <color rgb="FF000000"/>
        <rFont val="Calibri"/>
      </rPr>
      <t>Managed Safari Web Domains</t>
    </r>
    <r>
      <rPr>
        <sz val="11"/>
        <color rgb="FF000000"/>
        <rFont val="Calibri"/>
      </rPr>
      <t xml:space="preserve"> each appropriate URL pattern is configured.</t>
    </r>
  </si>
  <si>
    <t>Passcode</t>
  </si>
  <si>
    <t>2.4.1</t>
  </si>
  <si>
    <r>
      <rPr>
        <sz val="11"/>
        <rFont val="Calibri"/>
      </rPr>
      <t xml:space="preserve">Ensure </t>
    </r>
    <r>
      <rPr>
        <sz val="11"/>
        <color rgb="FF000000"/>
        <rFont val="Calibri"/>
      </rPr>
      <t>"</t>
    </r>
    <r>
      <rPr>
        <b/>
        <sz val="11"/>
        <color rgb="FF000000"/>
        <rFont val="Calibri"/>
      </rPr>
      <t>Allow simple value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</si>
  <si>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uncheck</t>
    </r>
    <r>
      <rPr>
        <sz val="11"/>
        <color rgb="FF000000"/>
        <rFont val="Calibri"/>
      </rPr>
      <t xml:space="preserve"> the checkbox for </t>
    </r>
    <r>
      <rPr>
        <b/>
        <sz val="11"/>
        <color rgb="FF000000"/>
        <rFont val="Calibri"/>
      </rPr>
      <t>Allow simple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</si>
  <si>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passcode requirements. A simple passcode is defined as containing repeated characters, or increasing/decreasing characters (such as 123 or CBA).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</si>
  <si>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simple value</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Simple passcodes allowed</t>
    </r>
    <r>
      <rPr>
        <sz val="11"/>
        <color rgb="FF000000"/>
        <rFont val="Calibri"/>
      </rPr>
      <t xml:space="preserve"> displays </t>
    </r>
    <r>
      <rPr>
        <b/>
        <sz val="11"/>
        <color rgb="FF000000"/>
        <rFont val="Calibri"/>
      </rPr>
      <t>No</t>
    </r>
    <r>
      <rPr>
        <sz val="11"/>
        <color rgb="FF000000"/>
        <rFont val="Calibri"/>
      </rPr>
      <t>.</t>
    </r>
  </si>
  <si>
    <t>2.4.2</t>
  </si>
  <si>
    <r>
      <rPr>
        <sz val="11"/>
        <rFont val="Calibri"/>
      </rPr>
      <t xml:space="preserve">Ensure </t>
    </r>
    <r>
      <rPr>
        <sz val="11"/>
        <color rgb="FF000000"/>
        <rFont val="Calibri"/>
      </rPr>
      <t>"</t>
    </r>
    <r>
      <rPr>
        <b/>
        <sz val="11"/>
        <color rgb="FF000000"/>
        <rFont val="Calibri"/>
      </rPr>
      <t>Require alphanumeric value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</si>
  <si>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t>
    </r>
    <r>
      <rPr>
        <b/>
        <sz val="11"/>
        <color rgb="FF000000"/>
        <rFont val="Calibri"/>
      </rPr>
      <t>check</t>
    </r>
    <r>
      <rPr>
        <sz val="11"/>
        <color rgb="FF000000"/>
        <rFont val="Calibri"/>
      </rPr>
      <t xml:space="preserve"> the checkbox for </t>
    </r>
    <r>
      <rPr>
        <b/>
        <sz val="11"/>
        <color rgb="FF000000"/>
        <rFont val="Calibri"/>
      </rPr>
      <t>Require alphanumeric value</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</si>
  <si>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Passwords set by users must contain at least one letter and one number.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</si>
  <si>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Require alphanumeric value</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Require alphanumeric value</t>
    </r>
    <r>
      <rPr>
        <sz val="11"/>
        <color rgb="FF000000"/>
        <rFont val="Calibri"/>
      </rPr>
      <t xml:space="preserve"> displays </t>
    </r>
    <r>
      <rPr>
        <b/>
        <sz val="11"/>
        <color rgb="FF000000"/>
        <rFont val="Calibri"/>
      </rPr>
      <t>Yes</t>
    </r>
    <r>
      <rPr>
        <sz val="11"/>
        <color rgb="FF000000"/>
        <rFont val="Calibri"/>
      </rPr>
      <t>.</t>
    </r>
  </si>
  <si>
    <t>2.4.3</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</si>
  <si>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a value of </t>
    </r>
    <r>
      <rPr>
        <sz val="11"/>
        <color rgb="FF000000"/>
        <rFont val="Calibri"/>
      </rPr>
      <t>"</t>
    </r>
    <r>
      <rPr>
        <b/>
        <sz val="11"/>
        <color rgb="FF000000"/>
        <rFont val="Calibri"/>
      </rPr>
      <t>6</t>
    </r>
    <r>
      <rPr>
        <sz val="11"/>
        <color rgb="FF000000"/>
        <rFont val="Calibri"/>
      </rPr>
      <t>"</t>
    </r>
    <r>
      <rPr>
        <sz val="11"/>
        <color rgb="FF000000"/>
        <rFont val="Calibri"/>
      </rPr>
      <t xml:space="preserve"> or greater</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</si>
  <si>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Minimum passcode length</t>
    </r>
    <r>
      <rPr>
        <sz val="11"/>
        <color rgb="FF000000"/>
        <rFont val="Calibri"/>
      </rPr>
      <t xml:space="preserve"> to </t>
    </r>
    <r>
      <rPr>
        <b/>
        <sz val="11"/>
        <color rgb="FF000000"/>
        <rFont val="Calibri"/>
      </rPr>
      <t>6</t>
    </r>
    <r>
      <rPr>
        <sz val="11"/>
        <color rgb="FF000000"/>
        <rFont val="Calibri"/>
      </rPr>
      <t>, or greater.</t>
    </r>
    <r>
      <rPr>
        <sz val="11"/>
        <color rgb="FF000000"/>
        <rFont val="Calibri"/>
      </rPr>
      <t xml:space="preserve">
</t>
    </r>
    <r>
      <rPr>
        <sz val="11"/>
        <color rgb="FF000000"/>
        <rFont val="Calibri"/>
      </rPr>
      <t>- Deploy the Configuration Profile.</t>
    </r>
  </si>
  <si>
    <r>
      <rPr>
        <sz val="11"/>
        <color rgb="FF000000"/>
        <rFont val="Calibri"/>
      </rPr>
      <t>This recommendation pertains to minimum passcode length.</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</si>
  <si>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Minimum passcode length</t>
    </r>
    <r>
      <rPr>
        <sz val="11"/>
        <color rgb="FF000000"/>
        <rFont val="Calibri"/>
      </rPr>
      <t xml:space="preserve"> is set to </t>
    </r>
    <r>
      <rPr>
        <b/>
        <sz val="11"/>
        <color rgb="FF000000"/>
        <rFont val="Calibri"/>
      </rPr>
      <t>6</t>
    </r>
    <r>
      <rPr>
        <sz val="11"/>
        <color rgb="FF000000"/>
        <rFont val="Calibri"/>
      </rPr>
      <t>, or greater.</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displays </t>
    </r>
    <r>
      <rPr>
        <b/>
        <sz val="11"/>
        <color rgb="FF000000"/>
        <rFont val="Calibri"/>
      </rPr>
      <t>6</t>
    </r>
    <r>
      <rPr>
        <sz val="11"/>
        <color rgb="FF000000"/>
        <rFont val="Calibri"/>
      </rPr>
      <t>, or greater.</t>
    </r>
  </si>
  <si>
    <t>2.4.4</t>
  </si>
  <si>
    <r>
      <rPr>
        <sz val="11"/>
        <rFont val="Calibri"/>
      </rPr>
      <t xml:space="preserve">Ensure </t>
    </r>
    <r>
      <rPr>
        <sz val="11"/>
        <color rgb="FF000000"/>
        <rFont val="Calibri"/>
      </rPr>
      <t>"</t>
    </r>
    <r>
      <rPr>
        <b/>
        <sz val="11"/>
        <color rgb="FF000000"/>
        <rFont val="Calibri"/>
      </rPr>
      <t>Maximum Auto-Lock</t>
    </r>
    <r>
      <rPr>
        <sz val="11"/>
        <color rgb="FF000000"/>
        <rFont val="Calibri"/>
      </rPr>
      <t>"</t>
    </r>
    <r>
      <rPr>
        <sz val="11"/>
        <color rgb="FF000000"/>
        <rFont val="Calibri"/>
      </rPr>
      <t xml:space="preserve"> is set to </t>
    </r>
    <r>
      <rPr>
        <sz val="11"/>
        <color rgb="FF000000"/>
        <rFont val="Calibri"/>
      </rPr>
      <t>"</t>
    </r>
    <r>
      <rPr>
        <b/>
        <sz val="11"/>
        <color rgb="FF000000"/>
        <rFont val="Calibri"/>
      </rPr>
      <t>2 minutes</t>
    </r>
    <r>
      <rPr>
        <sz val="11"/>
        <color rgb="FF000000"/>
        <rFont val="Calibri"/>
      </rPr>
      <t>"</t>
    </r>
    <r>
      <rPr>
        <sz val="11"/>
        <color rgb="FF000000"/>
        <rFont val="Calibri"/>
      </rPr>
      <t xml:space="preserve"> or less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</si>
  <si>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 minutes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</si>
  <si>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maximum number of minutes a device may remain inactive before auto-locking.</t>
    </r>
    <r>
      <rPr>
        <sz val="11"/>
        <color rgb="FF000000"/>
        <rFont val="Calibri"/>
      </rPr>
      <t xml:space="preserve">
</t>
    </r>
    <r>
      <rPr>
        <b/>
        <sz val="11"/>
        <color rgb="FF000000"/>
        <rFont val="Calibri"/>
      </rPr>
      <t>Note:</t>
    </r>
    <r>
      <rPr>
        <sz val="11"/>
        <color rgb="FF000000"/>
        <rFont val="Calibri"/>
      </rPr>
      <t xml:space="preserve"> This recommendation refers to maximum auto-lock, consistent with the interface language, but iOS and iPadOS devices treat the auto-lock function as equaling exactly 2 minutes.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</si>
  <si>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the </t>
    </r>
    <r>
      <rPr>
        <b/>
        <sz val="11"/>
        <color rgb="FF000000"/>
        <rFont val="Calibri"/>
      </rPr>
      <t>Maximum Auto-Lock</t>
    </r>
    <r>
      <rPr>
        <sz val="11"/>
        <color rgb="FF000000"/>
        <rFont val="Calibri"/>
      </rPr>
      <t xml:space="preserve"> is set to </t>
    </r>
    <r>
      <rPr>
        <b/>
        <sz val="11"/>
        <color rgb="FF000000"/>
        <rFont val="Calibri"/>
      </rPr>
      <t>2 minutes</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inactivity</t>
    </r>
    <r>
      <rPr>
        <sz val="11"/>
        <color rgb="FF000000"/>
        <rFont val="Calibri"/>
      </rPr>
      <t xml:space="preserve"> displays </t>
    </r>
    <r>
      <rPr>
        <b/>
        <sz val="11"/>
        <color rgb="FF000000"/>
        <rFont val="Calibri"/>
      </rPr>
      <t>2 minutes</t>
    </r>
    <r>
      <rPr>
        <sz val="11"/>
        <color rgb="FF000000"/>
        <rFont val="Calibri"/>
      </rPr>
      <t>.</t>
    </r>
  </si>
  <si>
    <t>2.4.5</t>
  </si>
  <si>
    <r>
      <rPr>
        <sz val="11"/>
        <rFont val="Calibri"/>
      </rPr>
      <t xml:space="preserve">Ensure </t>
    </r>
    <r>
      <rPr>
        <sz val="11"/>
        <color rgb="FF000000"/>
        <rFont val="Calibri"/>
      </rPr>
      <t>"</t>
    </r>
    <r>
      <rPr>
        <b/>
        <sz val="11"/>
        <color rgb="FF000000"/>
        <rFont val="Calibri"/>
      </rPr>
      <t>Maximum grace period for device lock</t>
    </r>
    <r>
      <rPr>
        <sz val="11"/>
        <color rgb="FF000000"/>
        <rFont val="Calibri"/>
      </rPr>
      <t>"</t>
    </r>
    <r>
      <rPr>
        <sz val="11"/>
        <color rgb="FF000000"/>
        <rFont val="Calibri"/>
      </rPr>
      <t xml:space="preserve"> is set to </t>
    </r>
    <r>
      <rPr>
        <sz val="11"/>
        <color rgb="FF000000"/>
        <rFont val="Calibri"/>
      </rPr>
      <t>"</t>
    </r>
    <r>
      <rPr>
        <b/>
        <sz val="11"/>
        <color rgb="FF000000"/>
        <rFont val="Calibri"/>
      </rPr>
      <t>Immediately</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</si>
  <si>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grace period for device lock</t>
    </r>
    <r>
      <rPr>
        <sz val="11"/>
        <color rgb="FF000000"/>
        <rFont val="Calibri"/>
      </rPr>
      <t xml:space="preserve"> to </t>
    </r>
    <r>
      <rPr>
        <b/>
        <sz val="11"/>
        <color rgb="FF000000"/>
        <rFont val="Calibri"/>
      </rPr>
      <t>Immediately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</si>
  <si>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amount of time a device may be unlocked without entering a passcode after that device has been locked. Devices with TouchID enabled do not allow a grace period.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</si>
  <si>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grace period for device lock</t>
    </r>
    <r>
      <rPr>
        <sz val="11"/>
        <color rgb="FF000000"/>
        <rFont val="Calibri"/>
      </rPr>
      <t xml:space="preserve"> is set to </t>
    </r>
    <r>
      <rPr>
        <b/>
        <sz val="11"/>
        <color rgb="FF000000"/>
        <rFont val="Calibri"/>
      </rPr>
      <t>Immediately</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grace period</t>
    </r>
    <r>
      <rPr>
        <sz val="11"/>
        <color rgb="FF000000"/>
        <rFont val="Calibri"/>
      </rPr>
      <t xml:space="preserve"> displays </t>
    </r>
    <r>
      <rPr>
        <b/>
        <sz val="11"/>
        <color rgb="FF000000"/>
        <rFont val="Calibri"/>
      </rPr>
      <t>Immediately</t>
    </r>
    <r>
      <rPr>
        <sz val="11"/>
        <color rgb="FF000000"/>
        <rFont val="Calibri"/>
      </rPr>
      <t>.</t>
    </r>
  </si>
  <si>
    <t>2.4.6</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</si>
  <si>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6</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</si>
  <si>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number of failed attempts</t>
    </r>
    <r>
      <rPr>
        <sz val="11"/>
        <color rgb="FF000000"/>
        <rFont val="Calibri"/>
      </rPr>
      <t xml:space="preserve"> to </t>
    </r>
    <r>
      <rPr>
        <b/>
        <sz val="11"/>
        <color rgb="FF000000"/>
        <rFont val="Calibri"/>
      </rPr>
      <t>6</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</si>
  <si>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number of attempted logins before automatic deletion of a device's cryptographic key.</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</si>
  <si>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displays </t>
    </r>
    <r>
      <rPr>
        <b/>
        <sz val="11"/>
        <color rgb="FF000000"/>
        <rFont val="Calibri"/>
      </rPr>
      <t>6</t>
    </r>
    <r>
      <rPr>
        <sz val="11"/>
        <color rgb="FF000000"/>
        <rFont val="Calibri"/>
      </rPr>
      <t>.</t>
    </r>
  </si>
  <si>
    <t>Wi-Fi</t>
  </si>
  <si>
    <t>2.5.1</t>
  </si>
  <si>
    <r>
      <rPr>
        <sz val="11"/>
        <rFont val="Calibri"/>
      </rPr>
      <t xml:space="preserve">Ensure </t>
    </r>
    <r>
      <rPr>
        <sz val="11"/>
        <color rgb="FF000000"/>
        <rFont val="Calibri"/>
      </rPr>
      <t>"</t>
    </r>
    <r>
      <rPr>
        <b/>
        <sz val="11"/>
        <color rgb="FF000000"/>
        <rFont val="Calibri"/>
      </rPr>
      <t>Disable Association MAC Randomization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</si>
  <si>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it needs to be applied on a per-network basis as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In the right window pane, check the checkbox for </t>
    </r>
    <r>
      <rPr>
        <b/>
        <sz val="11"/>
        <color rgb="FF000000"/>
        <rFont val="Calibri"/>
      </rPr>
      <t>Disable Association MAC Randomization</t>
    </r>
    <r>
      <rPr>
        <sz val="11"/>
        <color rgb="FF000000"/>
        <rFont val="Calibri"/>
      </rPr>
      <t>.</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Disable the option </t>
    </r>
    <r>
      <rPr>
        <b/>
        <sz val="11"/>
        <color rgb="FF000000"/>
        <rFont val="Calibri"/>
      </rPr>
      <t>Private Address</t>
    </r>
    <r>
      <rPr>
        <sz val="11"/>
        <color rgb="FF000000"/>
        <rFont val="Calibri"/>
      </rPr>
      <t>.</t>
    </r>
  </si>
  <si>
    <r>
      <rPr>
        <sz val="11"/>
        <color rgb="FF000000"/>
        <rFont val="Calibri"/>
      </rPr>
      <t>This recommendation pertains to disabling MAC randomization as needed. MAC addresses can still be used as part of inventory management and may be desired on internal networks. User privacy concerns should recommend allowing the setting on other networks.</t>
    </r>
  </si>
  <si>
    <r>
      <rPr>
        <sz val="11"/>
        <color rgb="FF000000"/>
        <rFont val="Calibri"/>
      </rPr>
      <t>This is a per-network configuration setting, the auditor will need to determine which solution is appropriate for a specific network.</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Wi-Fi</t>
    </r>
    <r>
      <rPr>
        <sz val="11"/>
        <color rgb="FF000000"/>
        <rFont val="Calibri"/>
      </rPr>
      <t xml:space="preserve"> tab.</t>
    </r>
    <r>
      <rPr>
        <sz val="11"/>
        <color rgb="FF000000"/>
        <rFont val="Calibri"/>
      </rPr>
      <t xml:space="preserve">
</t>
    </r>
    <r>
      <rPr>
        <sz val="11"/>
        <color rgb="FF000000"/>
        <rFont val="Calibri"/>
      </rPr>
      <t>- In the right window pane, select the relevant Wi-Fi configuration.</t>
    </r>
    <r>
      <rPr>
        <sz val="11"/>
        <color rgb="FF000000"/>
        <rFont val="Calibri"/>
      </rPr>
      <t xml:space="preserve">
</t>
    </r>
    <r>
      <rPr>
        <sz val="11"/>
        <color rgb="FF000000"/>
        <rFont val="Calibri"/>
      </rPr>
      <t xml:space="preserve">- Verify that the checkbox for </t>
    </r>
    <r>
      <rPr>
        <b/>
        <sz val="11"/>
        <color rgb="FF000000"/>
        <rFont val="Calibri"/>
      </rPr>
      <t>Disable Association MAC Randomization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Wi-Fi</t>
    </r>
    <r>
      <rPr>
        <sz val="11"/>
        <color rgb="FF000000"/>
        <rFont val="Calibri"/>
      </rPr>
      <t>.</t>
    </r>
    <r>
      <rPr>
        <sz val="11"/>
        <color rgb="FF000000"/>
        <rFont val="Calibri"/>
      </rPr>
      <t xml:space="preserve">
</t>
    </r>
    <r>
      <rPr>
        <sz val="11"/>
        <color rgb="FF000000"/>
        <rFont val="Calibri"/>
      </rPr>
      <t>- Tap the relevant network.</t>
    </r>
    <r>
      <rPr>
        <sz val="11"/>
        <color rgb="FF000000"/>
        <rFont val="Calibri"/>
      </rPr>
      <t xml:space="preserve">
</t>
    </r>
    <r>
      <rPr>
        <sz val="11"/>
        <color rgb="FF000000"/>
        <rFont val="Calibri"/>
      </rPr>
      <t xml:space="preserve">- Ensure </t>
    </r>
    <r>
      <rPr>
        <b/>
        <sz val="11"/>
        <color rgb="FF000000"/>
        <rFont val="Calibri"/>
      </rPr>
      <t>Private Address</t>
    </r>
    <r>
      <rPr>
        <sz val="11"/>
        <color rgb="FF000000"/>
        <rFont val="Calibri"/>
      </rPr>
      <t xml:space="preserve">is </t>
    </r>
    <r>
      <rPr>
        <b/>
        <sz val="11"/>
        <color rgb="FF000000"/>
        <rFont val="Calibri"/>
      </rPr>
      <t>disabled</t>
    </r>
    <r>
      <rPr>
        <sz val="11"/>
        <color rgb="FF000000"/>
        <rFont val="Calibri"/>
      </rPr>
      <t>.</t>
    </r>
  </si>
  <si>
    <t>VPN</t>
  </si>
  <si>
    <t>2.6.1</t>
  </si>
  <si>
    <r>
      <rPr>
        <sz val="11"/>
        <rFont val="Calibri"/>
      </rPr>
      <t xml:space="preserve">Ensure </t>
    </r>
    <r>
      <rPr>
        <sz val="11"/>
        <color rgb="FF000000"/>
        <rFont val="Calibri"/>
      </rPr>
      <t>"</t>
    </r>
    <r>
      <rPr>
        <b/>
        <sz val="11"/>
        <color rgb="FF000000"/>
        <rFont val="Calibri"/>
      </rPr>
      <t>VPN</t>
    </r>
    <r>
      <rPr>
        <sz val="11"/>
        <color rgb="FF000000"/>
        <rFont val="Calibri"/>
      </rPr>
      <t>"</t>
    </r>
    <r>
      <rPr>
        <sz val="11"/>
        <color rgb="FF000000"/>
        <rFont val="Calibri"/>
      </rPr>
      <t xml:space="preserve"> is </t>
    </r>
    <r>
      <rPr>
        <sz val="11"/>
        <color rgb="FF000000"/>
        <rFont val="Calibri"/>
      </rPr>
      <t>"</t>
    </r>
    <r>
      <rPr>
        <b/>
        <sz val="11"/>
        <color rgb="FF000000"/>
        <rFont val="Calibri"/>
      </rPr>
      <t>Configured</t>
    </r>
    <r>
      <rPr>
        <sz val="11"/>
        <color rgb="FF000000"/>
        <rFont val="Calibri"/>
      </rPr>
      <t>"</t>
    </r>
  </si>
  <si>
    <r>
      <rPr>
        <sz val="11"/>
        <color rgb="FF000000"/>
        <rFont val="Calibri"/>
      </rPr>
      <t>This remediation procedure cannot be accomplished with a checkbox. As mentioned below, a per-application VPN configuration is the preferred option,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</si>
  <si>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when appropriate.</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</si>
  <si>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and to what extent in the per-application VPN case, is appropriate.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</si>
  <si>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Mail</t>
  </si>
  <si>
    <t>2.7.1</t>
  </si>
  <si>
    <r>
      <rPr>
        <sz val="11"/>
        <rFont val="Calibri"/>
      </rPr>
      <t xml:space="preserve">Ensure </t>
    </r>
    <r>
      <rPr>
        <sz val="11"/>
        <color rgb="FF000000"/>
        <rFont val="Calibri"/>
      </rPr>
      <t>"</t>
    </r>
    <r>
      <rPr>
        <b/>
        <sz val="11"/>
        <color rgb="FF000000"/>
        <rFont val="Calibri"/>
      </rPr>
      <t>Allow user to move messages from this account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</si>
  <si>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check the checkbox for </t>
    </r>
    <r>
      <rPr>
        <b/>
        <sz val="11"/>
        <color rgb="FF000000"/>
        <rFont val="Calibri"/>
      </rPr>
      <t>Allow user to move messages from this account</t>
    </r>
    <r>
      <rPr>
        <sz val="11"/>
        <color rgb="FF000000"/>
        <rFont val="Calibri"/>
      </rPr>
      <t>.</t>
    </r>
  </si>
  <si>
    <r>
      <rPr>
        <sz val="11"/>
        <color rgb="FF000000"/>
        <rFont val="Calibri"/>
      </rPr>
      <t>This recommendation pertains to whether a message can be moved from an institutionally-configured mail account to an end user-configured mail account. It also limits forwarding or replying from a different account than the one from which the message originated.</t>
    </r>
    <r>
      <rPr>
        <sz val="11"/>
        <color rgb="FF000000"/>
        <rFont val="Calibri"/>
      </rPr>
      <t xml:space="preserve">
</t>
    </r>
    <r>
      <rPr>
        <b/>
        <sz val="11"/>
        <color rgb="FF000000"/>
        <rFont val="Calibri"/>
      </rPr>
      <t>Note:</t>
    </r>
    <r>
      <rPr>
        <sz val="11"/>
        <color rgb="FF000000"/>
        <rFont val="Calibri"/>
      </rPr>
      <t xml:space="preserve"> This recommendation only applies if an institutionally-configured mail account resides on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</si>
  <si>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user to move messages from this account</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</si>
  <si>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r>
      <rPr>
        <sz val="11"/>
        <color rgb="FF000000"/>
        <rFont val="Calibri"/>
      </rPr>
      <t>Message movement, forwarding, and replying are unrestricted.</t>
    </r>
  </si>
  <si>
    <t>2.7.2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</si>
  <si>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</si>
  <si>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</si>
  <si>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or accessed through Apple's Mail Drop service. This is a system-wide setting and would block Mail Drop for any personal accounts on the device using Apple Mail.</t>
    </r>
    <r>
      <rPr>
        <sz val="11"/>
        <color rgb="FF000000"/>
        <rFont val="Calibri"/>
      </rPr>
      <t xml:space="preserve">
</t>
    </r>
    <r>
      <rPr>
        <sz val="11"/>
        <color rgb="FF000000"/>
        <rFont val="Calibri"/>
      </rPr>
      <t>This recommendation does not need to be configured if your organization is using an email application other than Apple Mail.</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</si>
  <si>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</si>
  <si>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Notifications</t>
  </si>
  <si>
    <t>2.8.1</t>
  </si>
  <si>
    <r>
      <rPr>
        <sz val="11"/>
        <rFont val="Calibri"/>
      </rPr>
      <t xml:space="preserve">Ensure </t>
    </r>
    <r>
      <rPr>
        <sz val="11"/>
        <color rgb="FF000000"/>
        <rFont val="Calibri"/>
      </rPr>
      <t>"</t>
    </r>
    <r>
      <rPr>
        <b/>
        <sz val="11"/>
        <color rgb="FF000000"/>
        <rFont val="Calibri"/>
      </rPr>
      <t>Notification Settings</t>
    </r>
    <r>
      <rPr>
        <sz val="11"/>
        <color rgb="FF000000"/>
        <rFont val="Calibri"/>
      </rPr>
      <t>"</t>
    </r>
    <r>
      <rPr>
        <sz val="11"/>
        <color rgb="FF000000"/>
        <rFont val="Calibri"/>
      </rPr>
      <t xml:space="preserve"> are configured for all </t>
    </r>
    <r>
      <rPr>
        <sz val="11"/>
        <color rgb="FF000000"/>
        <rFont val="Calibri"/>
      </rPr>
      <t>"</t>
    </r>
    <r>
      <rPr>
        <b/>
        <sz val="11"/>
        <color rgb="FF000000"/>
        <rFont val="Calibri"/>
      </rPr>
      <t>Managed Apps</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</si>
  <si>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xml:space="preserve">- In the right window pane, click </t>
    </r>
    <r>
      <rPr>
        <b/>
        <sz val="11"/>
        <color rgb="FF000000"/>
        <rFont val="Calibri"/>
      </rPr>
      <t>Configure</t>
    </r>
    <r>
      <rPr>
        <sz val="11"/>
        <color rgb="FF000000"/>
        <rFont val="Calibri"/>
      </rPr>
      <t xml:space="preserve"> and/or click the + to add notification settings on a per-app basis.</t>
    </r>
    <r>
      <rPr>
        <sz val="11"/>
        <color rgb="FF000000"/>
        <rFont val="Calibri"/>
      </rPr>
      <t xml:space="preserve">
</t>
    </r>
    <r>
      <rPr>
        <sz val="11"/>
        <color rgb="FF000000"/>
        <rFont val="Calibri"/>
      </rPr>
      <t>- Deploy the Configuration Profile.</t>
    </r>
  </si>
  <si>
    <r>
      <rPr>
        <sz val="11"/>
        <color rgb="FF000000"/>
        <rFont val="Calibri"/>
      </rPr>
      <t>This recommendation pertains to the configuration of notification settings on a per-application basis.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</si>
  <si>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Notifications</t>
    </r>
    <r>
      <rPr>
        <sz val="11"/>
        <color rgb="FF000000"/>
        <rFont val="Calibri"/>
      </rPr>
      <t xml:space="preserve"> tab.</t>
    </r>
    <r>
      <rPr>
        <sz val="11"/>
        <color rgb="FF000000"/>
        <rFont val="Calibri"/>
      </rPr>
      <t xml:space="preserve">
</t>
    </r>
    <r>
      <rPr>
        <sz val="11"/>
        <color rgb="FF000000"/>
        <rFont val="Calibri"/>
      </rPr>
      <t>- In the right window pane, verify that each managed app includes a configuration entry.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Notifications</t>
    </r>
    <r>
      <rPr>
        <sz val="11"/>
        <color rgb="FF000000"/>
        <rFont val="Calibri"/>
      </rPr>
      <t>.</t>
    </r>
    <r>
      <rPr>
        <sz val="11"/>
        <color rgb="FF000000"/>
        <rFont val="Calibri"/>
      </rPr>
      <t xml:space="preserve">
</t>
    </r>
    <r>
      <rPr>
        <sz val="11"/>
        <color rgb="FF000000"/>
        <rFont val="Calibri"/>
      </rPr>
      <t>- Verify that managed apps are grayed out to indicate that their notification settings are managed.</t>
    </r>
  </si>
  <si>
    <t>Apple Intelligence</t>
  </si>
  <si>
    <t>2.9.1</t>
  </si>
  <si>
    <r>
      <rPr>
        <sz val="11"/>
        <rFont val="Calibri"/>
      </rPr>
      <t>Ensure External Intelligence Extensions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</si>
  <si>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allowExternalIntelligenceIntegrations</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allowExternalIntelligenceIntegrationsSignIn</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</si>
  <si>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 xml:space="preserve">The </t>
    </r>
    <r>
      <rPr>
        <b/>
        <sz val="11"/>
        <color rgb="FF000000"/>
        <rFont val="Calibri"/>
      </rPr>
      <t>External Intelligence Extensions</t>
    </r>
    <r>
      <rPr>
        <sz val="11"/>
        <color rgb="FF000000"/>
        <rFont val="Calibri"/>
      </rPr>
      <t xml:space="preserve"> allows Apple Intelligence to interface with 3rd part generative AI tools. Apple's external intelligence extension represents a calculated risk. They are extending their on-device privacy and security model to the cloud with PCC (Private Cloud Compute), and then carefully integrating with a third-party AI like ChatGPT, emphasizing user consent, data minimization, and strong contractual obligations. However, the inherent nature of sending data to an external service means a degree of trust is placed on that third party's security posture and adherence to agreements. However, sending data to an external service is additional risk that must be reviewed and accepted in an organizational security plan.</t>
    </r>
  </si>
  <si>
    <r>
      <rPr>
        <sz val="11"/>
        <color rgb="FF000000"/>
        <rFont val="Calibri"/>
      </rPr>
      <t>The user would lose the ability to use Apple Intelligence to compose completely new text or access a broader range of resources directly within your apps. You could not use Siri or the Writing Tools to draft a complex email from scratch or generate creative content that goes beyond on-device capabilities but would need to use separate third-party AI providers.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</si>
  <si>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Verify that an installed configuration profile has a profile installed with the restriction </t>
    </r>
    <r>
      <rPr>
        <b/>
        <sz val="11"/>
        <color rgb="FF000000"/>
        <rFont val="Calibri"/>
      </rPr>
      <t>External intelligence integrations not allowed</t>
    </r>
    <r>
      <rPr>
        <sz val="11"/>
        <color rgb="FF000000"/>
        <rFont val="Calibri"/>
      </rPr>
      <t>.</t>
    </r>
    <r>
      <rPr>
        <sz val="11"/>
        <color rgb="FF000000"/>
        <rFont val="Calibri"/>
      </rPr>
      <t xml:space="preserve">
</t>
    </r>
    <r>
      <rPr>
        <sz val="11"/>
        <color rgb="FF000000"/>
        <rFont val="Calibri"/>
      </rPr>
      <t xml:space="preserve">- Verify that an installed configuration profile also has a profile installed with the restriction </t>
    </r>
    <r>
      <rPr>
        <b/>
        <sz val="11"/>
        <color rgb="FF000000"/>
        <rFont val="Calibri"/>
      </rPr>
      <t>Sign-ins with external intelligence integrations not allowed</t>
    </r>
    <r>
      <rPr>
        <sz val="11"/>
        <color rgb="FF000000"/>
        <rFont val="Calibri"/>
      </rPr>
      <t>.</t>
    </r>
  </si>
  <si>
    <t>2.9.2</t>
  </si>
  <si>
    <r>
      <rPr>
        <sz val="11"/>
        <rFont val="Calibri"/>
      </rPr>
      <t>Ensure Notes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</si>
  <si>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allowNotesTranscription</t>
    </r>
    <r>
      <rPr>
        <sz val="11"/>
        <color rgb="FF000000"/>
        <rFont val="Calibri"/>
      </rPr>
      <t xml:space="preserve">
</t>
    </r>
    <r>
      <rPr>
        <sz val="11"/>
        <color rgb="FF000000"/>
        <rFont val="Calibri"/>
      </rPr>
      <t xml:space="preserve">- The key must be set to </t>
    </r>
    <r>
      <rPr>
        <b/>
        <sz val="11"/>
        <color rgb="FF000000"/>
        <rFont val="Calibri"/>
      </rPr>
      <t>&lt;false/&gt;</t>
    </r>
    <r>
      <rPr>
        <sz val="11"/>
        <color rgb="FF000000"/>
        <rFont val="Calibri"/>
      </rPr>
      <t xml:space="preserve">
</t>
    </r>
    <r>
      <rPr>
        <sz val="11"/>
        <color rgb="FF000000"/>
        <rFont val="Calibri"/>
      </rPr>
      <t xml:space="preserve">- The second key to include is </t>
    </r>
    <r>
      <rPr>
        <b/>
        <sz val="11"/>
        <color rgb="FF000000"/>
        <rFont val="Calibri"/>
      </rPr>
      <t>allowNotesTranscriptionSummary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</si>
  <si>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Notes summarization feature quickly condenses content within the Notes app. This includes summarizing written text you've highlighted or, notably, automatically generating summaries from audio recordings taken directly within Notes, like lectures or meetings, helping you grasp key information at a glance.</t>
    </r>
  </si>
  <si>
    <r>
      <rPr>
        <sz val="11"/>
        <color rgb="FF000000"/>
        <rFont val="Calibri"/>
      </rPr>
      <t>If you disable Apple Intelligence's Notes summarization feature, the main impact is that the user will not get automatic or on-demand summaries of your written notes or audio recordings.</t>
    </r>
  </si>
  <si>
    <r>
      <rPr>
        <sz val="11"/>
        <color rgb="FF000000"/>
        <rFont val="Calibri"/>
      </rPr>
      <t xml:space="preserve">Currently there is no specific way to verify that </t>
    </r>
    <r>
      <rPr>
        <b/>
        <sz val="11"/>
        <color rgb="FF000000"/>
        <rFont val="Calibri"/>
      </rPr>
      <t>Notes Summarization</t>
    </r>
    <r>
      <rPr>
        <sz val="11"/>
        <color rgb="FF000000"/>
        <rFont val="Calibri"/>
      </rPr>
      <t xml:space="preserve"> is disabled through either Apple Configurator 2 or through the GUI.</t>
    </r>
  </si>
  <si>
    <t>2.9.3</t>
  </si>
  <si>
    <r>
      <rPr>
        <sz val="11"/>
        <rFont val="Calibri"/>
      </rPr>
      <t>Ensure Mail Summarization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</si>
  <si>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allowMailSummary</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</si>
  <si>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Intelligence's Mail summarization feature uses AI to quickly condense long emails or entire email threads into a few key sentences or bullet points. It automatically appears as a short summary under emails in your inbox, or you can manually tap a "Summarize" button within an open email to get a more detailed overview of complex messages and conversations, helping you grasp the main points at a glance without reading everything.</t>
    </r>
  </si>
  <si>
    <r>
      <rPr>
        <sz val="11"/>
        <color rgb="FF000000"/>
        <rFont val="Calibri"/>
      </rPr>
      <t>The user will no longer see automatic short summaries beneath emails or have the option to generate them on demand.</t>
    </r>
  </si>
  <si>
    <r>
      <rPr>
        <sz val="11"/>
        <color rgb="FF000000"/>
        <rFont val="Calibri"/>
      </rPr>
      <t xml:space="preserve">Currently there is no specific way to verify that </t>
    </r>
    <r>
      <rPr>
        <b/>
        <sz val="11"/>
        <color rgb="FF000000"/>
        <rFont val="Calibri"/>
      </rPr>
      <t>Main Summarization</t>
    </r>
    <r>
      <rPr>
        <sz val="11"/>
        <color rgb="FF000000"/>
        <rFont val="Calibri"/>
      </rPr>
      <t xml:space="preserve"> is disabled through either Apple Configurator 2 or through the GUI.</t>
    </r>
  </si>
  <si>
    <t>2.9.4</t>
  </si>
  <si>
    <r>
      <rPr>
        <sz val="11"/>
        <rFont val="Calibri"/>
      </rPr>
      <t>Ensure Writing Tools Is Disabled</t>
    </r>
  </si>
  <si>
    <r>
      <rPr>
        <b/>
        <sz val="11"/>
        <color rgb="FF000000"/>
        <rFont val="Calibri"/>
      </rPr>
      <t>Profile Method:</t>
    </r>
    <r>
      <rPr>
        <sz val="11"/>
        <color rgb="FF000000"/>
        <rFont val="Calibri"/>
      </rPr>
      <t xml:space="preserve">
</t>
    </r>
    <r>
      <rPr>
        <sz val="11"/>
        <color rgb="FF000000"/>
        <rFont val="Calibri"/>
      </rPr>
      <t>Create or edit a configuration profile with the following information:</t>
    </r>
    <r>
      <rPr>
        <sz val="11"/>
        <color rgb="FF000000"/>
        <rFont val="Calibri"/>
      </rPr>
      <t xml:space="preserve">
</t>
    </r>
    <r>
      <rPr>
        <sz val="11"/>
        <color rgb="FF000000"/>
        <rFont val="Calibri"/>
      </rPr>
      <t xml:space="preserve">- The PayloadType string is </t>
    </r>
    <r>
      <rPr>
        <b/>
        <sz val="11"/>
        <color rgb="FF000000"/>
        <rFont val="Calibri"/>
      </rPr>
      <t>com.apple.applicationaccess</t>
    </r>
    <r>
      <rPr>
        <sz val="11"/>
        <color rgb="FF000000"/>
        <rFont val="Calibri"/>
      </rPr>
      <t xml:space="preserve">
</t>
    </r>
    <r>
      <rPr>
        <sz val="11"/>
        <color rgb="FF000000"/>
        <rFont val="Calibri"/>
      </rPr>
      <t xml:space="preserve">- The key to include is </t>
    </r>
    <r>
      <rPr>
        <b/>
        <sz val="11"/>
        <color rgb="FF000000"/>
        <rFont val="Calibri"/>
      </rPr>
      <t>allowWritingTools</t>
    </r>
    <r>
      <rPr>
        <sz val="11"/>
        <color rgb="FF000000"/>
        <rFont val="Calibri"/>
      </rPr>
      <t xml:space="preserve">
</t>
    </r>
    <r>
      <rPr>
        <sz val="11"/>
        <color rgb="FF000000"/>
        <rFont val="Calibri"/>
      </rPr>
      <t xml:space="preserve">- The key must be set to </t>
    </r>
    <r>
      <rPr>
        <b/>
        <sz val="11"/>
        <color rgb="FF000000"/>
        <rFont val="Calibri"/>
      </rPr>
      <t>&lt;false/&gt;</t>
    </r>
  </si>
  <si>
    <r>
      <rPr>
        <sz val="11"/>
        <color rgb="FF000000"/>
        <rFont val="Calibri"/>
      </rPr>
      <t>Apple Intelligence Writing Tools are a suite of AI-powered features integrated across iOS, iPadOS, and macOS, enabling users to  enhance their text by proofreading for errors, rewriting content to adjust tone or style, summarizing lengthy passages into concise forms, and even composing new text from scratch. While many of these functions process securely on-device, there is the possibility of leveraging Apple's private cloud infrastructure.</t>
    </r>
  </si>
  <si>
    <r>
      <rPr>
        <sz val="11"/>
        <color rgb="FF000000"/>
        <rFont val="Calibri"/>
      </rPr>
      <t>Disabling Apple Intelligence's Writing Tools means you could reduce convenience and efficiency for writing, forcing you to do these tasks manually. However, it also enhances security and privacy by preventing any text from potentially being sent off-device.</t>
    </r>
  </si>
  <si>
    <r>
      <rPr>
        <sz val="11"/>
        <color rgb="FF000000"/>
        <rFont val="Calibri"/>
      </rPr>
      <t xml:space="preserve">Currently there is no specific way to verify that </t>
    </r>
    <r>
      <rPr>
        <b/>
        <sz val="11"/>
        <color rgb="FF000000"/>
        <rFont val="Calibri"/>
      </rPr>
      <t>Writing Tools</t>
    </r>
    <r>
      <rPr>
        <sz val="11"/>
        <color rgb="FF000000"/>
        <rFont val="Calibri"/>
      </rPr>
      <t xml:space="preserve"> is disabled through either Apple Configurator 2 or through the GUI.</t>
    </r>
  </si>
  <si>
    <t>3.1.1</t>
  </si>
  <si>
    <r>
      <rPr>
        <sz val="11"/>
        <rFont val="Calibri"/>
      </rPr>
      <t xml:space="preserve">Ensure </t>
    </r>
    <r>
      <rPr>
        <sz val="11"/>
        <color rgb="FF000000"/>
        <rFont val="Calibri"/>
      </rPr>
      <t>"</t>
    </r>
    <r>
      <rPr>
        <b/>
        <sz val="11"/>
        <color rgb="FF000000"/>
        <rFont val="Calibri"/>
      </rPr>
      <t>Controls when the profile can be removed</t>
    </r>
    <r>
      <rPr>
        <sz val="11"/>
        <color rgb="FF000000"/>
        <rFont val="Calibri"/>
      </rPr>
      <t>"</t>
    </r>
    <r>
      <rPr>
        <sz val="11"/>
        <color rgb="FF000000"/>
        <rFont val="Calibri"/>
      </rPr>
      <t xml:space="preserve"> is set to </t>
    </r>
    <r>
      <rPr>
        <sz val="11"/>
        <color rgb="FF000000"/>
        <rFont val="Calibri"/>
      </rPr>
      <t>"</t>
    </r>
    <r>
      <rPr>
        <b/>
        <sz val="11"/>
        <color rgb="FF000000"/>
        <rFont val="Calibri"/>
      </rPr>
      <t>Never</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</si>
  <si>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under the heading </t>
    </r>
    <r>
      <rPr>
        <b/>
        <sz val="11"/>
        <color rgb="FF000000"/>
        <rFont val="Calibri"/>
      </rPr>
      <t>Security</t>
    </r>
    <r>
      <rPr>
        <sz val="11"/>
        <color rgb="FF000000"/>
        <rFont val="Calibri"/>
      </rPr>
      <t xml:space="preserve">, set the menu </t>
    </r>
    <r>
      <rPr>
        <b/>
        <sz val="11"/>
        <color rgb="FF000000"/>
        <rFont val="Calibri"/>
      </rPr>
      <t>Controls when the profile can be removed</t>
    </r>
    <r>
      <rPr>
        <sz val="11"/>
        <color rgb="FF000000"/>
        <rFont val="Calibri"/>
      </rPr>
      <t xml:space="preserve">  to </t>
    </r>
    <r>
      <rPr>
        <b/>
        <sz val="11"/>
        <color rgb="FF000000"/>
        <rFont val="Calibri"/>
      </rPr>
      <t>Never</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</si>
  <si>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removal of a given configuration profile.</t>
    </r>
    <r>
      <rPr>
        <sz val="11"/>
        <color rgb="FF000000"/>
        <rFont val="Calibri"/>
      </rPr>
      <t xml:space="preserve">
</t>
    </r>
    <r>
      <rPr>
        <sz val="11"/>
        <color rgb="FF000000"/>
        <rFont val="Calibri"/>
      </rPr>
      <t>Typically, the enrollment of devices into a Mobile Device Management (MDM) does not allow a user to remove any managed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</si>
  <si>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General</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heading </t>
    </r>
    <r>
      <rPr>
        <b/>
        <sz val="11"/>
        <color rgb="FF000000"/>
        <rFont val="Calibri"/>
      </rPr>
      <t>Security</t>
    </r>
    <r>
      <rPr>
        <sz val="11"/>
        <color rgb="FF000000"/>
        <rFont val="Calibri"/>
      </rPr>
      <t xml:space="preserve">, the menu </t>
    </r>
    <r>
      <rPr>
        <b/>
        <sz val="11"/>
        <color rgb="FF000000"/>
        <rFont val="Calibri"/>
      </rPr>
      <t>Controls when the profile can be removed</t>
    </r>
    <r>
      <rPr>
        <sz val="11"/>
        <color rgb="FF000000"/>
        <rFont val="Calibri"/>
      </rPr>
      <t xml:space="preserve"> is set to </t>
    </r>
    <r>
      <rPr>
        <b/>
        <sz val="11"/>
        <color rgb="FF000000"/>
        <rFont val="Calibri"/>
      </rPr>
      <t>Never</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Remove Profile</t>
    </r>
    <r>
      <rPr>
        <sz val="11"/>
        <color rgb="FF000000"/>
        <rFont val="Calibri"/>
      </rPr>
      <t xml:space="preserve"> is </t>
    </r>
    <r>
      <rPr>
        <b/>
        <sz val="11"/>
        <color rgb="FF000000"/>
        <rFont val="Calibri"/>
      </rPr>
      <t>not</t>
    </r>
    <r>
      <rPr>
        <sz val="11"/>
        <color rgb="FF000000"/>
        <rFont val="Calibri"/>
      </rPr>
      <t xml:space="preserve"> displayed near the bottom of the screen.</t>
    </r>
  </si>
  <si>
    <t>3.2.1.1</t>
  </si>
  <si>
    <r>
      <rPr>
        <sz val="11"/>
        <rFont val="Calibri"/>
      </rPr>
      <t xml:space="preserve">Ensure </t>
    </r>
    <r>
      <rPr>
        <sz val="11"/>
        <color rgb="FF000000"/>
        <rFont val="Calibri"/>
      </rPr>
      <t>"</t>
    </r>
    <r>
      <rPr>
        <b/>
        <sz val="11"/>
        <color rgb="FF000000"/>
        <rFont val="Calibri"/>
      </rPr>
      <t>Allow screenshots and screen recording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</si>
  <si>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screenshots and screen recording</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</si>
  <si>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limiting screenshots and screen recordings.</t>
    </r>
  </si>
  <si>
    <r>
      <rPr>
        <sz val="11"/>
        <color rgb="FF000000"/>
        <rFont val="Calibri"/>
      </rPr>
      <t>Screenshots will be unavailable for troubleshooting.</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</si>
  <si>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screenshots and screen recording</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Screen capture and recording not allowed</t>
    </r>
    <r>
      <rPr>
        <sz val="11"/>
        <color rgb="FF000000"/>
        <rFont val="Calibri"/>
      </rPr>
      <t xml:space="preserve"> is displayed.</t>
    </r>
  </si>
  <si>
    <t>3.2.1.2</t>
  </si>
  <si>
    <t>3.2.1.3</t>
  </si>
  <si>
    <r>
      <rPr>
        <sz val="11"/>
        <color rgb="FF000000"/>
        <rFont val="Calibri"/>
      </rPr>
      <t>This recommendation pertains to access to Siri while the device is locked.</t>
    </r>
  </si>
  <si>
    <t>3.2.1.4</t>
  </si>
  <si>
    <r>
      <rPr>
        <sz val="11"/>
        <rFont val="Calibri"/>
      </rPr>
      <t xml:space="preserve">Ensure </t>
    </r>
    <r>
      <rPr>
        <sz val="11"/>
        <color rgb="FF000000"/>
        <rFont val="Calibri"/>
      </rPr>
      <t>"</t>
    </r>
    <r>
      <rPr>
        <b/>
        <sz val="11"/>
        <color rgb="FF000000"/>
        <rFont val="Calibri"/>
      </rPr>
      <t>Allow iCloud backup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</si>
  <si>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backup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</si>
  <si>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iCloud backup.</t>
    </r>
    <r>
      <rPr>
        <sz val="11"/>
        <color rgb="FF000000"/>
        <rFont val="Calibri"/>
      </rPr>
      <t xml:space="preserve">
</t>
    </r>
    <r>
      <rPr>
        <sz val="11"/>
        <color rgb="FF000000"/>
        <rFont val="Calibri"/>
      </rPr>
      <t>This recommendation does block educational institutions from being able to use iCloud backup with devices issued to students. Because of this, we do not recommend educational institutions enable this recommendation for those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</si>
  <si>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backup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backup not allowed</t>
    </r>
    <r>
      <rPr>
        <sz val="11"/>
        <color rgb="FF000000"/>
        <rFont val="Calibri"/>
      </rPr>
      <t xml:space="preserve"> is displayed.</t>
    </r>
  </si>
  <si>
    <t>3.2.1.5</t>
  </si>
  <si>
    <r>
      <rPr>
        <sz val="11"/>
        <rFont val="Calibri"/>
      </rPr>
      <t xml:space="preserve">Ensure </t>
    </r>
    <r>
      <rPr>
        <sz val="11"/>
        <color rgb="FF000000"/>
        <rFont val="Calibri"/>
      </rPr>
      <t>"</t>
    </r>
    <r>
      <rPr>
        <b/>
        <sz val="11"/>
        <color rgb="FF000000"/>
        <rFont val="Calibri"/>
      </rPr>
      <t>Allow iCloud documents &amp; data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</si>
  <si>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documents &amp; data</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</si>
  <si>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storage and syncing of data through iCloud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</si>
  <si>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iCloud documents &amp; data</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Documents in the Cloud not allowed</t>
    </r>
    <r>
      <rPr>
        <sz val="11"/>
        <color rgb="FF000000"/>
        <rFont val="Calibri"/>
      </rPr>
      <t xml:space="preserve"> is displayed.</t>
    </r>
  </si>
  <si>
    <t>3.2.1.6</t>
  </si>
  <si>
    <r>
      <rPr>
        <sz val="11"/>
        <rFont val="Calibri"/>
      </rPr>
      <t xml:space="preserve">Review </t>
    </r>
    <r>
      <rPr>
        <sz val="11"/>
        <color rgb="FF000000"/>
        <rFont val="Calibri"/>
      </rPr>
      <t>"</t>
    </r>
    <r>
      <rPr>
        <b/>
        <sz val="11"/>
        <color rgb="FF000000"/>
        <rFont val="Calibri"/>
      </rPr>
      <t>Allow iCloud Keychain</t>
    </r>
    <r>
      <rPr>
        <sz val="11"/>
        <color rgb="FF000000"/>
        <rFont val="Calibri"/>
      </rPr>
      <t>"</t>
    </r>
    <r>
      <rPr>
        <sz val="11"/>
        <color rgb="FF000000"/>
        <rFont val="Calibri"/>
      </rPr>
      <t xml:space="preserve"> settings</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</si>
  <si>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iCloud Keychain</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</si>
  <si>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iCloud Keychain allows passwords associated with an Apple Account to be used by the authenticated user for their Apple Account. If an organization's users are using personal Apple Accounts with organization owned devices, than organizations should review whether enterprise passwords/passkeys/accounts are being stored in users' personal iCloud Keychain. To review the possibility of those enterprise credentials being stored, you can start by using your organization's MDM platform to verify which users are signed into their personal Apple Accounts and have iCloud Keychain syncing enabled.</t>
    </r>
    <r>
      <rPr>
        <sz val="11"/>
        <color rgb="FF000000"/>
        <rFont val="Calibri"/>
      </rPr>
      <t xml:space="preserve">
</t>
    </r>
    <r>
      <rPr>
        <b/>
        <sz val="11"/>
        <color rgb="FF000000"/>
        <rFont val="Calibri"/>
      </rPr>
      <t>Note:</t>
    </r>
    <r>
      <rPr>
        <sz val="11"/>
        <color rgb="FF000000"/>
        <rFont val="Calibri"/>
      </rPr>
      <t xml:space="preserve"> In previous versions of the benchmark, we stated that iCloud Keychain was unencrypted. Apple has upgraded the encryption on iCloud Keychain to include end-to-end encryption under both the standard and advanced data protection options. To view more about iCloud encryption, plus the differences between the standard data protection and advanced data protection, you can read Apple's support article iCloud data security overview </t>
    </r>
    <r>
      <rPr>
        <sz val="11"/>
        <color rgb="FF0000FF"/>
        <rFont val="Calibri"/>
      </rPr>
      <t>(https://support.apple.com/en-us/102651)</t>
    </r>
    <r>
      <rPr>
        <sz val="11"/>
        <color rgb="FF000000"/>
        <rFont val="Calibri"/>
      </rPr>
      <t>.</t>
    </r>
  </si>
  <si>
    <r>
      <rPr>
        <sz val="11"/>
        <color rgb="FF000000"/>
        <rFont val="Calibri"/>
      </rPr>
      <t>Several risk aspects should be reviewed prior to disabling iCloud Keychain:</t>
    </r>
    <r>
      <rPr>
        <sz val="11"/>
        <color rgb="FF000000"/>
        <rFont val="Calibri"/>
      </rPr>
      <t xml:space="preserve">
</t>
    </r>
    <r>
      <rPr>
        <sz val="11"/>
        <color rgb="FF000000"/>
        <rFont val="Calibri"/>
      </rPr>
      <t>- At this point, iCloud Keychain only stores passwords. Where Multi-Factor Authentication, Single-Sign-On, or device-based profiles are used, those credentials will not make use of iCloud Keychain synchronization. Mature enterprises should no longer be solely using password authentication, and thus should not be at risk through the use of iCloud Keychain.</t>
    </r>
    <r>
      <rPr>
        <sz val="11"/>
        <color rgb="FF000000"/>
        <rFont val="Calibri"/>
      </rPr>
      <t xml:space="preserve">
</t>
    </r>
    <r>
      <rPr>
        <sz val="11"/>
        <color rgb="FF000000"/>
        <rFont val="Calibri"/>
      </rPr>
      <t>- iCloud Keychain synchronizes user passwords. A user presumably already knows these passwords and periodically changes them. They might also use passwords from an unauthorized device without iCloud synchronization. Ideally the institutionally-issued device has greater access than an unauthorized or public device to the authentication server. If the personal device cannot logically engage with the authentication service, then the risk of password synchronization is also greatly reduced.</t>
    </r>
    <r>
      <rPr>
        <sz val="11"/>
        <color rgb="FF000000"/>
        <rFont val="Calibri"/>
      </rPr>
      <t xml:space="preserve">
</t>
    </r>
    <r>
      <rPr>
        <sz val="11"/>
        <color rgb="FF000000"/>
        <rFont val="Calibri"/>
      </rPr>
      <t>- Blocking the use of iCloud Keychain also blocks synchronization of non-enterprise-managed accounts that the user may need for their regular work. This also blocks the use of strong, unique password suggestions made available by Apple.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</si>
  <si>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iCloud Keychain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iCloud Keychain not allowed</t>
    </r>
    <r>
      <rPr>
        <sz val="11"/>
        <color rgb="FF000000"/>
        <rFont val="Calibri"/>
      </rPr>
      <t xml:space="preserve"> is displayed.</t>
    </r>
  </si>
  <si>
    <t>3.2.1.7</t>
  </si>
  <si>
    <r>
      <rPr>
        <sz val="11"/>
        <color rgb="FF000000"/>
        <rFont val="Calibri"/>
      </rPr>
      <t>Data created on the device may be lost if the end user has not transferred it to another device.</t>
    </r>
  </si>
  <si>
    <t>3.2.1.8</t>
  </si>
  <si>
    <r>
      <rPr>
        <sz val="11"/>
        <rFont val="Calibri"/>
      </rPr>
      <t xml:space="preserve">Ensure </t>
    </r>
    <r>
      <rPr>
        <sz val="11"/>
        <color rgb="FF000000"/>
        <rFont val="Calibri"/>
      </rPr>
      <t>"</t>
    </r>
    <r>
      <rPr>
        <b/>
        <sz val="11"/>
        <color rgb="FF000000"/>
        <rFont val="Calibri"/>
      </rPr>
      <t>Allow USB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</si>
  <si>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</si>
  <si>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USB media.</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</si>
  <si>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USB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drives not accessible in Files app</t>
    </r>
    <r>
      <rPr>
        <sz val="11"/>
        <color rgb="FF000000"/>
        <rFont val="Calibri"/>
      </rPr>
      <t xml:space="preserve"> is displayed.</t>
    </r>
  </si>
  <si>
    <t>3.2.1.9</t>
  </si>
  <si>
    <r>
      <rPr>
        <sz val="11"/>
        <rFont val="Calibri"/>
      </rPr>
      <t xml:space="preserve">Ensure </t>
    </r>
    <r>
      <rPr>
        <sz val="11"/>
        <color rgb="FF000000"/>
        <rFont val="Calibri"/>
      </rPr>
      <t>"</t>
    </r>
    <r>
      <rPr>
        <b/>
        <sz val="11"/>
        <color rgb="FF000000"/>
        <rFont val="Calibri"/>
      </rPr>
      <t>Allow network drive access in Files app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</si>
  <si>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network drive access in Files app</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</si>
  <si>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the Files app from accessing networking file shares.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</si>
  <si>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network drive access in Files app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Network drives not accessible in Files app</t>
    </r>
    <r>
      <rPr>
        <sz val="11"/>
        <color rgb="FF000000"/>
        <rFont val="Calibri"/>
      </rPr>
      <t xml:space="preserve"> is displayed.</t>
    </r>
  </si>
  <si>
    <t>3.2.1.10</t>
  </si>
  <si>
    <t>3.2.1.11</t>
  </si>
  <si>
    <t>3.2.1.12</t>
  </si>
  <si>
    <r>
      <rPr>
        <sz val="11"/>
        <rFont val="Calibri"/>
      </rPr>
      <t xml:space="preserve">Ensure </t>
    </r>
    <r>
      <rPr>
        <sz val="11"/>
        <color rgb="FF000000"/>
        <rFont val="Calibri"/>
      </rPr>
      <t>"</t>
    </r>
    <r>
      <rPr>
        <b/>
        <sz val="11"/>
        <color rgb="FF000000"/>
        <rFont val="Calibri"/>
      </rPr>
      <t>Allow Erase All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</si>
  <si>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Erase All Content and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</si>
  <si>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factory reset functionality of iOS and iPadOS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</si>
  <si>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Erase All Content and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Erase content and settings not allowed</t>
    </r>
    <r>
      <rPr>
        <sz val="11"/>
        <color rgb="FF000000"/>
        <rFont val="Calibri"/>
      </rPr>
      <t xml:space="preserve"> is displayed.</t>
    </r>
  </si>
  <si>
    <t>3.2.1.13</t>
  </si>
  <si>
    <r>
      <rPr>
        <sz val="11"/>
        <color rgb="FF000000"/>
        <rFont val="Calibri"/>
      </rPr>
      <t>The device automatically rejects untrusted HTTPS certificates without prompting the user.</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</si>
  <si>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users to accept untrusted TLS certificates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Establishing untrusted TLS connections not allowed</t>
    </r>
    <r>
      <rPr>
        <sz val="11"/>
        <color rgb="FF000000"/>
        <rFont val="Calibri"/>
      </rPr>
      <t xml:space="preserve"> is displayed.</t>
    </r>
  </si>
  <si>
    <t>3.2.1.14</t>
  </si>
  <si>
    <r>
      <rPr>
        <sz val="11"/>
        <rFont val="Calibri"/>
      </rPr>
      <t xml:space="preserve">Ensure </t>
    </r>
    <r>
      <rPr>
        <sz val="11"/>
        <color rgb="FF000000"/>
        <rFont val="Calibri"/>
      </rPr>
      <t>"</t>
    </r>
    <r>
      <rPr>
        <b/>
        <sz val="11"/>
        <color rgb="FF000000"/>
        <rFont val="Calibri"/>
      </rPr>
      <t>Allow trusting new enterprise app authors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</si>
  <si>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trusting new enterprise app authors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</si>
  <si>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permitting application installation by end users from outside the Apple App Store or Mobile Device Management (MDM) deployment.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</si>
  <si>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trusting new enterprise app authors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Allow trusting new enterprise app authors not allowed</t>
    </r>
    <r>
      <rPr>
        <sz val="11"/>
        <color rgb="FF000000"/>
        <rFont val="Calibri"/>
      </rPr>
      <t xml:space="preserve"> is displayed.</t>
    </r>
  </si>
  <si>
    <t>3.2.1.15</t>
  </si>
  <si>
    <r>
      <rPr>
        <sz val="11"/>
        <rFont val="Calibri"/>
      </rPr>
      <t xml:space="preserve">Ensure </t>
    </r>
    <r>
      <rPr>
        <sz val="11"/>
        <color rgb="FF000000"/>
        <rFont val="Calibri"/>
      </rPr>
      <t>"</t>
    </r>
    <r>
      <rPr>
        <b/>
        <sz val="11"/>
        <color rgb="FF000000"/>
        <rFont val="Calibri"/>
      </rPr>
      <t>Allow installing configuration profiles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</si>
  <si>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installing configuration profiles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</si>
  <si>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installation of additional configuration profiles.</t>
    </r>
  </si>
  <si>
    <r>
      <rPr>
        <sz val="11"/>
        <color rgb="FF000000"/>
        <rFont val="Calibri"/>
      </rPr>
      <t>Some services, such as WiFi hotspot networks, may be prevented from working by blocking their configuration profiles.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</si>
  <si>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installing configuration profiles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Installing configuration profiles not allowed</t>
    </r>
    <r>
      <rPr>
        <sz val="11"/>
        <color rgb="FF000000"/>
        <rFont val="Calibri"/>
      </rPr>
      <t xml:space="preserve"> is displayed.</t>
    </r>
  </si>
  <si>
    <t>3.2.1.16</t>
  </si>
  <si>
    <r>
      <rPr>
        <sz val="11"/>
        <rFont val="Calibri"/>
      </rPr>
      <t xml:space="preserve">Ensure </t>
    </r>
    <r>
      <rPr>
        <sz val="11"/>
        <color rgb="FF000000"/>
        <rFont val="Calibri"/>
      </rPr>
      <t>"</t>
    </r>
    <r>
      <rPr>
        <b/>
        <sz val="11"/>
        <color rgb="FF000000"/>
        <rFont val="Calibri"/>
      </rPr>
      <t>Allow adding VPN configurations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</si>
  <si>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adding VPN configurations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</si>
  <si>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the addition of user-defined VPN configurations.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</si>
  <si>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adding VPN configurations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VPN creation not allowed</t>
    </r>
    <r>
      <rPr>
        <sz val="11"/>
        <color rgb="FF000000"/>
        <rFont val="Calibri"/>
      </rPr>
      <t xml:space="preserve"> is displayed.</t>
    </r>
  </si>
  <si>
    <t>3.2.1.17</t>
  </si>
  <si>
    <t>3.2.1.18</t>
  </si>
  <si>
    <r>
      <rPr>
        <sz val="11"/>
        <rFont val="Calibri"/>
      </rPr>
      <t xml:space="preserve">Ensure </t>
    </r>
    <r>
      <rPr>
        <sz val="11"/>
        <color rgb="FF000000"/>
        <rFont val="Calibri"/>
      </rPr>
      <t>"</t>
    </r>
    <r>
      <rPr>
        <b/>
        <sz val="11"/>
        <color rgb="FF000000"/>
        <rFont val="Calibri"/>
      </rPr>
      <t>Allow modifying cellular data app settings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</si>
  <si>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modifying cellular data app settings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</si>
  <si>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modifying the use of cellular data by applications.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</si>
  <si>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modifying cellular data app settings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Changing app cellular data usage not allowed</t>
    </r>
    <r>
      <rPr>
        <sz val="11"/>
        <color rgb="FF000000"/>
        <rFont val="Calibri"/>
      </rPr>
      <t xml:space="preserve"> is displayed.</t>
    </r>
  </si>
  <si>
    <t>3.2.1.19</t>
  </si>
  <si>
    <r>
      <rPr>
        <sz val="11"/>
        <rFont val="Calibri"/>
      </rPr>
      <t xml:space="preserve">Ensure </t>
    </r>
    <r>
      <rPr>
        <sz val="11"/>
        <color rgb="FF000000"/>
        <rFont val="Calibri"/>
      </rPr>
      <t>"</t>
    </r>
    <r>
      <rPr>
        <b/>
        <sz val="11"/>
        <color rgb="FF000000"/>
        <rFont val="Calibri"/>
      </rPr>
      <t>Allow USB accessories while the device is locked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</si>
  <si>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USB accessories while the device is locked</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</si>
  <si>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USB devices communicate with a locked device.</t>
    </r>
  </si>
  <si>
    <r>
      <rPr>
        <sz val="11"/>
        <color rgb="FF000000"/>
        <rFont val="Calibri"/>
      </rPr>
      <t>An end user will not be able to connect their device to a USB accessory while the device is locked.</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</si>
  <si>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USB accessories while the device is locked</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USB accessories while locked allowed</t>
    </r>
    <r>
      <rPr>
        <sz val="11"/>
        <color rgb="FF000000"/>
        <rFont val="Calibri"/>
      </rPr>
      <t xml:space="preserve"> is </t>
    </r>
    <r>
      <rPr>
        <b/>
        <sz val="11"/>
        <color rgb="FF000000"/>
        <rFont val="Calibri"/>
      </rPr>
      <t>NOT</t>
    </r>
    <r>
      <rPr>
        <sz val="11"/>
        <color rgb="FF000000"/>
        <rFont val="Calibri"/>
      </rPr>
      <t xml:space="preserve"> displayed.</t>
    </r>
  </si>
  <si>
    <t>3.2.1.20</t>
  </si>
  <si>
    <r>
      <rPr>
        <sz val="11"/>
        <rFont val="Calibri"/>
      </rPr>
      <t xml:space="preserve">Ensure </t>
    </r>
    <r>
      <rPr>
        <sz val="11"/>
        <color rgb="FF000000"/>
        <rFont val="Calibri"/>
      </rPr>
      <t>"</t>
    </r>
    <r>
      <rPr>
        <b/>
        <sz val="11"/>
        <color rgb="FF000000"/>
        <rFont val="Calibri"/>
      </rPr>
      <t>Allow pairing with non-Configurator hosts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</si>
  <si>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pairing with non-Configurator hosts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</si>
  <si>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allowing data communication with a host computer.</t>
    </r>
  </si>
  <si>
    <r>
      <rPr>
        <sz val="11"/>
        <color rgb="FF000000"/>
        <rFont val="Calibri"/>
      </rPr>
      <t>An end user will not be able to sync media to and from the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</si>
  <si>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pairing with non-Configurator hosts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Pairing with iTunes not allowed</t>
    </r>
    <r>
      <rPr>
        <sz val="11"/>
        <color rgb="FF000000"/>
        <rFont val="Calibri"/>
      </rPr>
      <t xml:space="preserve"> is displayed.</t>
    </r>
  </si>
  <si>
    <t>3.2.1.21</t>
  </si>
  <si>
    <r>
      <rPr>
        <sz val="11"/>
        <color rgb="FF000000"/>
        <rFont val="Calibri"/>
      </rPr>
      <t>This recommendation pertains to Apple's managed application implementation.</t>
    </r>
    <r>
      <rPr>
        <sz val="11"/>
        <color rgb="FF000000"/>
        <rFont val="Calibri"/>
      </rPr>
      <t xml:space="preserve">
</t>
    </r>
    <r>
      <rPr>
        <sz val="11"/>
        <color rgb="FF000000"/>
        <rFont val="Calibri"/>
      </rPr>
      <t>The terms "managed" and "unmanaged" refer to app classifications made through Managed Open In, a feature introduced in iOS 7. Managed Open In provides for data containerization. Institutionally-provisioned apps are designated managed. Apps elected by the end user are designated unmanaged.</t>
    </r>
  </si>
  <si>
    <t>3.2.1.22</t>
  </si>
  <si>
    <t>3.2.1.23</t>
  </si>
  <si>
    <t>3.2.1.24</t>
  </si>
  <si>
    <t>3.2.1.25</t>
  </si>
  <si>
    <t>3.2.1.26</t>
  </si>
  <si>
    <r>
      <rPr>
        <sz val="11"/>
        <rFont val="Calibri"/>
      </rPr>
      <t xml:space="preserve">Ensure </t>
    </r>
    <r>
      <rPr>
        <sz val="11"/>
        <color rgb="FF000000"/>
        <rFont val="Calibri"/>
      </rPr>
      <t>"</t>
    </r>
    <r>
      <rPr>
        <b/>
        <sz val="11"/>
        <color rgb="FF000000"/>
        <rFont val="Calibri"/>
      </rPr>
      <t>Require Touch ID / Face ID authentication before AutoFill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</si>
  <si>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check</t>
    </r>
    <r>
      <rPr>
        <sz val="11"/>
        <color rgb="FF000000"/>
        <rFont val="Calibri"/>
      </rPr>
      <t xml:space="preserve"> the checkbox for </t>
    </r>
    <r>
      <rPr>
        <b/>
        <sz val="11"/>
        <color rgb="FF000000"/>
        <rFont val="Calibri"/>
      </rPr>
      <t>Require Touch ID / Face ID authentication before AutoFill</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</si>
  <si>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forcing re-authentication at each AutoFill operation.</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</si>
  <si>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Require Touch ID / Face ID authentication before AutoFill</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Authentication before Auto Filling passwords enforced</t>
    </r>
    <r>
      <rPr>
        <sz val="11"/>
        <color rgb="FF000000"/>
        <rFont val="Calibri"/>
      </rPr>
      <t xml:space="preserve"> is displayed</t>
    </r>
  </si>
  <si>
    <t>3.2.1.27</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</si>
  <si>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Force Apple Watch wrist detection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Wrist detection enforced on Apple Watch</t>
    </r>
    <r>
      <rPr>
        <sz val="11"/>
        <color rgb="FF000000"/>
        <rFont val="Calibri"/>
      </rPr>
      <t xml:space="preserve"> is displayed</t>
    </r>
  </si>
  <si>
    <t>3.2.1.28</t>
  </si>
  <si>
    <r>
      <rPr>
        <sz val="11"/>
        <rFont val="Calibri"/>
      </rPr>
      <t xml:space="preserve">Ensure </t>
    </r>
    <r>
      <rPr>
        <sz val="11"/>
        <color rgb="FF000000"/>
        <rFont val="Calibri"/>
      </rPr>
      <t>"</t>
    </r>
    <r>
      <rPr>
        <b/>
        <sz val="11"/>
        <color rgb="FF000000"/>
        <rFont val="Calibri"/>
      </rPr>
      <t>Allow setting up new nearby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</si>
  <si>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setting up new nearby devices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</si>
  <si>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 xml:space="preserve">This recommendation pertains to Apple's </t>
    </r>
    <r>
      <rPr>
        <i/>
        <sz val="11"/>
        <color rgb="FF000000"/>
        <rFont val="Calibri"/>
      </rPr>
      <t>Quick Start</t>
    </r>
    <r>
      <rPr>
        <sz val="11"/>
        <color rgb="FF000000"/>
        <rFont val="Calibri"/>
      </rPr>
      <t xml:space="preserve"> setup feature.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</si>
  <si>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setting up new nearby devices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Setup to a new device is not allowed</t>
    </r>
    <r>
      <rPr>
        <sz val="11"/>
        <color rgb="FF000000"/>
        <rFont val="Calibri"/>
      </rPr>
      <t xml:space="preserve"> is displayed.</t>
    </r>
  </si>
  <si>
    <t>3.2.1.29</t>
  </si>
  <si>
    <r>
      <rPr>
        <sz val="11"/>
        <rFont val="Calibri"/>
      </rPr>
      <t xml:space="preserve">Ensure </t>
    </r>
    <r>
      <rPr>
        <sz val="11"/>
        <color rgb="FF000000"/>
        <rFont val="Calibri"/>
      </rPr>
      <t>"</t>
    </r>
    <r>
      <rPr>
        <b/>
        <sz val="11"/>
        <color rgb="FF000000"/>
        <rFont val="Calibri"/>
      </rPr>
      <t>Allow proximity based password sharing requests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</si>
  <si>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proximity based password sharing requests</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</si>
  <si>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preventing proximity-based password sharing from institutionally-owned devices.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</si>
  <si>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proximity based password sharing requests</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Proximity password requests not allowed</t>
    </r>
    <r>
      <rPr>
        <sz val="11"/>
        <color rgb="FF000000"/>
        <rFont val="Calibri"/>
      </rPr>
      <t xml:space="preserve"> is displayed.</t>
    </r>
  </si>
  <si>
    <t>3.2.1.30</t>
  </si>
  <si>
    <r>
      <rPr>
        <sz val="11"/>
        <rFont val="Calibri"/>
      </rPr>
      <t xml:space="preserve">Ensure </t>
    </r>
    <r>
      <rPr>
        <sz val="11"/>
        <color rgb="FF000000"/>
        <rFont val="Calibri"/>
      </rPr>
      <t>"</t>
    </r>
    <r>
      <rPr>
        <b/>
        <sz val="11"/>
        <color rgb="FF000000"/>
        <rFont val="Calibri"/>
      </rPr>
      <t>Allow password sharing (supervised only)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</si>
  <si>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password sharing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</si>
  <si>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sharing credentials between devices, such as through AirDrop.</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</si>
  <si>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Allow password sharing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Password sharing is not allowed</t>
    </r>
    <r>
      <rPr>
        <sz val="11"/>
        <color rgb="FF000000"/>
        <rFont val="Calibri"/>
      </rPr>
      <t xml:space="preserve"> is displayed.</t>
    </r>
  </si>
  <si>
    <t>3.2.1.31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</si>
  <si>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Control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Control Center view on lock screen not allowed</t>
    </r>
    <r>
      <rPr>
        <sz val="11"/>
        <color rgb="FF000000"/>
        <rFont val="Calibri"/>
      </rPr>
      <t xml:space="preserve"> is displayed</t>
    </r>
  </si>
  <si>
    <t>3.2.1.32</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</si>
  <si>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the checkbox for </t>
    </r>
    <r>
      <rPr>
        <b/>
        <sz val="11"/>
        <color rgb="FF000000"/>
        <rFont val="Calibri"/>
      </rPr>
      <t>Show Notification Center in Lock screen</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Notifications view on lock screen not allowed</t>
    </r>
    <r>
      <rPr>
        <sz val="11"/>
        <color rgb="FF000000"/>
        <rFont val="Calibri"/>
      </rPr>
      <t xml:space="preserve"> is displayed</t>
    </r>
  </si>
  <si>
    <t>Apps</t>
  </si>
  <si>
    <t>3.2.2.1</t>
  </si>
  <si>
    <t>3.2.2.2</t>
  </si>
  <si>
    <r>
      <rPr>
        <sz val="11"/>
        <color rgb="FF000000"/>
        <rFont val="Calibri"/>
      </rPr>
      <t>This recommendation pertains to the acceptance of third-party cookies.</t>
    </r>
  </si>
  <si>
    <t>3.3.1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</si>
  <si>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under </t>
    </r>
    <r>
      <rPr>
        <b/>
        <sz val="11"/>
        <color rgb="FF000000"/>
        <rFont val="Calibri"/>
      </rPr>
      <t>Managed Safari Web Domains</t>
    </r>
    <r>
      <rPr>
        <sz val="11"/>
        <color rgb="FF000000"/>
        <rFont val="Calibri"/>
      </rPr>
      <t xml:space="preserve"> enter the appropriate URL pattern(s).</t>
    </r>
    <r>
      <rPr>
        <sz val="11"/>
        <color rgb="FF000000"/>
        <rFont val="Calibri"/>
      </rPr>
      <t xml:space="preserve">
</t>
    </r>
    <r>
      <rPr>
        <sz val="11"/>
        <color rgb="FF000000"/>
        <rFont val="Calibri"/>
      </rPr>
      <t>- Deploy the Configuration Profile.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</si>
  <si>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Domains</t>
    </r>
    <r>
      <rPr>
        <sz val="11"/>
        <color rgb="FF000000"/>
        <rFont val="Calibri"/>
      </rPr>
      <t xml:space="preserve"> tab.</t>
    </r>
    <r>
      <rPr>
        <sz val="11"/>
        <color rgb="FF000000"/>
        <rFont val="Calibri"/>
      </rPr>
      <t xml:space="preserve">
</t>
    </r>
    <r>
      <rPr>
        <sz val="11"/>
        <color rgb="FF000000"/>
        <rFont val="Calibri"/>
      </rPr>
      <t xml:space="preserve">- In the right windowpane, verify that under </t>
    </r>
    <r>
      <rPr>
        <b/>
        <sz val="11"/>
        <color rgb="FF000000"/>
        <rFont val="Calibri"/>
      </rPr>
      <t>Managed Safari Web Domains</t>
    </r>
    <r>
      <rPr>
        <sz val="11"/>
        <color rgb="FF000000"/>
        <rFont val="Calibri"/>
      </rPr>
      <t xml:space="preserve"> each appropriate URL pattern is configured.</t>
    </r>
  </si>
  <si>
    <t>3.4.1</t>
  </si>
  <si>
    <t>3.4.2</t>
  </si>
  <si>
    <t>3.4.3</t>
  </si>
  <si>
    <t>3.4.4</t>
  </si>
  <si>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set the </t>
    </r>
    <r>
      <rPr>
        <b/>
        <sz val="11"/>
        <color rgb="FF000000"/>
        <rFont val="Calibri"/>
      </rPr>
      <t>Maximum Auto-Lock</t>
    </r>
    <r>
      <rPr>
        <sz val="11"/>
        <color rgb="FF000000"/>
        <rFont val="Calibri"/>
      </rPr>
      <t xml:space="preserve"> to </t>
    </r>
    <r>
      <rPr>
        <b/>
        <sz val="11"/>
        <color rgb="FF000000"/>
        <rFont val="Calibri"/>
      </rPr>
      <t>2</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</si>
  <si>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is not enforced during certain activities, such as watching movies.</t>
    </r>
  </si>
  <si>
    <t>3.4.5</t>
  </si>
  <si>
    <t>3.4.6</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</si>
  <si>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Passcode</t>
    </r>
    <r>
      <rPr>
        <sz val="11"/>
        <color rgb="FF000000"/>
        <rFont val="Calibri"/>
      </rPr>
      <t xml:space="preserve"> tab.</t>
    </r>
    <r>
      <rPr>
        <sz val="11"/>
        <color rgb="FF000000"/>
        <rFont val="Calibri"/>
      </rPr>
      <t xml:space="preserve">
</t>
    </r>
    <r>
      <rPr>
        <sz val="11"/>
        <color rgb="FF000000"/>
        <rFont val="Calibri"/>
      </rPr>
      <t xml:space="preserve">- In the right window pane, verify that </t>
    </r>
    <r>
      <rPr>
        <b/>
        <sz val="11"/>
        <color rgb="FF000000"/>
        <rFont val="Calibri"/>
      </rPr>
      <t>Maximum number of failed attempts</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Passcode</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Max failed attempts</t>
    </r>
    <r>
      <rPr>
        <sz val="11"/>
        <color rgb="FF000000"/>
        <rFont val="Calibri"/>
      </rPr>
      <t xml:space="preserve"> is set to </t>
    </r>
    <r>
      <rPr>
        <b/>
        <sz val="11"/>
        <color rgb="FF000000"/>
        <rFont val="Calibri"/>
      </rPr>
      <t>6</t>
    </r>
    <r>
      <rPr>
        <sz val="11"/>
        <color rgb="FF000000"/>
        <rFont val="Calibri"/>
      </rPr>
      <t>.</t>
    </r>
  </si>
  <si>
    <t>3.5.1</t>
  </si>
  <si>
    <r>
      <rPr>
        <sz val="11"/>
        <color rgb="FF000000"/>
        <rFont val="Calibri"/>
      </rPr>
      <t>This recommendation pertains to disabling MAC randomization as needed.</t>
    </r>
  </si>
  <si>
    <t>3.6.1</t>
  </si>
  <si>
    <r>
      <rPr>
        <sz val="11"/>
        <color rgb="FF000000"/>
        <rFont val="Calibri"/>
      </rPr>
      <t>This remediation procedure cannot be accomplished with a checkbox. As mentioned below, a per-application VPN configuration is the preferred solution, but a system-wide VPN is also acceptable. An appropriate solution will need to be determined and implemented.</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Enter an appropriate VPN configuration.</t>
    </r>
  </si>
  <si>
    <r>
      <rPr>
        <sz val="11"/>
        <color rgb="FF000000"/>
        <rFont val="Calibri"/>
      </rPr>
      <t>This recommendation pertains to establishing a virtual private network (VPN) connection as needed.</t>
    </r>
  </si>
  <si>
    <r>
      <rPr>
        <sz val="11"/>
        <color rgb="FF000000"/>
        <rFont val="Calibri"/>
      </rPr>
      <t>This audit procedure cannot be accomplished with a checkbox verification. As mentioned below, a per-application VPN configuration is the preferred solution, but a system-wide VPN is also acceptable. The auditor will need to determine which solution is appropriate, and to what extent on a per-application VPN case.</t>
    </r>
    <r>
      <rPr>
        <sz val="11"/>
        <color rgb="FF000000"/>
        <rFont val="Calibri"/>
      </rPr>
      <t xml:space="preserve">
</t>
    </r>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VPN</t>
    </r>
    <r>
      <rPr>
        <sz val="11"/>
        <color rgb="FF000000"/>
        <rFont val="Calibri"/>
      </rPr>
      <t xml:space="preserve"> tab.</t>
    </r>
    <r>
      <rPr>
        <sz val="11"/>
        <color rgb="FF000000"/>
        <rFont val="Calibri"/>
      </rPr>
      <t xml:space="preserve">
</t>
    </r>
    <r>
      <rPr>
        <sz val="11"/>
        <color rgb="FF000000"/>
        <rFont val="Calibri"/>
      </rPr>
      <t>- In the right window pane, enter an appropriate VPN configuration.</t>
    </r>
    <r>
      <rPr>
        <sz val="11"/>
        <color rgb="FF000000"/>
        <rFont val="Calibri"/>
      </rPr>
      <t xml:space="preserve">
</t>
    </r>
    <r>
      <rPr>
        <sz val="11"/>
        <color rgb="FF000000"/>
        <rFont val="Calibri"/>
      </rPr>
      <t>- Deploy the Configuration Profile.</t>
    </r>
    <r>
      <rPr>
        <sz val="11"/>
        <color rgb="FF000000"/>
        <rFont val="Calibri"/>
      </rPr>
      <t xml:space="preserve">
</t>
    </r>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t>
    </r>
    <r>
      <rPr>
        <sz val="11"/>
        <color rgb="FF000000"/>
        <rFont val="Calibri"/>
      </rPr>
      <t>.</t>
    </r>
    <r>
      <rPr>
        <sz val="11"/>
        <color rgb="FF000000"/>
        <rFont val="Calibri"/>
      </rPr>
      <t xml:space="preserve">
</t>
    </r>
    <r>
      <rPr>
        <sz val="11"/>
        <color rgb="FF000000"/>
        <rFont val="Calibri"/>
      </rPr>
      <t>- Inspect the configuration.</t>
    </r>
  </si>
  <si>
    <t>3.7.1</t>
  </si>
  <si>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 pane, uncheck the checkbox for </t>
    </r>
    <r>
      <rPr>
        <b/>
        <sz val="11"/>
        <color rgb="FF000000"/>
        <rFont val="Calibri"/>
      </rPr>
      <t>Allow user to move messages from this account</t>
    </r>
    <r>
      <rPr>
        <sz val="11"/>
        <color rgb="FF000000"/>
        <rFont val="Calibri"/>
      </rPr>
      <t>.</t>
    </r>
  </si>
  <si>
    <t>3.7.2</t>
  </si>
  <si>
    <r>
      <rPr>
        <sz val="11"/>
        <rFont val="Calibri"/>
      </rPr>
      <t xml:space="preserve">Ensure </t>
    </r>
    <r>
      <rPr>
        <sz val="11"/>
        <color rgb="FF000000"/>
        <rFont val="Calibri"/>
      </rPr>
      <t>'</t>
    </r>
    <r>
      <rPr>
        <b/>
        <sz val="11"/>
        <color rgb="FF000000"/>
        <rFont val="Calibri"/>
      </rPr>
      <t>Allow Mail Drop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</si>
  <si>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uncheck the checkbox for </t>
    </r>
    <r>
      <rPr>
        <b/>
        <sz val="11"/>
        <color rgb="FF000000"/>
        <rFont val="Calibri"/>
      </rPr>
      <t>Allow Mail Drop</t>
    </r>
    <r>
      <rPr>
        <sz val="11"/>
        <color rgb="FF000000"/>
        <rFont val="Calibri"/>
      </rPr>
      <t>.</t>
    </r>
  </si>
  <si>
    <r>
      <rPr>
        <sz val="11"/>
        <color rgb="FF000000"/>
        <rFont val="Calibri"/>
      </rPr>
      <t>This recommendation pertains to whether a message attachment can be uploaded and accessed through Apple's Mail Drop service.</t>
    </r>
    <r>
      <rPr>
        <sz val="11"/>
        <color rgb="FF000000"/>
        <rFont val="Calibri"/>
      </rPr>
      <t xml:space="preserve">
</t>
    </r>
    <r>
      <rPr>
        <b/>
        <sz val="11"/>
        <color rgb="FF000000"/>
        <rFont val="Calibri"/>
      </rPr>
      <t>NOTE: This recommendation only applies if an institutionally configured mail account resides on the iOS device.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</si>
  <si>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windowpane, click on the </t>
    </r>
    <r>
      <rPr>
        <b/>
        <sz val="11"/>
        <color rgb="FF000000"/>
        <rFont val="Calibri"/>
      </rPr>
      <t>Mail</t>
    </r>
    <r>
      <rPr>
        <sz val="11"/>
        <color rgb="FF000000"/>
        <rFont val="Calibri"/>
      </rPr>
      <t xml:space="preserve"> tab.</t>
    </r>
    <r>
      <rPr>
        <sz val="11"/>
        <color rgb="FF000000"/>
        <rFont val="Calibri"/>
      </rPr>
      <t xml:space="preserve">
</t>
    </r>
    <r>
      <rPr>
        <sz val="11"/>
        <color rgb="FF000000"/>
        <rFont val="Calibri"/>
      </rPr>
      <t xml:space="preserve">- In the right windowpane, verify that the checkbox for </t>
    </r>
    <r>
      <rPr>
        <b/>
        <sz val="11"/>
        <color rgb="FF000000"/>
        <rFont val="Calibri"/>
      </rPr>
      <t>Allow Mail Drop</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From the device, there is no audit mechanism.</t>
    </r>
  </si>
  <si>
    <t>3.8.1</t>
  </si>
  <si>
    <t>Lock Screen Message</t>
  </si>
  <si>
    <t>3.9.1</t>
  </si>
  <si>
    <r>
      <rPr>
        <sz val="11"/>
        <rFont val="Calibri"/>
      </rPr>
      <t xml:space="preserve">Ensure </t>
    </r>
    <r>
      <rPr>
        <sz val="11"/>
        <color rgb="FF000000"/>
        <rFont val="Calibri"/>
      </rPr>
      <t>"</t>
    </r>
    <r>
      <rPr>
        <b/>
        <sz val="11"/>
        <color rgb="FF000000"/>
        <rFont val="Calibri"/>
      </rPr>
      <t>If Lost, Return to...</t>
    </r>
    <r>
      <rPr>
        <sz val="11"/>
        <color rgb="FF000000"/>
        <rFont val="Calibri"/>
      </rPr>
      <t>"</t>
    </r>
    <r>
      <rPr>
        <sz val="11"/>
        <color rgb="FF000000"/>
        <rFont val="Calibri"/>
      </rPr>
      <t xml:space="preserve"> Message is </t>
    </r>
    <r>
      <rPr>
        <sz val="11"/>
        <color rgb="FF000000"/>
        <rFont val="Calibri"/>
      </rPr>
      <t>"</t>
    </r>
    <r>
      <rPr>
        <b/>
        <sz val="11"/>
        <color rgb="FF000000"/>
        <rFont val="Calibri"/>
      </rPr>
      <t>Configured</t>
    </r>
    <r>
      <rPr>
        <sz val="11"/>
        <color rgb="FF000000"/>
        <rFont val="Calibri"/>
      </rPr>
      <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</si>
  <si>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in the </t>
    </r>
    <r>
      <rPr>
        <b/>
        <sz val="11"/>
        <color rgb="FF000000"/>
        <rFont val="Calibri"/>
      </rPr>
      <t>"If Lost, Return to..." Message</t>
    </r>
    <r>
      <rPr>
        <sz val="11"/>
        <color rgb="FF000000"/>
        <rFont val="Calibri"/>
      </rPr>
      <t xml:space="preserve"> field, configure an appropriate message.</t>
    </r>
    <r>
      <rPr>
        <sz val="11"/>
        <color rgb="FF000000"/>
        <rFont val="Calibri"/>
      </rPr>
      <t xml:space="preserve">
</t>
    </r>
    <r>
      <rPr>
        <sz val="11"/>
        <color rgb="FF000000"/>
        <rFont val="Calibri"/>
      </rPr>
      <t>- Deploy the Configuration Profile.</t>
    </r>
  </si>
  <si>
    <r>
      <rPr>
        <sz val="11"/>
        <color rgb="FF000000"/>
        <rFont val="Calibri"/>
      </rPr>
      <t>This recommendation pertains to configuring a lock screen message.</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</si>
  <si>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Lock Screen Message</t>
    </r>
    <r>
      <rPr>
        <sz val="11"/>
        <color rgb="FF000000"/>
        <rFont val="Calibri"/>
      </rPr>
      <t xml:space="preserve"> tab.</t>
    </r>
    <r>
      <rPr>
        <sz val="11"/>
        <color rgb="FF000000"/>
        <rFont val="Calibri"/>
      </rPr>
      <t xml:space="preserve">
</t>
    </r>
    <r>
      <rPr>
        <sz val="11"/>
        <color rgb="FF000000"/>
        <rFont val="Calibri"/>
      </rPr>
      <t xml:space="preserve">- In the right window pane, verify that in the </t>
    </r>
    <r>
      <rPr>
        <b/>
        <sz val="11"/>
        <color rgb="FF000000"/>
        <rFont val="Calibri"/>
      </rPr>
      <t>"If Lost, Return to..." Message</t>
    </r>
    <r>
      <rPr>
        <sz val="11"/>
        <color rgb="FF000000"/>
        <rFont val="Calibri"/>
      </rPr>
      <t xml:space="preserve"> is configured appropriately.</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Wake the device.</t>
    </r>
    <r>
      <rPr>
        <sz val="11"/>
        <color rgb="FF000000"/>
        <rFont val="Calibri"/>
      </rPr>
      <t xml:space="preserve">
</t>
    </r>
    <r>
      <rPr>
        <sz val="11"/>
        <color rgb="FF000000"/>
        <rFont val="Calibri"/>
      </rPr>
      <t>- Verify on the lock screen that an appropriate message is displayed.</t>
    </r>
  </si>
  <si>
    <t>3.10.1</t>
  </si>
  <si>
    <t>3.10.2</t>
  </si>
  <si>
    <t>3.10.3</t>
  </si>
  <si>
    <t>3.10.4</t>
  </si>
  <si>
    <t>Privacy &amp; Security</t>
  </si>
  <si>
    <t>4.1.1</t>
  </si>
  <si>
    <r>
      <rPr>
        <sz val="11"/>
        <rFont val="Calibri"/>
      </rPr>
      <t>Review Manage Sharing &amp; Access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</si>
  <si>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Remove sharing from any applications or people that are outside your organization's requirements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</si>
  <si>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r>
      <rPr>
        <sz val="11"/>
        <color rgb="FF000000"/>
        <rFont val="Calibri"/>
      </rPr>
      <t>Managing Sharing &amp; Access is a new feature available with iOS 16, which allows via a wizard to review what is being shared with people and apps to determine if current settings are adequate or if some access needs to be revoked. It also allows to review the settings related to a user's Apple ID.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</si>
  <si>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Manage Sharing &amp; Access</t>
    </r>
    <r>
      <rPr>
        <sz val="11"/>
        <color rgb="FF000000"/>
        <rFont val="Calibri"/>
      </rPr>
      <t>.</t>
    </r>
    <r>
      <rPr>
        <sz val="11"/>
        <color rgb="FF000000"/>
        <rFont val="Calibri"/>
      </rPr>
      <t xml:space="preserve">
</t>
    </r>
    <r>
      <rPr>
        <sz val="11"/>
        <color rgb="FF000000"/>
        <rFont val="Calibri"/>
      </rPr>
      <t xml:space="preserve">- Tap </t>
    </r>
    <r>
      <rPr>
        <b/>
        <sz val="11"/>
        <color rgb="FF000000"/>
        <rFont val="Calibri"/>
      </rPr>
      <t>Continue</t>
    </r>
    <r>
      <rPr>
        <sz val="11"/>
        <color rgb="FF000000"/>
        <rFont val="Calibri"/>
      </rPr>
      <t>.</t>
    </r>
    <r>
      <rPr>
        <sz val="11"/>
        <color rgb="FF000000"/>
        <rFont val="Calibri"/>
      </rPr>
      <t xml:space="preserve">
</t>
    </r>
    <r>
      <rPr>
        <sz val="11"/>
        <color rgb="FF000000"/>
        <rFont val="Calibri"/>
      </rPr>
      <t>- Go through the 3 steps to review the settings.</t>
    </r>
    <r>
      <rPr>
        <sz val="11"/>
        <color rgb="FF000000"/>
        <rFont val="Calibri"/>
      </rPr>
      <t xml:space="preserve">
</t>
    </r>
    <r>
      <rPr>
        <sz val="11"/>
        <color rgb="FF000000"/>
        <rFont val="Calibri"/>
      </rPr>
      <t xml:space="preserve">- Tap </t>
    </r>
    <r>
      <rPr>
        <b/>
        <sz val="11"/>
        <color rgb="FF000000"/>
        <rFont val="Calibri"/>
      </rPr>
      <t>Done</t>
    </r>
    <r>
      <rPr>
        <sz val="11"/>
        <color rgb="FF000000"/>
        <rFont val="Calibri"/>
      </rPr>
      <t xml:space="preserve"> at the end of the procedure.</t>
    </r>
  </si>
  <si>
    <t>4.1.2</t>
  </si>
  <si>
    <r>
      <rPr>
        <sz val="11"/>
        <rFont val="Calibri"/>
      </rPr>
      <t>Review Emergency Reset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</si>
  <si>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Safety Check</t>
    </r>
    <r>
      <rPr>
        <sz val="11"/>
        <color rgb="FF000000"/>
        <rFont val="Calibri"/>
      </rPr>
      <t>.</t>
    </r>
    <r>
      <rPr>
        <sz val="11"/>
        <color rgb="FF000000"/>
        <rFont val="Calibri"/>
      </rPr>
      <t xml:space="preserve">
</t>
    </r>
    <r>
      <rPr>
        <sz val="11"/>
        <color rgb="FF000000"/>
        <rFont val="Calibri"/>
      </rPr>
      <t xml:space="preserve">- Tap </t>
    </r>
    <r>
      <rPr>
        <b/>
        <sz val="11"/>
        <color rgb="FF000000"/>
        <rFont val="Calibri"/>
      </rPr>
      <t>Emergency Reset</t>
    </r>
    <r>
      <rPr>
        <sz val="11"/>
        <color rgb="FF000000"/>
        <rFont val="Calibri"/>
      </rPr>
      <t>.</t>
    </r>
    <r>
      <rPr>
        <sz val="11"/>
        <color rgb="FF000000"/>
        <rFont val="Calibri"/>
      </rPr>
      <t xml:space="preserve">
</t>
    </r>
    <r>
      <rPr>
        <sz val="11"/>
        <color rgb="FF000000"/>
        <rFont val="Calibri"/>
      </rPr>
      <t xml:space="preserve">- Tap </t>
    </r>
    <r>
      <rPr>
        <b/>
        <sz val="11"/>
        <color rgb="FF000000"/>
        <rFont val="Calibri"/>
      </rPr>
      <t>Start Emergency Reset</t>
    </r>
    <r>
      <rPr>
        <sz val="11"/>
        <color rgb="FF000000"/>
        <rFont val="Calibri"/>
      </rPr>
      <t>.</t>
    </r>
    <r>
      <rPr>
        <sz val="11"/>
        <color rgb="FF000000"/>
        <rFont val="Calibri"/>
      </rPr>
      <t xml:space="preserve">
</t>
    </r>
    <r>
      <rPr>
        <sz val="11"/>
        <color rgb="FF000000"/>
        <rFont val="Calibri"/>
      </rPr>
      <t>- Follow the onscreen instructions until the procedure is complete.</t>
    </r>
  </si>
  <si>
    <r>
      <rPr>
        <sz val="11"/>
        <color rgb="FF000000"/>
        <rFont val="Calibri"/>
      </rPr>
      <t>Emergency Reset is a one-tap option that allows to protect a user by revoking everything an iOS device is sharing all people and apps; this includes things like location information, home data, photo albums and more.</t>
    </r>
    <r>
      <rPr>
        <sz val="11"/>
        <color rgb="FF000000"/>
        <rFont val="Calibri"/>
      </rPr>
      <t xml:space="preserve">
</t>
    </r>
    <r>
      <rPr>
        <sz val="11"/>
        <color rgb="FF000000"/>
        <rFont val="Calibri"/>
      </rPr>
      <t>Emergency Reset also allows to remove all emergency contacts and reset user's Apple ID and password, so no one can log into their account.</t>
    </r>
  </si>
  <si>
    <r>
      <rPr>
        <sz val="11"/>
        <color rgb="FF000000"/>
        <rFont val="Calibri"/>
      </rPr>
      <t xml:space="preserve">There is no way to audit </t>
    </r>
    <r>
      <rPr>
        <b/>
        <sz val="11"/>
        <color rgb="FF000000"/>
        <rFont val="Calibri"/>
      </rPr>
      <t>Emergency Reset</t>
    </r>
    <r>
      <rPr>
        <sz val="11"/>
        <color rgb="FF000000"/>
        <rFont val="Calibri"/>
      </rPr>
      <t xml:space="preserve"> since it is not a state that can be set.</t>
    </r>
  </si>
  <si>
    <t>4.1.3</t>
  </si>
  <si>
    <r>
      <rPr>
        <sz val="11"/>
        <rFont val="Calibri"/>
      </rPr>
      <t>Review Lockdown Mode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</si>
  <si>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Lockdown Mode</t>
    </r>
    <r>
      <rPr>
        <sz val="11"/>
        <color rgb="FF000000"/>
        <rFont val="Calibri"/>
      </rPr>
      <t>.</t>
    </r>
    <r>
      <rPr>
        <sz val="11"/>
        <color rgb="FF000000"/>
        <rFont val="Calibri"/>
      </rPr>
      <t xml:space="preserve">
</t>
    </r>
    <r>
      <rPr>
        <sz val="11"/>
        <color rgb="FF000000"/>
        <rFont val="Calibri"/>
      </rPr>
      <t xml:space="preserve">- Tap </t>
    </r>
    <r>
      <rPr>
        <b/>
        <sz val="11"/>
        <color rgb="FF000000"/>
        <rFont val="Calibri"/>
      </rPr>
      <t>Turn On &amp; Restart</t>
    </r>
    <r>
      <rPr>
        <sz val="11"/>
        <color rgb="FF000000"/>
        <rFont val="Calibri"/>
      </rPr>
      <t>.</t>
    </r>
    <r>
      <rPr>
        <sz val="11"/>
        <color rgb="FF000000"/>
        <rFont val="Calibri"/>
      </rPr>
      <t xml:space="preserve">
</t>
    </r>
    <r>
      <rPr>
        <sz val="11"/>
        <color rgb="FF000000"/>
        <rFont val="Calibri"/>
      </rPr>
      <t>- Enter the device passcode.</t>
    </r>
  </si>
  <si>
    <r>
      <rPr>
        <sz val="11"/>
        <color rgb="FF000000"/>
        <rFont val="Calibri"/>
      </rPr>
      <t>Lockdown Mode is a new operational model made available with iOS. It ensures a high level of security by limiting or disabling a nummber of features of the device</t>
    </r>
    <r>
      <rPr>
        <sz val="11"/>
        <color rgb="FF000000"/>
        <rFont val="Calibri"/>
      </rPr>
      <t xml:space="preserve">
</t>
    </r>
    <r>
      <rPr>
        <sz val="11"/>
        <color rgb="FF000000"/>
        <rFont val="Calibri"/>
      </rPr>
      <t>Lockdown Mode blocks most attachment types in Messages, blocks FaceTime calls from non-contacts, limits web browsing functions, prevents configuration profiles from being installed, and more, with a full list available in our Lockdown article.</t>
    </r>
  </si>
  <si>
    <r>
      <rPr>
        <sz val="11"/>
        <color rgb="FF000000"/>
        <rFont val="Calibri"/>
      </rPr>
      <t>Lockdown Mode is not for the average user and is meant for individual operating in very specific and risky circumstances.When Lockdown Mode is enabled the device doesn't work as usual: certain apps, websites and features are strictly limited for security and some experiences might not be available at all.</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</si>
  <si>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Under Security, verify the status of Lockdown Mode.</t>
    </r>
  </si>
  <si>
    <t>4.1.4</t>
  </si>
  <si>
    <r>
      <rPr>
        <sz val="11"/>
        <rFont val="Calibri"/>
      </rPr>
      <t xml:space="preserve">Ensure </t>
    </r>
    <r>
      <rPr>
        <sz val="11"/>
        <color rgb="FF000000"/>
        <rFont val="Calibri"/>
      </rPr>
      <t>"</t>
    </r>
    <r>
      <rPr>
        <b/>
        <sz val="11"/>
        <color rgb="FF000000"/>
        <rFont val="Calibri"/>
      </rPr>
      <t>App Privacy Report</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</si>
  <si>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Tap the services you want to disable or modify</t>
    </r>
    <r>
      <rPr>
        <sz val="11"/>
        <color rgb="FF000000"/>
        <rFont val="Calibri"/>
      </rPr>
      <t xml:space="preserve">
</t>
    </r>
    <r>
      <rPr>
        <sz val="11"/>
        <color rgb="FF000000"/>
        <rFont val="Calibri"/>
      </rPr>
      <t>- Set any/all applications to the settings for your organization's requirements</t>
    </r>
  </si>
  <si>
    <r>
      <rPr>
        <sz val="11"/>
        <color rgb="FF000000"/>
        <rFont val="Calibri"/>
      </rPr>
      <t>App Privacy Report is a tool that provides details about how often apps access your data, such as location, camera, microphone and more. The tool also returns information about each app network activity and website network activity, as well as the web domains that all apps contact most frequently.</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</si>
  <si>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&amp; Security</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Privacy Report</t>
    </r>
    <r>
      <rPr>
        <sz val="11"/>
        <color rgb="FF000000"/>
        <rFont val="Calibri"/>
      </rPr>
      <t>.</t>
    </r>
    <r>
      <rPr>
        <sz val="11"/>
        <color rgb="FF000000"/>
        <rFont val="Calibri"/>
      </rPr>
      <t xml:space="preserve">
</t>
    </r>
    <r>
      <rPr>
        <sz val="11"/>
        <color rgb="FF000000"/>
        <rFont val="Calibri"/>
      </rPr>
      <t>- Verify the status of App Privacy Report.</t>
    </r>
  </si>
  <si>
    <t>4.1.5</t>
  </si>
  <si>
    <r>
      <rPr>
        <sz val="11"/>
        <rFont val="Calibri"/>
      </rPr>
      <t>Review Airprint</t>
    </r>
  </si>
  <si>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under the tab </t>
    </r>
    <r>
      <rPr>
        <b/>
        <sz val="11"/>
        <color rgb="FF000000"/>
        <rFont val="Calibri"/>
      </rPr>
      <t>Functionality</t>
    </r>
    <r>
      <rPr>
        <sz val="11"/>
        <color rgb="FF000000"/>
        <rFont val="Calibri"/>
      </rPr>
      <t xml:space="preserve">, </t>
    </r>
    <r>
      <rPr>
        <b/>
        <sz val="11"/>
        <color rgb="FF000000"/>
        <rFont val="Calibri"/>
      </rPr>
      <t>uncheck</t>
    </r>
    <r>
      <rPr>
        <sz val="11"/>
        <color rgb="FF000000"/>
        <rFont val="Calibri"/>
      </rPr>
      <t xml:space="preserve"> the checkbox for </t>
    </r>
    <r>
      <rPr>
        <b/>
        <sz val="11"/>
        <color rgb="FF000000"/>
        <rFont val="Calibri"/>
      </rPr>
      <t>Allow AirPrint (supervised only)</t>
    </r>
    <r>
      <rPr>
        <sz val="11"/>
        <color rgb="FF000000"/>
        <rFont val="Calibri"/>
      </rPr>
      <t>.</t>
    </r>
    <r>
      <rPr>
        <sz val="11"/>
        <color rgb="FF000000"/>
        <rFont val="Calibri"/>
      </rPr>
      <t xml:space="preserve">
</t>
    </r>
    <r>
      <rPr>
        <sz val="11"/>
        <color rgb="FF000000"/>
        <rFont val="Calibri"/>
      </rPr>
      <t>- Deploy the Configuration Profile.</t>
    </r>
  </si>
  <si>
    <r>
      <rPr>
        <sz val="11"/>
        <color rgb="FF000000"/>
        <rFont val="Calibri"/>
      </rPr>
      <t>This recommendation pertains to Apple's AirPrint, a feature for printing without installing printer-specific drivers.</t>
    </r>
  </si>
  <si>
    <r>
      <rPr>
        <sz val="11"/>
        <color rgb="FF000000"/>
        <rFont val="Calibri"/>
      </rPr>
      <t>End users may be inconvenienced by disabling AirPrint on their personal devices since they may already be using Airprint compatible printers in their homes.</t>
    </r>
  </si>
  <si>
    <r>
      <rPr>
        <sz val="11"/>
        <color rgb="FF000000"/>
        <rFont val="Calibri"/>
      </rPr>
      <t>From the Configuration Profile:</t>
    </r>
    <r>
      <rPr>
        <sz val="11"/>
        <color rgb="FF000000"/>
        <rFont val="Calibri"/>
      </rPr>
      <t xml:space="preserve">
</t>
    </r>
    <r>
      <rPr>
        <sz val="11"/>
        <color rgb="FF000000"/>
        <rFont val="Calibri"/>
      </rPr>
      <t>- Open Apple Configurator.</t>
    </r>
    <r>
      <rPr>
        <sz val="11"/>
        <color rgb="FF000000"/>
        <rFont val="Calibri"/>
      </rPr>
      <t xml:space="preserve">
</t>
    </r>
    <r>
      <rPr>
        <sz val="11"/>
        <color rgb="FF000000"/>
        <rFont val="Calibri"/>
      </rPr>
      <t>- Open the Configuration Profile.</t>
    </r>
    <r>
      <rPr>
        <sz val="11"/>
        <color rgb="FF000000"/>
        <rFont val="Calibri"/>
      </rPr>
      <t xml:space="preserve">
</t>
    </r>
    <r>
      <rPr>
        <sz val="11"/>
        <color rgb="FF000000"/>
        <rFont val="Calibri"/>
      </rPr>
      <t xml:space="preserve">- In the left window pane, click on the </t>
    </r>
    <r>
      <rPr>
        <b/>
        <sz val="11"/>
        <color rgb="FF000000"/>
        <rFont val="Calibri"/>
      </rPr>
      <t>Restrictions</t>
    </r>
    <r>
      <rPr>
        <sz val="11"/>
        <color rgb="FF000000"/>
        <rFont val="Calibri"/>
      </rPr>
      <t xml:space="preserve"> tab.</t>
    </r>
    <r>
      <rPr>
        <sz val="11"/>
        <color rgb="FF000000"/>
        <rFont val="Calibri"/>
      </rPr>
      <t xml:space="preserve">
</t>
    </r>
    <r>
      <rPr>
        <sz val="11"/>
        <color rgb="FF000000"/>
        <rFont val="Calibri"/>
      </rPr>
      <t xml:space="preserve">- In the right window pane, verify that under the tab </t>
    </r>
    <r>
      <rPr>
        <b/>
        <sz val="11"/>
        <color rgb="FF000000"/>
        <rFont val="Calibri"/>
      </rPr>
      <t>Functionality</t>
    </r>
    <r>
      <rPr>
        <sz val="11"/>
        <color rgb="FF000000"/>
        <rFont val="Calibri"/>
      </rPr>
      <t xml:space="preserve">, that the checkbox for </t>
    </r>
    <r>
      <rPr>
        <b/>
        <sz val="11"/>
        <color rgb="FF000000"/>
        <rFont val="Calibri"/>
      </rPr>
      <t>Allow AirPrint (supervised only)</t>
    </r>
    <r>
      <rPr>
        <sz val="11"/>
        <color rgb="FF000000"/>
        <rFont val="Calibri"/>
      </rPr>
      <t xml:space="preserve"> is </t>
    </r>
    <r>
      <rPr>
        <b/>
        <sz val="11"/>
        <color rgb="FF000000"/>
        <rFont val="Calibri"/>
      </rPr>
      <t>unchecked</t>
    </r>
    <r>
      <rPr>
        <sz val="11"/>
        <color rgb="FF000000"/>
        <rFont val="Calibri"/>
      </rPr>
      <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VPN &amp; Device Management</t>
    </r>
    <r>
      <rPr>
        <sz val="11"/>
        <color rgb="FF000000"/>
        <rFont val="Calibri"/>
      </rPr>
      <t>.</t>
    </r>
    <r>
      <rPr>
        <sz val="11"/>
        <color rgb="FF000000"/>
        <rFont val="Calibri"/>
      </rPr>
      <t xml:space="preserve">
</t>
    </r>
    <r>
      <rPr>
        <sz val="11"/>
        <color rgb="FF000000"/>
        <rFont val="Calibri"/>
      </rPr>
      <t xml:space="preserve">- Tap </t>
    </r>
    <r>
      <rPr>
        <b/>
        <sz val="11"/>
        <color rgb="FF000000"/>
        <rFont val="Calibri"/>
      </rPr>
      <t>&lt;_Profile Name_&gt;</t>
    </r>
    <r>
      <rPr>
        <sz val="11"/>
        <color rgb="FF000000"/>
        <rFont val="Calibri"/>
      </rPr>
      <t>.</t>
    </r>
    <r>
      <rPr>
        <sz val="11"/>
        <color rgb="FF000000"/>
        <rFont val="Calibri"/>
      </rPr>
      <t xml:space="preserve">
</t>
    </r>
    <r>
      <rPr>
        <sz val="11"/>
        <color rgb="FF000000"/>
        <rFont val="Calibri"/>
      </rPr>
      <t xml:space="preserve">- Tap </t>
    </r>
    <r>
      <rPr>
        <b/>
        <sz val="11"/>
        <color rgb="FF000000"/>
        <rFont val="Calibri"/>
      </rPr>
      <t>Restrictions</t>
    </r>
    <r>
      <rPr>
        <sz val="11"/>
        <color rgb="FF000000"/>
        <rFont val="Calibri"/>
      </rPr>
      <t>.</t>
    </r>
    <r>
      <rPr>
        <sz val="11"/>
        <color rgb="FF000000"/>
        <rFont val="Calibri"/>
      </rPr>
      <t xml:space="preserve">
</t>
    </r>
    <r>
      <rPr>
        <sz val="11"/>
        <color rgb="FF000000"/>
        <rFont val="Calibri"/>
      </rPr>
      <t xml:space="preserve">- Confirm </t>
    </r>
    <r>
      <rPr>
        <b/>
        <sz val="11"/>
        <color rgb="FF000000"/>
        <rFont val="Calibri"/>
      </rPr>
      <t>AirPrint is not allowed</t>
    </r>
    <r>
      <rPr>
        <sz val="11"/>
        <color rgb="FF000000"/>
        <rFont val="Calibri"/>
      </rPr>
      <t xml:space="preserve"> is displayed.</t>
    </r>
  </si>
  <si>
    <t>4.1.6</t>
  </si>
  <si>
    <r>
      <rPr>
        <sz val="11"/>
        <rFont val="Calibri"/>
      </rPr>
      <t xml:space="preserve">Ensure </t>
    </r>
    <r>
      <rPr>
        <sz val="11"/>
        <color rgb="FF000000"/>
        <rFont val="Calibri"/>
      </rPr>
      <t>"</t>
    </r>
    <r>
      <rPr>
        <b/>
        <sz val="11"/>
        <color rgb="FF000000"/>
        <rFont val="Calibri"/>
      </rPr>
      <t>Stolen Device Protection</t>
    </r>
    <r>
      <rPr>
        <sz val="11"/>
        <color rgb="FF000000"/>
        <rFont val="Calibri"/>
      </rPr>
      <t>"</t>
    </r>
    <r>
      <rPr>
        <sz val="11"/>
        <color rgb="FF000000"/>
        <rFont val="Calibri"/>
      </rPr>
      <t xml:space="preserve"> Is Enabled</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</si>
  <si>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 xml:space="preserve">
</t>
    </r>
    <r>
      <rPr>
        <sz val="11"/>
        <color rgb="FF000000"/>
        <rFont val="Calibri"/>
      </rPr>
      <t xml:space="preserve">- Enable </t>
    </r>
    <r>
      <rPr>
        <b/>
        <sz val="11"/>
        <color rgb="FF000000"/>
        <rFont val="Calibri"/>
      </rPr>
      <t>Stolen Device Protection</t>
    </r>
  </si>
  <si>
    <r>
      <rPr>
        <sz val="11"/>
        <color rgb="FF000000"/>
        <rFont val="Calibri"/>
      </rPr>
      <t>With the release of iOS and iPadOS 17.3, Apple added the ability to restrict when a passcode can be reset. Turning this on will protect a user if their phone is stolen and the thief has obtained the user's passcode. If the passcode is compromised, a user's iCloud credentials can be reset or altered, giving access to the user's AppleID.</t>
    </r>
    <r>
      <rPr>
        <sz val="11"/>
        <color rgb="FF000000"/>
        <rFont val="Calibri"/>
      </rPr>
      <t xml:space="preserve">
</t>
    </r>
    <r>
      <rPr>
        <sz val="11"/>
        <color rgb="FF000000"/>
        <rFont val="Calibri"/>
      </rPr>
      <t xml:space="preserve">To access your significant locations follow this guide: Delete significant locations on iPhone </t>
    </r>
    <r>
      <rPr>
        <sz val="11"/>
        <color rgb="FF0000FF"/>
        <rFont val="Calibri"/>
      </rPr>
      <t>(https://support.apple.com/guide/iphone/delete-significant-locations-iph32b15b22f/ios)</t>
    </r>
    <r>
      <rPr>
        <sz val="11"/>
        <color rgb="FF000000"/>
        <rFont val="Calibri"/>
      </rPr>
      <t>.</t>
    </r>
    <r>
      <rPr>
        <sz val="11"/>
        <color rgb="FF000000"/>
        <rFont val="Calibri"/>
      </rPr>
      <t xml:space="preserve">
</t>
    </r>
    <r>
      <rPr>
        <sz val="11"/>
        <color rgb="FF000000"/>
        <rFont val="Calibri"/>
      </rPr>
      <t xml:space="preserve">To learn more about what access to an AppleID allows: Where can I use my Apple ID? </t>
    </r>
    <r>
      <rPr>
        <sz val="11"/>
        <color rgb="FF0000FF"/>
        <rFont val="Calibri"/>
      </rPr>
      <t>(https://support.apple.com/en-us/102851#:~:text=Your%20Apple%20ID%20is%20the,you%20use%20across%20Apple%20services.)</t>
    </r>
  </si>
  <si>
    <r>
      <rPr>
        <sz val="11"/>
        <color rgb="FF000000"/>
        <rFont val="Calibri"/>
      </rPr>
      <t>This could cause an issue for the user if they are trying to change their passcode outside of their significant location(s).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</si>
  <si>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 xml:space="preserve">
</t>
    </r>
    <r>
      <rPr>
        <sz val="11"/>
        <color rgb="FF000000"/>
        <rFont val="Calibri"/>
      </rPr>
      <t xml:space="preserve">- Tap </t>
    </r>
    <r>
      <rPr>
        <b/>
        <sz val="11"/>
        <color rgb="FF000000"/>
        <rFont val="Calibri"/>
      </rPr>
      <t>Face ID &amp; Passcode</t>
    </r>
    <r>
      <rPr>
        <sz val="11"/>
        <color rgb="FF000000"/>
        <rFont val="Calibri"/>
      </rPr>
      <t xml:space="preserve">
</t>
    </r>
    <r>
      <rPr>
        <sz val="11"/>
        <color rgb="FF000000"/>
        <rFont val="Calibri"/>
      </rPr>
      <t>- Enter the passcode</t>
    </r>
    <r>
      <rPr>
        <sz val="11"/>
        <color rgb="FF000000"/>
        <rFont val="Calibri"/>
      </rPr>
      <t xml:space="preserve">
</t>
    </r>
    <r>
      <rPr>
        <sz val="11"/>
        <color rgb="FF000000"/>
        <rFont val="Calibri"/>
      </rPr>
      <t xml:space="preserve">- Tap </t>
    </r>
    <r>
      <rPr>
        <b/>
        <sz val="11"/>
        <color rgb="FF000000"/>
        <rFont val="Calibri"/>
      </rPr>
      <t>Stolen Device Protection</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Stolen Device Protection</t>
    </r>
    <r>
      <rPr>
        <sz val="11"/>
        <color rgb="FF000000"/>
        <rFont val="Calibri"/>
      </rPr>
      <t xml:space="preserve"> is enabled.</t>
    </r>
  </si>
  <si>
    <t>Additional Recommendations</t>
  </si>
  <si>
    <t>4.2</t>
  </si>
  <si>
    <r>
      <rPr>
        <sz val="11"/>
        <rFont val="Calibri"/>
      </rPr>
      <t>Ensure device is not obviously jailbroken or compromised</t>
    </r>
  </si>
  <si>
    <r>
      <rPr>
        <sz val="11"/>
        <color rgb="FF000000"/>
        <rFont val="Calibri"/>
      </rPr>
      <t>Restore the iOS to a known good state from a trusted computer:</t>
    </r>
    <r>
      <rPr>
        <sz val="11"/>
        <color rgb="FF000000"/>
        <rFont val="Calibri"/>
      </rPr>
      <t xml:space="preserve">
</t>
    </r>
    <r>
      <rPr>
        <sz val="11"/>
        <color rgb="FF000000"/>
        <rFont val="Calibri"/>
      </rPr>
      <t>- Open iTunes.</t>
    </r>
    <r>
      <rPr>
        <sz val="11"/>
        <color rgb="FF000000"/>
        <rFont val="Calibri"/>
      </rPr>
      <t xml:space="preserve">
</t>
    </r>
    <r>
      <rPr>
        <sz val="11"/>
        <color rgb="FF000000"/>
        <rFont val="Calibri"/>
      </rPr>
      <t>- Connect the iOS device to the computer with a USB cable.</t>
    </r>
    <r>
      <rPr>
        <sz val="11"/>
        <color rgb="FF000000"/>
        <rFont val="Calibri"/>
      </rPr>
      <t xml:space="preserve">
</t>
    </r>
    <r>
      <rPr>
        <sz val="11"/>
        <color rgb="FF000000"/>
        <rFont val="Calibri"/>
      </rPr>
      <t>- Select your iOS device within iTunes.</t>
    </r>
    <r>
      <rPr>
        <sz val="11"/>
        <color rgb="FF000000"/>
        <rFont val="Calibri"/>
      </rPr>
      <t xml:space="preserve">
</t>
    </r>
    <r>
      <rPr>
        <sz val="11"/>
        <color rgb="FF000000"/>
        <rFont val="Calibri"/>
      </rPr>
      <t>- Select Restore iPhone/iPad.</t>
    </r>
    <r>
      <rPr>
        <sz val="11"/>
        <color rgb="FF000000"/>
        <rFont val="Calibri"/>
      </rPr>
      <t xml:space="preserve">
</t>
    </r>
    <r>
      <rPr>
        <sz val="11"/>
        <color rgb="FF000000"/>
        <rFont val="Calibri"/>
      </rPr>
      <t>- After restoration, set up as a new device or restore from a known good backup.</t>
    </r>
  </si>
  <si>
    <r>
      <rPr>
        <sz val="11"/>
        <color rgb="FF000000"/>
        <rFont val="Calibri"/>
      </rPr>
      <t>This recommendation pertains to inspecting a device for the presence of the most common jailbreak indicator.</t>
    </r>
  </si>
  <si>
    <r>
      <rPr>
        <sz val="11"/>
        <color rgb="FF000000"/>
        <rFont val="Calibri"/>
      </rPr>
      <t>The ways a device is compromised change over time, thus it may prove to be hard detecting a compromised device. However, there are some indicators that are suspiscious and might mean an iOS device is no longer genuine.</t>
    </r>
    <r>
      <rPr>
        <sz val="11"/>
        <color rgb="FF000000"/>
        <rFont val="Calibri"/>
      </rPr>
      <t xml:space="preserve">
</t>
    </r>
    <r>
      <rPr>
        <sz val="11"/>
        <color rgb="FF000000"/>
        <rFont val="Calibri"/>
      </rPr>
      <t>- Suspicious apps are installed on the device.</t>
    </r>
    <r>
      <rPr>
        <sz val="11"/>
        <color rgb="FF000000"/>
        <rFont val="Calibri"/>
      </rPr>
      <t xml:space="preserve">
</t>
    </r>
    <r>
      <rPr>
        <sz val="11"/>
        <color rgb="FF000000"/>
        <rFont val="Calibri"/>
      </rPr>
      <t>- High data usage.</t>
    </r>
    <r>
      <rPr>
        <sz val="11"/>
        <color rgb="FF000000"/>
        <rFont val="Calibri"/>
      </rPr>
      <t xml:space="preserve">
</t>
    </r>
    <r>
      <rPr>
        <sz val="11"/>
        <color rgb="FF000000"/>
        <rFont val="Calibri"/>
      </rPr>
      <t>- The device is hot or overheats.</t>
    </r>
    <r>
      <rPr>
        <sz val="11"/>
        <color rgb="FF000000"/>
        <rFont val="Calibri"/>
      </rPr>
      <t xml:space="preserve">
</t>
    </r>
    <r>
      <rPr>
        <sz val="11"/>
        <color rgb="FF000000"/>
        <rFont val="Calibri"/>
      </rPr>
      <t>- High battery drain.</t>
    </r>
    <r>
      <rPr>
        <sz val="11"/>
        <color rgb="FF000000"/>
        <rFont val="Calibri"/>
      </rPr>
      <t xml:space="preserve">
</t>
    </r>
    <r>
      <rPr>
        <sz val="11"/>
        <color rgb="FF000000"/>
        <rFont val="Calibri"/>
      </rPr>
      <t>- Poor overall performance.</t>
    </r>
    <r>
      <rPr>
        <sz val="11"/>
        <color rgb="FF000000"/>
        <rFont val="Calibri"/>
      </rPr>
      <t xml:space="preserve">
</t>
    </r>
    <r>
      <rPr>
        <sz val="11"/>
        <color rgb="FF000000"/>
        <rFont val="Calibri"/>
      </rPr>
      <t>- Unrecongnized calls/texts.</t>
    </r>
    <r>
      <rPr>
        <sz val="11"/>
        <color rgb="FF000000"/>
        <rFont val="Calibri"/>
      </rPr>
      <t xml:space="preserve">
</t>
    </r>
    <r>
      <rPr>
        <sz val="11"/>
        <color rgb="FF000000"/>
        <rFont val="Calibri"/>
      </rPr>
      <t>For jailbroken devices, the additional checks below can be run:</t>
    </r>
    <r>
      <rPr>
        <sz val="11"/>
        <color rgb="FF000000"/>
        <rFont val="Calibri"/>
      </rPr>
      <t xml:space="preserve">
</t>
    </r>
    <r>
      <rPr>
        <sz val="11"/>
        <color rgb="FF000000"/>
        <rFont val="Calibri"/>
      </rPr>
      <t>- From the Home Screen, swipe down to open Spotlight.</t>
    </r>
    <r>
      <rPr>
        <sz val="11"/>
        <color rgb="FF000000"/>
        <rFont val="Calibri"/>
      </rPr>
      <t xml:space="preserve">
</t>
    </r>
    <r>
      <rPr>
        <sz val="11"/>
        <color rgb="FF000000"/>
        <rFont val="Calibri"/>
      </rPr>
      <t xml:space="preserve">- Enter </t>
    </r>
    <r>
      <rPr>
        <b/>
        <sz val="11"/>
        <color rgb="FF000000"/>
        <rFont val="Calibri"/>
      </rPr>
      <t>Cydia</t>
    </r>
    <r>
      <rPr>
        <sz val="11"/>
        <color rgb="FF000000"/>
        <rFont val="Calibri"/>
      </rPr>
      <t xml:space="preserve">, </t>
    </r>
    <r>
      <rPr>
        <b/>
        <sz val="11"/>
        <color rgb="FF000000"/>
        <rFont val="Calibri"/>
      </rPr>
      <t>Sileo</t>
    </r>
    <r>
      <rPr>
        <sz val="11"/>
        <color rgb="FF000000"/>
        <rFont val="Calibri"/>
      </rPr>
      <t xml:space="preserve">, and </t>
    </r>
    <r>
      <rPr>
        <b/>
        <sz val="11"/>
        <color rgb="FF000000"/>
        <rFont val="Calibri"/>
      </rPr>
      <t>checkra1n</t>
    </r>
    <r>
      <rPr>
        <sz val="11"/>
        <color rgb="FF000000"/>
        <rFont val="Calibri"/>
      </rPr>
      <t>.</t>
    </r>
    <r>
      <rPr>
        <sz val="11"/>
        <color rgb="FF000000"/>
        <rFont val="Calibri"/>
      </rPr>
      <t xml:space="preserve">
</t>
    </r>
    <r>
      <rPr>
        <sz val="11"/>
        <color rgb="FF000000"/>
        <rFont val="Calibri"/>
      </rPr>
      <t>- Confirm every time that Spotlight results do not return any of the apps above.</t>
    </r>
  </si>
  <si>
    <t>4.3</t>
  </si>
  <si>
    <r>
      <rPr>
        <sz val="11"/>
        <rFont val="Calibri"/>
      </rPr>
      <t xml:space="preserve">Ensure </t>
    </r>
    <r>
      <rPr>
        <sz val="11"/>
        <color rgb="FF000000"/>
        <rFont val="Calibri"/>
      </rPr>
      <t>"</t>
    </r>
    <r>
      <rPr>
        <b/>
        <sz val="11"/>
        <color rgb="FF000000"/>
        <rFont val="Calibri"/>
      </rPr>
      <t>Install iOS Updates</t>
    </r>
    <r>
      <rPr>
        <sz val="11"/>
        <color rgb="FF000000"/>
        <rFont val="Calibri"/>
      </rPr>
      <t>"</t>
    </r>
    <r>
      <rPr>
        <sz val="11"/>
        <color rgb="FF000000"/>
        <rFont val="Calibri"/>
      </rPr>
      <t xml:space="preserve"> of </t>
    </r>
    <r>
      <rPr>
        <sz val="11"/>
        <color rgb="FF000000"/>
        <rFont val="Calibri"/>
      </rPr>
      <t>"</t>
    </r>
    <r>
      <rPr>
        <b/>
        <sz val="11"/>
        <color rgb="FF000000"/>
        <rFont val="Calibri"/>
      </rPr>
      <t>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</si>
  <si>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t>
    </r>
  </si>
  <si>
    <r>
      <rPr>
        <sz val="11"/>
        <color rgb="FF000000"/>
        <rFont val="Calibri"/>
      </rPr>
      <t>This recommendation pertains to the automatic installation of operating system updates.</t>
    </r>
  </si>
  <si>
    <r>
      <rPr>
        <sz val="11"/>
        <color rgb="FF000000"/>
        <rFont val="Calibri"/>
      </rPr>
      <t>In the following circumstances automatic updates should be kept disabled:</t>
    </r>
    <r>
      <rPr>
        <sz val="11"/>
        <color rgb="FF000000"/>
        <rFont val="Calibri"/>
      </rPr>
      <t xml:space="preserve">
</t>
    </r>
    <r>
      <rPr>
        <sz val="11"/>
        <color rgb="FF000000"/>
        <rFont val="Calibri"/>
      </rPr>
      <t>- If the organization leverages third-party tools to manage software updates for Apple devices,</t>
    </r>
    <r>
      <rPr>
        <sz val="11"/>
        <color rgb="FF000000"/>
        <rFont val="Calibri"/>
      </rPr>
      <t xml:space="preserve">
</t>
    </r>
    <r>
      <rPr>
        <sz val="11"/>
        <color rgb="FF000000"/>
        <rFont val="Calibri"/>
      </rPr>
      <t>- If the organization has a strict patch management process, which involves testing the software updates on pilot devices before an exhaustive roll-out.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</si>
  <si>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Updates</t>
    </r>
    <r>
      <rPr>
        <sz val="11"/>
        <color rgb="FF000000"/>
        <rFont val="Calibri"/>
      </rPr>
      <t xml:space="preserve">
</t>
    </r>
    <r>
      <rPr>
        <sz val="11"/>
        <color rgb="FF000000"/>
        <rFont val="Calibri"/>
      </rPr>
      <t xml:space="preserve">- Tap </t>
    </r>
    <r>
      <rPr>
        <b/>
        <sz val="11"/>
        <color rgb="FF000000"/>
        <rFont val="Calibri"/>
      </rPr>
      <t>Automatic Updates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Download iOS Updates</t>
    </r>
    <r>
      <rPr>
        <sz val="11"/>
        <color rgb="FF000000"/>
        <rFont val="Calibri"/>
      </rPr>
      <t xml:space="preserve"> and </t>
    </r>
    <r>
      <rPr>
        <b/>
        <sz val="11"/>
        <color rgb="FF000000"/>
        <rFont val="Calibri"/>
      </rPr>
      <t>Install iOS Updates</t>
    </r>
    <r>
      <rPr>
        <sz val="11"/>
        <color rgb="FF000000"/>
        <rFont val="Calibri"/>
      </rPr>
      <t xml:space="preserve"> are enabled.</t>
    </r>
  </si>
  <si>
    <t>4.4</t>
  </si>
  <si>
    <r>
      <rPr>
        <sz val="11"/>
        <rFont val="Calibri"/>
      </rPr>
      <t xml:space="preserve">Ensure </t>
    </r>
    <r>
      <rPr>
        <sz val="11"/>
        <color rgb="FF000000"/>
        <rFont val="Calibri"/>
      </rPr>
      <t>"</t>
    </r>
    <r>
      <rPr>
        <b/>
        <sz val="11"/>
        <color rgb="FF000000"/>
        <rFont val="Calibri"/>
      </rPr>
      <t>Software Update</t>
    </r>
    <r>
      <rPr>
        <sz val="11"/>
        <color rgb="FF000000"/>
        <rFont val="Calibri"/>
      </rPr>
      <t>"</t>
    </r>
    <r>
      <rPr>
        <sz val="11"/>
        <color rgb="FF000000"/>
        <rFont val="Calibri"/>
      </rPr>
      <t xml:space="preserve"> returns </t>
    </r>
    <r>
      <rPr>
        <sz val="11"/>
        <color rgb="FF000000"/>
        <rFont val="Calibri"/>
      </rPr>
      <t>"</t>
    </r>
    <r>
      <rPr>
        <b/>
        <sz val="11"/>
        <color rgb="FF000000"/>
        <rFont val="Calibri"/>
      </rPr>
      <t>Your software is up to date.</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</si>
  <si>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Tap </t>
    </r>
    <r>
      <rPr>
        <b/>
        <sz val="11"/>
        <color rgb="FF000000"/>
        <rFont val="Calibri"/>
      </rPr>
      <t>Install</t>
    </r>
    <r>
      <rPr>
        <sz val="11"/>
        <color rgb="FF000000"/>
        <rFont val="Calibri"/>
      </rPr>
      <t xml:space="preserve"> or </t>
    </r>
    <r>
      <rPr>
        <b/>
        <sz val="11"/>
        <color rgb="FF000000"/>
        <rFont val="Calibri"/>
      </rPr>
      <t>Download and Install</t>
    </r>
    <r>
      <rPr>
        <sz val="11"/>
        <color rgb="FF000000"/>
        <rFont val="Calibri"/>
      </rPr>
      <t xml:space="preserve"> and then allow device to complete the installation.</t>
    </r>
  </si>
  <si>
    <r>
      <rPr>
        <sz val="11"/>
        <color rgb="FF000000"/>
        <rFont val="Calibri"/>
      </rPr>
      <t>This recommendation pertains to updating and upgrading the operating system of a given device.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</si>
  <si>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General</t>
    </r>
    <r>
      <rPr>
        <sz val="11"/>
        <color rgb="FF000000"/>
        <rFont val="Calibri"/>
      </rPr>
      <t>.</t>
    </r>
    <r>
      <rPr>
        <sz val="11"/>
        <color rgb="FF000000"/>
        <rFont val="Calibri"/>
      </rPr>
      <t xml:space="preserve">
</t>
    </r>
    <r>
      <rPr>
        <sz val="11"/>
        <color rgb="FF000000"/>
        <rFont val="Calibri"/>
      </rPr>
      <t xml:space="preserve">- Tap </t>
    </r>
    <r>
      <rPr>
        <b/>
        <sz val="11"/>
        <color rgb="FF000000"/>
        <rFont val="Calibri"/>
      </rPr>
      <t>Software Update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iOS is up to date.</t>
    </r>
    <r>
      <rPr>
        <sz val="11"/>
        <color rgb="FF000000"/>
        <rFont val="Calibri"/>
      </rPr>
      <t xml:space="preserve"> is returned.</t>
    </r>
  </si>
  <si>
    <t>4.5</t>
  </si>
  <si>
    <r>
      <rPr>
        <sz val="11"/>
        <rFont val="Calibri"/>
      </rPr>
      <t xml:space="preserve">Review </t>
    </r>
    <r>
      <rPr>
        <sz val="11"/>
        <color rgb="FF000000"/>
        <rFont val="Calibri"/>
      </rPr>
      <t>"</t>
    </r>
    <r>
      <rPr>
        <b/>
        <sz val="11"/>
        <color rgb="FF000000"/>
        <rFont val="Calibri"/>
      </rPr>
      <t>iCloud Private Relay</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</si>
  <si>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Private Relay</t>
    </r>
    <r>
      <rPr>
        <sz val="11"/>
        <color rgb="FF000000"/>
        <rFont val="Calibri"/>
      </rPr>
      <t>.</t>
    </r>
  </si>
  <si>
    <r>
      <rPr>
        <sz val="11"/>
        <color rgb="FF000000"/>
        <rFont val="Calibri"/>
      </rPr>
      <t>iCloud Private Relay is a service offered by Apple as part of an iCloud+ subscription. It allows users on iOS 15, iPadOS 15, macOS Monterey, or later versions of iOS, iPadOS, and macOS to browse the Web more privately by hiding the user's actual IP address.</t>
    </r>
    <r>
      <rPr>
        <sz val="11"/>
        <color rgb="FF000000"/>
        <rFont val="Calibri"/>
      </rPr>
      <t xml:space="preserve">
</t>
    </r>
    <r>
      <rPr>
        <sz val="11"/>
        <color rgb="FF000000"/>
        <rFont val="Calibri"/>
      </rPr>
      <t>The service makes use of a multi-hop architecture whereby a user's requests are sent through two separate internet relays, operated by different entities, that replace a user's original IP address.</t>
    </r>
    <r>
      <rPr>
        <sz val="11"/>
        <color rgb="FF000000"/>
        <rFont val="Calibri"/>
      </rPr>
      <t xml:space="preserve">
</t>
    </r>
    <r>
      <rPr>
        <sz val="11"/>
        <color rgb="FF000000"/>
        <rFont val="Calibri"/>
      </rPr>
      <t>The user's IP address is visible to the network provider and to the first relay, which is operated by Apple. The DNS records are encrypted, so neither party can see the address of the website the user is trying to visit.The second relay, which is operated by a third-party content provider, generates a temporary IP address, decrypts the name of the website, and connects to the site.  By doing so, no single party — including Apple — can view or collect the details of a user's browsing activity or unencrypted activity in applications.</t>
    </r>
  </si>
  <si>
    <r>
      <rPr>
        <sz val="11"/>
        <color rgb="FF000000"/>
        <rFont val="Calibri"/>
      </rPr>
      <t>iCloud Private Relay only protects connections on public internet servers, instructing the device to try to access the servers directly over the local network.Some entities or enterprises, however, might be required to audit all network traffic by policy. In this case, it is possible to block access to Private Relay. Should iCloud Private Relay be blocked, the user will be alerted that they need to either disable the feature or choose another network. In this scenario, users will still be able to use the service when they are not connected to their corporate network.</t>
    </r>
    <r>
      <rPr>
        <sz val="11"/>
        <color rgb="FF000000"/>
        <rFont val="Calibri"/>
      </rPr>
      <t xml:space="preserve">
</t>
    </r>
    <r>
      <rPr>
        <sz val="11"/>
        <color rgb="FF000000"/>
        <rFont val="Calibri"/>
      </rPr>
      <t>The fastest and most reliable way to do this is to return a negative answer fromthe network’s DNS resolver, preventing DNS resolution for the mask.icloud.comand mask-h2.icloud.com hostnames necessary for Private Relay traffic.</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</si>
  <si>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iCloud</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Private Relay</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Private Relay</t>
    </r>
    <r>
      <rPr>
        <sz val="11"/>
        <color rgb="FF000000"/>
        <rFont val="Calibri"/>
      </rPr>
      <t xml:space="preserve"> is enabled.</t>
    </r>
  </si>
  <si>
    <t>4.6</t>
  </si>
  <si>
    <r>
      <rPr>
        <sz val="11"/>
        <rFont val="Calibri"/>
      </rPr>
      <t xml:space="preserve">Review </t>
    </r>
    <r>
      <rPr>
        <sz val="11"/>
        <color rgb="FF000000"/>
        <rFont val="Calibri"/>
      </rPr>
      <t>"</t>
    </r>
    <r>
      <rPr>
        <b/>
        <sz val="11"/>
        <color rgb="FF000000"/>
        <rFont val="Calibri"/>
      </rPr>
      <t>Mail Privacy Protection</t>
    </r>
    <r>
      <rPr>
        <sz val="11"/>
        <color rgb="FF000000"/>
        <rFont val="Calibri"/>
      </rPr>
      <t>"</t>
    </r>
    <r>
      <rPr>
        <sz val="11"/>
        <color rgb="FF000000"/>
        <rFont val="Calibri"/>
      </rPr>
      <t xml:space="preserve"> settings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</si>
  <si>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Protect Mail Activity</t>
    </r>
    <r>
      <rPr>
        <sz val="11"/>
        <color rgb="FF000000"/>
        <rFont val="Calibri"/>
      </rPr>
      <t>.</t>
    </r>
  </si>
  <si>
    <r>
      <rPr>
        <sz val="11"/>
        <color rgb="FF000000"/>
        <rFont val="Calibri"/>
      </rPr>
      <t>Mail Privacy Protection helps protect user privacy by preventing email senders from learning information about the activity they engage with using the Mail application. When turned on, this feature hides user IP addresses.</t>
    </r>
  </si>
  <si>
    <r>
      <rPr>
        <sz val="11"/>
        <color rgb="FF000000"/>
        <rFont val="Calibri"/>
      </rPr>
      <t>Some entities or enterprises might be required to audit all network traffic by policy. In this case, it is possible to block access to Mail Privacy Protection.The fastest and most reliable way to do this is to return a negative answer from the network’s DNS resolver, preventing DNS resolution for the mask.icloud.com and mask-h2.icloud.com hostnames necessary for Mail Privacy Protection traffic.</t>
    </r>
    <r>
      <rPr>
        <sz val="11"/>
        <color rgb="FF000000"/>
        <rFont val="Calibri"/>
      </rPr>
      <t xml:space="preserve">
</t>
    </r>
    <r>
      <rPr>
        <sz val="11"/>
        <color rgb="FF000000"/>
        <rFont val="Calibri"/>
      </rPr>
      <t>In this scenario, users will still be able to use the service when they are not connected to their corporate network.</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</si>
  <si>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Mail</t>
    </r>
    <r>
      <rPr>
        <sz val="11"/>
        <color rgb="FF000000"/>
        <rFont val="Calibri"/>
      </rPr>
      <t>.</t>
    </r>
    <r>
      <rPr>
        <sz val="11"/>
        <color rgb="FF000000"/>
        <rFont val="Calibri"/>
      </rPr>
      <t xml:space="preserve">
</t>
    </r>
    <r>
      <rPr>
        <sz val="11"/>
        <color rgb="FF000000"/>
        <rFont val="Calibri"/>
      </rPr>
      <t xml:space="preserve">- Tap </t>
    </r>
    <r>
      <rPr>
        <b/>
        <sz val="11"/>
        <color rgb="FF000000"/>
        <rFont val="Calibri"/>
      </rPr>
      <t>Privacy Protection</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Protect Mail Activity</t>
    </r>
    <r>
      <rPr>
        <sz val="11"/>
        <color rgb="FF000000"/>
        <rFont val="Calibri"/>
      </rPr>
      <t xml:space="preserve"> is enabled.</t>
    </r>
  </si>
  <si>
    <t>4.7</t>
  </si>
  <si>
    <r>
      <rPr>
        <sz val="11"/>
        <rFont val="Calibri"/>
      </rPr>
      <t xml:space="preserve">Ensure </t>
    </r>
    <r>
      <rPr>
        <sz val="11"/>
        <color rgb="FF000000"/>
        <rFont val="Calibri"/>
      </rPr>
      <t>"</t>
    </r>
    <r>
      <rPr>
        <b/>
        <sz val="11"/>
        <color rgb="FF000000"/>
        <rFont val="Calibri"/>
      </rPr>
      <t>Automatic Downloads</t>
    </r>
    <r>
      <rPr>
        <sz val="11"/>
        <color rgb="FF000000"/>
        <rFont val="Calibri"/>
      </rPr>
      <t>"</t>
    </r>
    <r>
      <rPr>
        <sz val="11"/>
        <color rgb="FF000000"/>
        <rFont val="Calibri"/>
      </rPr>
      <t xml:space="preserve"> of </t>
    </r>
    <r>
      <rPr>
        <sz val="11"/>
        <color rgb="FF000000"/>
        <rFont val="Calibri"/>
      </rPr>
      <t>"</t>
    </r>
    <r>
      <rPr>
        <b/>
        <sz val="11"/>
        <color rgb="FF000000"/>
        <rFont val="Calibri"/>
      </rPr>
      <t>App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</si>
  <si>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iTunes &amp; App Store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AUTOMATIC DOWNLOADS</t>
    </r>
    <r>
      <rPr>
        <sz val="11"/>
        <color rgb="FF000000"/>
        <rFont val="Calibri"/>
      </rPr>
      <t xml:space="preserve">, enable </t>
    </r>
    <r>
      <rPr>
        <b/>
        <sz val="11"/>
        <color rgb="FF000000"/>
        <rFont val="Calibri"/>
      </rPr>
      <t>App Updates</t>
    </r>
    <r>
      <rPr>
        <sz val="11"/>
        <color rgb="FF000000"/>
        <rFont val="Calibri"/>
      </rPr>
      <t>.</t>
    </r>
  </si>
  <si>
    <r>
      <rPr>
        <sz val="11"/>
        <color rgb="FF000000"/>
        <rFont val="Calibri"/>
      </rPr>
      <t>This recommendation pertains to the automatic installation of application updates.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</si>
  <si>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App Store</t>
    </r>
    <r>
      <rPr>
        <sz val="11"/>
        <color rgb="FF000000"/>
        <rFont val="Calibri"/>
      </rPr>
      <t>.</t>
    </r>
    <r>
      <rPr>
        <sz val="11"/>
        <color rgb="FF000000"/>
        <rFont val="Calibri"/>
      </rPr>
      <t xml:space="preserve">
</t>
    </r>
    <r>
      <rPr>
        <sz val="11"/>
        <color rgb="FF000000"/>
        <rFont val="Calibri"/>
      </rPr>
      <t xml:space="preserve">- Verify that under </t>
    </r>
    <r>
      <rPr>
        <b/>
        <sz val="11"/>
        <color rgb="FF000000"/>
        <rFont val="Calibri"/>
      </rPr>
      <t>AUTOMATIC DOWNLOADS</t>
    </r>
    <r>
      <rPr>
        <sz val="11"/>
        <color rgb="FF000000"/>
        <rFont val="Calibri"/>
      </rPr>
      <t xml:space="preserve">, </t>
    </r>
    <r>
      <rPr>
        <b/>
        <sz val="11"/>
        <color rgb="FF000000"/>
        <rFont val="Calibri"/>
      </rPr>
      <t>App Updates</t>
    </r>
    <r>
      <rPr>
        <sz val="11"/>
        <color rgb="FF000000"/>
        <rFont val="Calibri"/>
      </rPr>
      <t xml:space="preserve"> is enabled.</t>
    </r>
  </si>
  <si>
    <t>4.8</t>
  </si>
  <si>
    <r>
      <rPr>
        <sz val="11"/>
        <rFont val="Calibri"/>
      </rPr>
      <t xml:space="preserve">Ensure </t>
    </r>
    <r>
      <rPr>
        <sz val="11"/>
        <color rgb="FF000000"/>
        <rFont val="Calibri"/>
      </rPr>
      <t>"</t>
    </r>
    <r>
      <rPr>
        <b/>
        <sz val="11"/>
        <color rgb="FF000000"/>
        <rFont val="Calibri"/>
      </rPr>
      <t>Find My iPhone/iPad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end user-owned devices</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</si>
  <si>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Enable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t>
    </r>
  </si>
  <si>
    <r>
      <rPr>
        <sz val="11"/>
        <color rgb="FF000000"/>
        <rFont val="Calibri"/>
      </rPr>
      <t>This recommendation pertains to remote device locating, locking, and erasure by the end user.</t>
    </r>
  </si>
  <si>
    <r>
      <rPr>
        <sz val="11"/>
        <color rgb="FF000000"/>
        <rFont val="Calibri"/>
      </rPr>
      <t>Evidence may be destroyed if an end user performs an erase.</t>
    </r>
  </si>
  <si>
    <r>
      <rPr>
        <sz val="11"/>
        <color rgb="FF000000"/>
        <rFont val="Calibri"/>
      </rPr>
      <t>From the device:</t>
    </r>
    <r>
      <rPr>
        <sz val="11"/>
        <color rgb="FF000000"/>
        <rFont val="Calibri"/>
      </rPr>
      <t xml:space="preserve">
</t>
    </r>
    <r>
      <rPr>
        <sz val="11"/>
        <color rgb="FF000000"/>
        <rFont val="Calibri"/>
      </rPr>
      <t xml:space="preserve">- Tap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Tap </t>
    </r>
    <r>
      <rPr>
        <b/>
        <sz val="11"/>
        <color rgb="FF000000"/>
        <rFont val="Calibri"/>
      </rPr>
      <t xml:space="preserve">&lt;_The User's Name_&gt; </t>
    </r>
    <r>
      <rPr>
        <sz val="11"/>
        <color rgb="FF000000"/>
        <rFont val="Calibri"/>
      </rPr>
      <t xml:space="preserve"> where </t>
    </r>
    <r>
      <rPr>
        <b/>
        <sz val="11"/>
        <color rgb="FF000000"/>
        <rFont val="Calibri"/>
      </rPr>
      <t>Apple ID, iCloud, iTunes &amp; App Store</t>
    </r>
    <r>
      <rPr>
        <sz val="11"/>
        <color rgb="FF000000"/>
        <rFont val="Calibri"/>
      </rPr>
      <t xml:space="preserve"> is displayed beneath.</t>
    </r>
    <r>
      <rPr>
        <sz val="11"/>
        <color rgb="FF000000"/>
        <rFont val="Calibri"/>
      </rPr>
      <t xml:space="preserve">
</t>
    </r>
    <r>
      <rPr>
        <sz val="11"/>
        <color rgb="FF000000"/>
        <rFont val="Calibri"/>
      </rPr>
      <t xml:space="preserve">- Tap </t>
    </r>
    <r>
      <rPr>
        <b/>
        <sz val="11"/>
        <color rgb="FF000000"/>
        <rFont val="Calibri"/>
      </rPr>
      <t>Find My</t>
    </r>
    <r>
      <rPr>
        <sz val="11"/>
        <color rgb="FF000000"/>
        <rFont val="Calibri"/>
      </rPr>
      <t>.</t>
    </r>
    <r>
      <rPr>
        <sz val="11"/>
        <color rgb="FF000000"/>
        <rFont val="Calibri"/>
      </rPr>
      <t xml:space="preserve">
</t>
    </r>
    <r>
      <rPr>
        <sz val="11"/>
        <color rgb="FF000000"/>
        <rFont val="Calibri"/>
      </rPr>
      <t xml:space="preserve">- Verify </t>
    </r>
    <r>
      <rPr>
        <b/>
        <sz val="11"/>
        <color rgb="FF000000"/>
        <rFont val="Calibri"/>
      </rPr>
      <t>Find My iPhone</t>
    </r>
    <r>
      <rPr>
        <sz val="11"/>
        <color rgb="FF000000"/>
        <rFont val="Calibri"/>
      </rPr>
      <t xml:space="preserve">,  </t>
    </r>
    <r>
      <rPr>
        <b/>
        <sz val="11"/>
        <color rgb="FF000000"/>
        <rFont val="Calibri"/>
      </rPr>
      <t>Find My Network</t>
    </r>
    <r>
      <rPr>
        <sz val="11"/>
        <color rgb="FF000000"/>
        <rFont val="Calibri"/>
      </rPr>
      <t xml:space="preserve"> and </t>
    </r>
    <r>
      <rPr>
        <b/>
        <sz val="11"/>
        <color rgb="FF000000"/>
        <rFont val="Calibri"/>
      </rPr>
      <t>Send Last Location</t>
    </r>
    <r>
      <rPr>
        <sz val="11"/>
        <color rgb="FF000000"/>
        <rFont val="Calibri"/>
      </rPr>
      <t xml:space="preserve"> are enabled.</t>
    </r>
  </si>
  <si>
    <t>4.9</t>
  </si>
  <si>
    <r>
      <rPr>
        <sz val="11"/>
        <rFont val="Calibri"/>
      </rPr>
      <t>Ensure the latest iOS device architecture is used by high-value targets</t>
    </r>
  </si>
  <si>
    <r>
      <rPr>
        <sz val="11"/>
        <color rgb="FF000000"/>
        <rFont val="Calibri"/>
      </rPr>
      <t>Replace the device(s).</t>
    </r>
    <r>
      <rPr>
        <sz val="11"/>
        <color rgb="FF000000"/>
        <rFont val="Calibri"/>
      </rPr>
      <t xml:space="preserve">
</t>
    </r>
    <r>
      <rPr>
        <sz val="11"/>
        <color rgb="FF000000"/>
        <rFont val="Calibri"/>
      </rPr>
      <t>As of publication, the latest iOS device architectures are:</t>
    </r>
    <r>
      <rPr>
        <sz val="11"/>
        <color rgb="FF000000"/>
        <rFont val="Calibri"/>
      </rPr>
      <t xml:space="preserve">
</t>
    </r>
    <r>
      <rPr>
        <sz val="11"/>
        <color rgb="FF000000"/>
        <rFont val="Calibri"/>
      </rPr>
      <t>- iPhone 13 and iPhone 13 Mini using the Apple A15 Bionic processor</t>
    </r>
    <r>
      <rPr>
        <sz val="11"/>
        <color rgb="FF000000"/>
        <rFont val="Calibri"/>
      </rPr>
      <t xml:space="preserve">
</t>
    </r>
    <r>
      <rPr>
        <sz val="11"/>
        <color rgb="FF000000"/>
        <rFont val="Calibri"/>
      </rPr>
      <t>- iPhone 13 Pro and iPhone 13 Pro Max using the Apple A15 Bionic processor</t>
    </r>
    <r>
      <rPr>
        <sz val="11"/>
        <color rgb="FF000000"/>
        <rFont val="Calibri"/>
      </rPr>
      <t xml:space="preserve">
</t>
    </r>
    <r>
      <rPr>
        <sz val="11"/>
        <color rgb="FF000000"/>
        <rFont val="Calibri"/>
      </rPr>
      <t>- iPad Mini 8.3" using the Apple A15 Bionic processor</t>
    </r>
    <r>
      <rPr>
        <sz val="11"/>
        <color rgb="FF000000"/>
        <rFont val="Calibri"/>
      </rPr>
      <t xml:space="preserve">
</t>
    </r>
    <r>
      <rPr>
        <sz val="11"/>
        <color rgb="FF000000"/>
        <rFont val="Calibri"/>
      </rPr>
      <t>- iPad 10.2" using the Apple A13 Bionic processor</t>
    </r>
    <r>
      <rPr>
        <sz val="11"/>
        <color rgb="FF000000"/>
        <rFont val="Calibri"/>
      </rPr>
      <t xml:space="preserve">
</t>
    </r>
    <r>
      <rPr>
        <sz val="11"/>
        <color rgb="FF000000"/>
        <rFont val="Calibri"/>
      </rPr>
      <t>- iPad Air 10.9" using the Apple A14 Bionic processor</t>
    </r>
    <r>
      <rPr>
        <sz val="11"/>
        <color rgb="FF000000"/>
        <rFont val="Calibri"/>
      </rPr>
      <t xml:space="preserve">
</t>
    </r>
    <r>
      <rPr>
        <sz val="11"/>
        <color rgb="FF000000"/>
        <rFont val="Calibri"/>
      </rPr>
      <t>- iPad Pro 11" and 12.9" using the Apple M1 processor</t>
    </r>
  </si>
  <si>
    <r>
      <rPr>
        <sz val="11"/>
        <color rgb="FF000000"/>
        <rFont val="Calibri"/>
      </rPr>
      <t>This recommendation pertains to the physical device(s) used by high-value targets.</t>
    </r>
  </si>
  <si>
    <r>
      <rPr>
        <sz val="11"/>
        <color rgb="FF000000"/>
        <rFont val="Calibri"/>
      </rPr>
      <t>Ensure the device(s) deployed to high-value targets are of the latest generation architecture.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</si>
  <si>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</si>
  <si>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</si>
  <si>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</si>
  <si>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</si>
  <si>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</si>
  <si>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</si>
  <si>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</si>
  <si>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</si>
  <si>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</si>
  <si>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</si>
  <si>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</si>
  <si>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</si>
  <si>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</si>
  <si>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</si>
  <si>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</si>
  <si>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</si>
  <si>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</si>
  <si>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</si>
  <si>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</si>
  <si>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</si>
  <si>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</si>
  <si>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</si>
  <si>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</si>
  <si>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</si>
  <si>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</si>
  <si>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</si>
  <si>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</si>
  <si>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</si>
  <si>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</si>
  <si>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iPadOS 18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</si>
  <si>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</si>
  <si>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</si>
  <si>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</si>
  <si>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30 November 2025     </t>
    </r>
    <r>
      <rPr>
        <b/>
        <sz val="11"/>
        <color rgb="FF000000"/>
        <rFont val="Calibri"/>
      </rPr>
      <t>Recommendation Count:</t>
    </r>
    <r>
      <rPr>
        <sz val="11"/>
        <color rgb="FF000000"/>
        <rFont val="Calibri"/>
      </rPr>
      <t xml:space="preserve"> 101</t>
    </r>
  </si>
  <si>
    <t>Development Url:</t>
  </si>
  <si>
    <t>https://workbench.cisecurity.org/benchmarks/24699</t>
  </si>
  <si>
    <t>Download Url:</t>
  </si>
  <si>
    <t>https://downloads.cisecurity.org/#/</t>
  </si>
  <si>
    <t>Guide Overview:</t>
  </si>
  <si>
    <r>
      <rPr>
        <sz val="11"/>
        <color rgb="FF000000"/>
        <rFont val="Calibri"/>
      </rPr>
      <t>This is the final release of the CIS Benchmark for Apple macOS 13.0 Ventura Benchmark. CIS encourages you to migrate to a more recent, supported version of this technology.</t>
    </r>
    <r>
      <rPr>
        <sz val="11"/>
        <color rgb="FF000000"/>
        <rFont val="Calibri"/>
      </rPr>
      <t xml:space="preserve">
</t>
    </r>
    <r>
      <rPr>
        <sz val="11"/>
        <color rgb="FF000000"/>
        <rFont val="Calibri"/>
      </rPr>
      <t>This document, Security Configuration Benchmark for Apple iPadOS 18, provides prescriptive guidance for establishing a secure configuration posture for both Apple iPadOS version 18. This guide was tested against Apple iPadOS 18.0 using Apple Configurator v2.16. This benchmark covers Apple iPadOS 18 on all supported devices. As of the publication of these guidelines, devices supported by iPadOS 18 include the following:</t>
    </r>
    <r>
      <rPr>
        <sz val="11"/>
        <color rgb="FF000000"/>
        <rFont val="Calibri"/>
      </rPr>
      <t xml:space="preserve">
</t>
    </r>
    <r>
      <rPr>
        <sz val="11"/>
        <color rgb="FF000000"/>
        <rFont val="Calibri"/>
      </rPr>
      <t>- iPad (6th generation)</t>
    </r>
    <r>
      <rPr>
        <sz val="11"/>
        <color rgb="FF000000"/>
        <rFont val="Calibri"/>
      </rPr>
      <t xml:space="preserve">
</t>
    </r>
    <r>
      <rPr>
        <sz val="11"/>
        <color rgb="FF000000"/>
        <rFont val="Calibri"/>
      </rPr>
      <t>- iPad (7th generation)</t>
    </r>
    <r>
      <rPr>
        <sz val="11"/>
        <color rgb="FF000000"/>
        <rFont val="Calibri"/>
      </rPr>
      <t xml:space="preserve">
</t>
    </r>
    <r>
      <rPr>
        <sz val="11"/>
        <color rgb="FF000000"/>
        <rFont val="Calibri"/>
      </rPr>
      <t>- iPad (8th generation)</t>
    </r>
    <r>
      <rPr>
        <sz val="11"/>
        <color rgb="FF000000"/>
        <rFont val="Calibri"/>
      </rPr>
      <t xml:space="preserve">
</t>
    </r>
    <r>
      <rPr>
        <sz val="11"/>
        <color rgb="FF000000"/>
        <rFont val="Calibri"/>
      </rPr>
      <t>- iPad (9th generation)</t>
    </r>
    <r>
      <rPr>
        <sz val="11"/>
        <color rgb="FF000000"/>
        <rFont val="Calibri"/>
      </rPr>
      <t xml:space="preserve">
</t>
    </r>
    <r>
      <rPr>
        <sz val="11"/>
        <color rgb="FF000000"/>
        <rFont val="Calibri"/>
      </rPr>
      <t>- iPad (10th generation)</t>
    </r>
    <r>
      <rPr>
        <sz val="11"/>
        <color rgb="FF000000"/>
        <rFont val="Calibri"/>
      </rPr>
      <t xml:space="preserve">
</t>
    </r>
    <r>
      <rPr>
        <sz val="11"/>
        <color rgb="FF000000"/>
        <rFont val="Calibri"/>
      </rPr>
      <t>- iPad Air (3rd generation)</t>
    </r>
    <r>
      <rPr>
        <sz val="11"/>
        <color rgb="FF000000"/>
        <rFont val="Calibri"/>
      </rPr>
      <t xml:space="preserve">
</t>
    </r>
    <r>
      <rPr>
        <sz val="11"/>
        <color rgb="FF000000"/>
        <rFont val="Calibri"/>
      </rPr>
      <t>- iPad Air (4th generation)</t>
    </r>
    <r>
      <rPr>
        <sz val="11"/>
        <color rgb="FF000000"/>
        <rFont val="Calibri"/>
      </rPr>
      <t xml:space="preserve">
</t>
    </r>
    <r>
      <rPr>
        <sz val="11"/>
        <color rgb="FF000000"/>
        <rFont val="Calibri"/>
      </rPr>
      <t>- iPad Air (5th generation)</t>
    </r>
    <r>
      <rPr>
        <sz val="11"/>
        <color rgb="FF000000"/>
        <rFont val="Calibri"/>
      </rPr>
      <t xml:space="preserve">
</t>
    </r>
    <r>
      <rPr>
        <sz val="11"/>
        <color rgb="FF000000"/>
        <rFont val="Calibri"/>
      </rPr>
      <t>- iPad Air (6th generation) 11-inch</t>
    </r>
    <r>
      <rPr>
        <sz val="11"/>
        <color rgb="FF000000"/>
        <rFont val="Calibri"/>
      </rPr>
      <t xml:space="preserve">
</t>
    </r>
    <r>
      <rPr>
        <sz val="11"/>
        <color rgb="FF000000"/>
        <rFont val="Calibri"/>
      </rPr>
      <t>- iPad Air (6th generation) 13-inch</t>
    </r>
    <r>
      <rPr>
        <sz val="11"/>
        <color rgb="FF000000"/>
        <rFont val="Calibri"/>
      </rPr>
      <t xml:space="preserve">
</t>
    </r>
    <r>
      <rPr>
        <sz val="11"/>
        <color rgb="FF000000"/>
        <rFont val="Calibri"/>
      </rPr>
      <t>- iPad Mini (5th generation)</t>
    </r>
    <r>
      <rPr>
        <sz val="11"/>
        <color rgb="FF000000"/>
        <rFont val="Calibri"/>
      </rPr>
      <t xml:space="preserve">
</t>
    </r>
    <r>
      <rPr>
        <sz val="11"/>
        <color rgb="FF000000"/>
        <rFont val="Calibri"/>
      </rPr>
      <t>- iPad Mini (6th generation)</t>
    </r>
    <r>
      <rPr>
        <sz val="11"/>
        <color rgb="FF000000"/>
        <rFont val="Calibri"/>
      </rPr>
      <t xml:space="preserve">
</t>
    </r>
    <r>
      <rPr>
        <sz val="11"/>
        <color rgb="FF000000"/>
        <rFont val="Calibri"/>
      </rPr>
      <t>- iPad Pro 10.5-inch</t>
    </r>
    <r>
      <rPr>
        <sz val="11"/>
        <color rgb="FF000000"/>
        <rFont val="Calibri"/>
      </rPr>
      <t xml:space="preserve">
</t>
    </r>
    <r>
      <rPr>
        <sz val="11"/>
        <color rgb="FF000000"/>
        <rFont val="Calibri"/>
      </rPr>
      <t>- iPad Pro 12.9-inch (2nd generation)</t>
    </r>
    <r>
      <rPr>
        <sz val="11"/>
        <color rgb="FF000000"/>
        <rFont val="Calibri"/>
      </rPr>
      <t xml:space="preserve">
</t>
    </r>
    <r>
      <rPr>
        <sz val="11"/>
        <color rgb="FF000000"/>
        <rFont val="Calibri"/>
      </rPr>
      <t>- iPad Pro 11-inch (1st generation)</t>
    </r>
    <r>
      <rPr>
        <sz val="11"/>
        <color rgb="FF000000"/>
        <rFont val="Calibri"/>
      </rPr>
      <t xml:space="preserve">
</t>
    </r>
    <r>
      <rPr>
        <sz val="11"/>
        <color rgb="FF000000"/>
        <rFont val="Calibri"/>
      </rPr>
      <t>- iPad Pro 12.9-inch (3rd generation)</t>
    </r>
    <r>
      <rPr>
        <sz val="11"/>
        <color rgb="FF000000"/>
        <rFont val="Calibri"/>
      </rPr>
      <t xml:space="preserve">
</t>
    </r>
    <r>
      <rPr>
        <sz val="11"/>
        <color rgb="FF000000"/>
        <rFont val="Calibri"/>
      </rPr>
      <t>- iPad Pro 11-inch (2nd generation)</t>
    </r>
    <r>
      <rPr>
        <sz val="11"/>
        <color rgb="FF000000"/>
        <rFont val="Calibri"/>
      </rPr>
      <t xml:space="preserve">
</t>
    </r>
    <r>
      <rPr>
        <sz val="11"/>
        <color rgb="FF000000"/>
        <rFont val="Calibri"/>
      </rPr>
      <t>- iPad Pro 12.9-inch (4th generation)</t>
    </r>
    <r>
      <rPr>
        <sz val="11"/>
        <color rgb="FF000000"/>
        <rFont val="Calibri"/>
      </rPr>
      <t xml:space="preserve">
</t>
    </r>
    <r>
      <rPr>
        <sz val="11"/>
        <color rgb="FF000000"/>
        <rFont val="Calibri"/>
      </rPr>
      <t>- iPad Pro 11-inch (3rd generation)</t>
    </r>
    <r>
      <rPr>
        <sz val="11"/>
        <color rgb="FF000000"/>
        <rFont val="Calibri"/>
      </rPr>
      <t xml:space="preserve">
</t>
    </r>
    <r>
      <rPr>
        <sz val="11"/>
        <color rgb="FF000000"/>
        <rFont val="Calibri"/>
      </rPr>
      <t>- iPad Pro 12.9-inch (5th generation)</t>
    </r>
    <r>
      <rPr>
        <sz val="11"/>
        <color rgb="FF000000"/>
        <rFont val="Calibri"/>
      </rPr>
      <t xml:space="preserve">
</t>
    </r>
    <r>
      <rPr>
        <sz val="11"/>
        <color rgb="FF000000"/>
        <rFont val="Calibri"/>
      </rPr>
      <t>- iPad Pro 11-inch (4th generation)</t>
    </r>
    <r>
      <rPr>
        <sz val="11"/>
        <color rgb="FF000000"/>
        <rFont val="Calibri"/>
      </rPr>
      <t xml:space="preserve">
</t>
    </r>
    <r>
      <rPr>
        <sz val="11"/>
        <color rgb="FF000000"/>
        <rFont val="Calibri"/>
      </rPr>
      <t>- iPad Pro 12.9-inch (6th generation)</t>
    </r>
    <r>
      <rPr>
        <sz val="11"/>
        <color rgb="FF000000"/>
        <rFont val="Calibri"/>
      </rPr>
      <t xml:space="preserve">
</t>
    </r>
    <r>
      <rPr>
        <sz val="11"/>
        <color rgb="FF000000"/>
        <rFont val="Calibri"/>
      </rPr>
      <t>- iPad Pro 11-inch (5th generation)</t>
    </r>
    <r>
      <rPr>
        <sz val="11"/>
        <color rgb="FF000000"/>
        <rFont val="Calibri"/>
      </rPr>
      <t xml:space="preserve">
</t>
    </r>
    <r>
      <rPr>
        <sz val="11"/>
        <color rgb="FF000000"/>
        <rFont val="Calibri"/>
      </rPr>
      <t>- iPad Pro 13-inch (7th generation)</t>
    </r>
    <r>
      <rPr>
        <sz val="11"/>
        <color rgb="FF000000"/>
        <rFont val="Calibri"/>
      </rPr>
      <t xml:space="preserve">
</t>
    </r>
    <r>
      <rPr>
        <sz val="11"/>
        <color rgb="FF000000"/>
        <rFont val="Calibri"/>
      </rPr>
      <t>The current guidance considers iPadOS devices as having the same use cases and threat scenarios when determining recommendations. In nearly all instances, the configuration steps, default settings, and benchmark recommended settings are identical regardless of hardware platform or operating system. For the few cases where variation exists, the benchmark notes differences within the respective section.</t>
    </r>
  </si>
  <si>
    <t>Intended Audience:</t>
  </si>
  <si>
    <r>
      <rPr>
        <sz val="11"/>
        <color rgb="FF000000"/>
        <rFont val="Calibri"/>
      </rPr>
      <t>This document is intended for system and application administrators, security specialists, auditors, help desk, end users, and platform deployment personnel who plan to use, develop, deploy, assess, or secure solutions that incorporate the Apple iPadOS 18.</t>
    </r>
  </si>
  <si>
    <t>Profiles:</t>
  </si>
  <si>
    <r>
      <rPr>
        <b/>
        <sz val="11"/>
        <color rgb="FF240458"/>
        <rFont val="Calibri"/>
      </rPr>
      <t>Level 1 - End-User Owned Devices</t>
    </r>
  </si>
  <si>
    <r>
      <rPr>
        <sz val="11"/>
        <color rgb="FF000000"/>
        <rFont val="Calibri"/>
      </rPr>
      <t>Items in this profile apply to end-user 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</si>
  <si>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End-User Owned Devices</t>
    </r>
  </si>
  <si>
    <r>
      <rPr>
        <sz val="11"/>
        <color rgb="FF000000"/>
        <rFont val="Calibri"/>
      </rPr>
      <t>This profile extends the "Level 1 - End-User Owned Devices" profile. Items in this profile apply to end-user 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</si>
  <si>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r>
      <rPr>
        <b/>
        <sz val="11"/>
        <color rgb="FF240458"/>
        <rFont val="Calibri"/>
      </rPr>
      <t>Level 1 - Institutionally-Owned Devices</t>
    </r>
  </si>
  <si>
    <r>
      <rPr>
        <sz val="11"/>
        <color rgb="FF000000"/>
        <rFont val="Calibri"/>
      </rPr>
      <t>Items in this profile apply to institutionally-owned Apple iOS 17 and iPadOS 17 devices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</si>
  <si>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Institutionally-Owned Devices</t>
    </r>
  </si>
  <si>
    <r>
      <rPr>
        <sz val="11"/>
        <color rgb="FF000000"/>
        <rFont val="Calibri"/>
      </rPr>
      <t>This profile extends the "Level 1 - Institutionally-Owned Devices" profile. Items in this profile apply to end-user owned Apple iOS 17 and iPadOS 17 devices and may:</t>
    </r>
    <r>
      <rPr>
        <sz val="11"/>
        <color rgb="FF000000"/>
        <rFont val="Calibri"/>
      </rPr>
      <t xml:space="preserve">
</t>
    </r>
    <r>
      <rPr>
        <b/>
        <sz val="11"/>
        <color rgb="FF000000"/>
        <rFont val="Calibri"/>
      </rPr>
      <t>•</t>
    </r>
    <r>
      <rPr>
        <sz val="11"/>
        <color rgb="FF000000"/>
        <rFont val="Calibri"/>
      </rPr>
      <t xml:space="preserve">    Be used for environments or use cases where security is paramount.</t>
    </r>
    <r>
      <rPr>
        <sz val="11"/>
        <color rgb="FF000000"/>
        <rFont val="Calibri"/>
      </rPr>
      <t xml:space="preserve">
</t>
    </r>
    <r>
      <rPr>
        <b/>
        <sz val="11"/>
        <color rgb="FF000000"/>
        <rFont val="Calibri"/>
      </rPr>
      <t>•</t>
    </r>
    <r>
      <rPr>
        <sz val="11"/>
        <color rgb="FF000000"/>
        <rFont val="Calibri"/>
      </rPr>
      <t xml:space="preserve">    Act as defense in depth measures.</t>
    </r>
    <r>
      <rPr>
        <sz val="11"/>
        <color rgb="FF000000"/>
        <rFont val="Calibri"/>
      </rPr>
      <t xml:space="preserve">
</t>
    </r>
    <r>
      <rPr>
        <b/>
        <sz val="11"/>
        <color rgb="FF000000"/>
        <rFont val="Calibri"/>
      </rPr>
      <t>•</t>
    </r>
    <r>
      <rPr>
        <sz val="11"/>
        <color rgb="FF000000"/>
        <rFont val="Calibri"/>
      </rPr>
      <t xml:space="preserve">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</si>
  <si>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</si>
  <si>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</si>
  <si>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</si>
  <si>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</si>
  <si>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</si>
  <si>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</si>
  <si>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</si>
  <si>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</si>
  <si>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</si>
  <si>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</si>
  <si>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</si>
  <si>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</si>
  <si>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</si>
  <si>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</si>
  <si>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</si>
  <si>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</si>
  <si>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</si>
  <si>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</si>
  <si>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</si>
  <si>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</si>
  <si>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</si>
  <si>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Apple iPadOS 18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</si>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</sst>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EC1-4A1B-BDB6-1D6605E7913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EC1-4A1B-BDB6-1D6605E7913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101</c:v>
                </c:pt>
              </c:numCache>
            </c:numRef>
          </c:val>
          <c:extLst>
            <c:ext xmlns:c16="http://schemas.microsoft.com/office/drawing/2014/chart" uri="{C3380CC4-5D6E-409C-BE32-E72D297353CC}">
              <c16:uniqueId val="{00000002-6EC1-4A1B-BDB6-1D6605E7913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022-4150-8494-BF61165A7AB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022-4150-8494-BF61165A7AB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84</c:v>
                </c:pt>
                <c:pt idx="1">
                  <c:v>17</c:v>
                </c:pt>
              </c:numCache>
            </c:numRef>
          </c:val>
          <c:extLst>
            <c:ext xmlns:c16="http://schemas.microsoft.com/office/drawing/2014/chart" uri="{C3380CC4-5D6E-409C-BE32-E72D297353CC}">
              <c16:uniqueId val="{00000002-E022-4150-8494-BF61165A7AB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30D-4AB0-8399-7A7BAA82B6F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30D-4AB0-8399-7A7BAA82B6F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101</c:v>
                </c:pt>
              </c:numCache>
            </c:numRef>
          </c:val>
          <c:extLst>
            <c:ext xmlns:c16="http://schemas.microsoft.com/office/drawing/2014/chart" uri="{C3380CC4-5D6E-409C-BE32-E72D297353CC}">
              <c16:uniqueId val="{00000002-630D-4AB0-8399-7A7BAA82B6F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5054-422F-82DB-F96F72E10D2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5054-422F-82DB-F96F72E10D2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67</c:v>
                </c:pt>
                <c:pt idx="1">
                  <c:v>34</c:v>
                </c:pt>
              </c:numCache>
            </c:numRef>
          </c:val>
          <c:extLst>
            <c:ext xmlns:c16="http://schemas.microsoft.com/office/drawing/2014/chart" uri="{C3380CC4-5D6E-409C-BE32-E72D297353CC}">
              <c16:uniqueId val="{00000002-5054-422F-82DB-F96F72E10D2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B24-4F78-BC25-55D271F3A34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B24-4F78-BC25-55D271F3A34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101</c:v>
                </c:pt>
              </c:numCache>
            </c:numRef>
          </c:val>
          <c:extLst>
            <c:ext xmlns:c16="http://schemas.microsoft.com/office/drawing/2014/chart" uri="{C3380CC4-5D6E-409C-BE32-E72D297353CC}">
              <c16:uniqueId val="{00000002-AB24-4F78-BC25-55D271F3A34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D34-40D2-8B3E-D0D1E258B9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D34-40D2-8B3E-D0D1E258B9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101</c:v>
                </c:pt>
              </c:numCache>
            </c:numRef>
          </c:val>
          <c:extLst>
            <c:ext xmlns:c16="http://schemas.microsoft.com/office/drawing/2014/chart" uri="{C3380CC4-5D6E-409C-BE32-E72D297353CC}">
              <c16:uniqueId val="{00000002-4D34-40D2-8B3E-D0D1E258B9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E4-4A11-AABC-657F21E75930}"/>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E4-4A11-AABC-657F21E75930}"/>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E4-4A11-AABC-657F21E75930}"/>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E4-4A11-AABC-657F21E7593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30A-441A-8A83-53D91C9B8D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kbku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pwp5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nocxn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evmhr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k21mx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h1ht0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c4ouh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bzks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2">
  <autoFilter ref="A1:Q10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9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460</v>
      </c>
    </row>
    <row r="3" spans="2:3" ht="15" customHeight="1" x14ac:dyDescent="0.35"/>
    <row r="4" spans="2:3" ht="58" x14ac:dyDescent="0.35">
      <c r="B4" s="20" t="s">
        <v>461</v>
      </c>
      <c r="C4" s="21" t="s">
        <v>462</v>
      </c>
    </row>
    <row r="5" spans="2:3" x14ac:dyDescent="0.35">
      <c r="C5" s="21" t="s">
        <v>463</v>
      </c>
    </row>
    <row r="6" spans="2:3" x14ac:dyDescent="0.35">
      <c r="C6" s="18" t="s">
        <v>464</v>
      </c>
    </row>
    <row r="7" spans="2:3" ht="10" customHeight="1" x14ac:dyDescent="0.35"/>
    <row r="8" spans="2:3" ht="232" x14ac:dyDescent="0.35">
      <c r="B8" s="22" t="s">
        <v>465</v>
      </c>
      <c r="C8" s="21" t="s">
        <v>466</v>
      </c>
    </row>
    <row r="9" spans="2:3" ht="10" customHeight="1" x14ac:dyDescent="0.35"/>
    <row r="10" spans="2:3" ht="35" customHeight="1" x14ac:dyDescent="0.35">
      <c r="B10" s="22" t="s">
        <v>467</v>
      </c>
      <c r="C10" s="21" t="s">
        <v>468</v>
      </c>
    </row>
    <row r="11" spans="2:3" ht="75" customHeight="1" x14ac:dyDescent="0.35">
      <c r="B11" s="18" t="s">
        <v>25</v>
      </c>
      <c r="C11" s="21" t="s">
        <v>469</v>
      </c>
    </row>
    <row r="12" spans="2:3" ht="47" customHeight="1" x14ac:dyDescent="0.35">
      <c r="B12" s="18" t="s">
        <v>25</v>
      </c>
      <c r="C12" s="21" t="s">
        <v>470</v>
      </c>
    </row>
    <row r="13" spans="2:3" ht="35" customHeight="1" x14ac:dyDescent="0.35">
      <c r="B13" s="18" t="s">
        <v>25</v>
      </c>
      <c r="C13" s="21" t="s">
        <v>471</v>
      </c>
    </row>
    <row r="14" spans="2:3" ht="32" customHeight="1" x14ac:dyDescent="0.35">
      <c r="B14" s="18" t="s">
        <v>25</v>
      </c>
      <c r="C14" s="21" t="s">
        <v>472</v>
      </c>
    </row>
    <row r="15" spans="2:3" ht="30" customHeight="1" x14ac:dyDescent="0.35">
      <c r="B15" s="18" t="s">
        <v>25</v>
      </c>
      <c r="C15" s="21" t="s">
        <v>473</v>
      </c>
    </row>
    <row r="16" spans="2:3" ht="10" customHeight="1" x14ac:dyDescent="0.35"/>
    <row r="17" spans="1:3" ht="145" customHeight="1" x14ac:dyDescent="0.35">
      <c r="B17" s="22" t="s">
        <v>474</v>
      </c>
      <c r="C17" s="21" t="s">
        <v>475</v>
      </c>
    </row>
    <row r="18" spans="1:3" ht="10" customHeight="1" x14ac:dyDescent="0.35"/>
    <row r="19" spans="1:3" ht="3" customHeight="1" x14ac:dyDescent="0.35">
      <c r="B19" s="23"/>
      <c r="C19" s="23"/>
    </row>
    <row r="20" spans="1:3" ht="12" customHeight="1" x14ac:dyDescent="0.35"/>
    <row r="21" spans="1:3" ht="35" customHeight="1" x14ac:dyDescent="0.35">
      <c r="A21" s="25"/>
      <c r="B21" s="26" t="s">
        <v>476</v>
      </c>
      <c r="C21" s="27" t="s">
        <v>477</v>
      </c>
    </row>
    <row r="22" spans="1:3" ht="18" customHeight="1" x14ac:dyDescent="0.35">
      <c r="A22" s="25"/>
      <c r="B22" s="25" t="s">
        <v>25</v>
      </c>
      <c r="C22" s="27" t="s">
        <v>478</v>
      </c>
    </row>
    <row r="23" spans="1:3" ht="18" customHeight="1" x14ac:dyDescent="0.35">
      <c r="A23" s="25"/>
      <c r="B23" s="25" t="s">
        <v>25</v>
      </c>
      <c r="C23" s="27" t="s">
        <v>479</v>
      </c>
    </row>
    <row r="24" spans="1:3" ht="18" customHeight="1" x14ac:dyDescent="0.35">
      <c r="A24" s="25"/>
      <c r="B24" s="25" t="s">
        <v>25</v>
      </c>
      <c r="C24" s="27" t="s">
        <v>480</v>
      </c>
    </row>
    <row r="25" spans="1:3" ht="18" customHeight="1" x14ac:dyDescent="0.35">
      <c r="A25" s="25"/>
      <c r="B25" s="25" t="s">
        <v>25</v>
      </c>
      <c r="C25" s="27" t="s">
        <v>481</v>
      </c>
    </row>
    <row r="26" spans="1:3" ht="18" customHeight="1" x14ac:dyDescent="0.35">
      <c r="A26" s="25"/>
      <c r="B26" s="25" t="s">
        <v>25</v>
      </c>
      <c r="C26" s="27" t="s">
        <v>482</v>
      </c>
    </row>
    <row r="27" spans="1:3" ht="18" customHeight="1" x14ac:dyDescent="0.35">
      <c r="A27" s="25"/>
      <c r="B27" s="25" t="s">
        <v>25</v>
      </c>
      <c r="C27" s="27" t="s">
        <v>483</v>
      </c>
    </row>
    <row r="28" spans="1:3" ht="18" customHeight="1" x14ac:dyDescent="0.35">
      <c r="A28" s="25"/>
      <c r="B28" s="25" t="s">
        <v>25</v>
      </c>
      <c r="C28" s="27" t="s">
        <v>484</v>
      </c>
    </row>
    <row r="29" spans="1:3" ht="18" customHeight="1" x14ac:dyDescent="0.35">
      <c r="A29" s="25"/>
      <c r="B29" s="25" t="s">
        <v>25</v>
      </c>
      <c r="C29" s="27" t="s">
        <v>485</v>
      </c>
    </row>
    <row r="30" spans="1:3" ht="44" customHeight="1" x14ac:dyDescent="0.35">
      <c r="A30" s="25"/>
      <c r="B30" s="25" t="s">
        <v>25</v>
      </c>
      <c r="C30" s="28" t="s">
        <v>486</v>
      </c>
    </row>
    <row r="31" spans="1:3" ht="10" customHeight="1" x14ac:dyDescent="0.35"/>
    <row r="32" spans="1:3" ht="3" customHeight="1" x14ac:dyDescent="0.35">
      <c r="B32" s="23"/>
      <c r="C32" s="23"/>
    </row>
    <row r="33" spans="2:3" ht="12" customHeight="1" x14ac:dyDescent="0.35"/>
    <row r="34" spans="2:3" ht="24" customHeight="1" x14ac:dyDescent="0.35">
      <c r="B34" s="29" t="s">
        <v>487</v>
      </c>
      <c r="C34" s="30" t="s">
        <v>488</v>
      </c>
    </row>
    <row r="35" spans="2:3" ht="18.5" x14ac:dyDescent="0.35">
      <c r="B35" s="29" t="s">
        <v>489</v>
      </c>
      <c r="C35" s="31" t="s">
        <v>490</v>
      </c>
    </row>
    <row r="36" spans="2:3" ht="27" customHeight="1" x14ac:dyDescent="0.35">
      <c r="B36" s="32" t="s">
        <v>491</v>
      </c>
      <c r="C36" s="24" t="s">
        <v>492</v>
      </c>
    </row>
    <row r="37" spans="2:3" x14ac:dyDescent="0.35">
      <c r="B37" s="29" t="s">
        <v>493</v>
      </c>
      <c r="C37" s="33" t="s">
        <v>494</v>
      </c>
    </row>
    <row r="38" spans="2:3" x14ac:dyDescent="0.35">
      <c r="B38" s="29" t="s">
        <v>495</v>
      </c>
      <c r="C38" s="33" t="s">
        <v>496</v>
      </c>
    </row>
    <row r="39" spans="2:3" ht="10" customHeight="1" x14ac:dyDescent="0.35"/>
    <row r="40" spans="2:3" ht="220" customHeight="1" x14ac:dyDescent="0.35">
      <c r="B40" s="29" t="s">
        <v>497</v>
      </c>
      <c r="C40" s="34" t="s">
        <v>498</v>
      </c>
    </row>
    <row r="42" spans="2:3" ht="43.5" x14ac:dyDescent="0.35">
      <c r="B42" s="29" t="s">
        <v>499</v>
      </c>
      <c r="C42" s="21" t="s">
        <v>500</v>
      </c>
    </row>
    <row r="43" spans="2:3" ht="10" customHeight="1" x14ac:dyDescent="0.35"/>
    <row r="44" spans="2:3" x14ac:dyDescent="0.35">
      <c r="B44" s="29" t="s">
        <v>501</v>
      </c>
      <c r="C44" s="35" t="s">
        <v>502</v>
      </c>
    </row>
    <row r="45" spans="2:3" ht="72.5" x14ac:dyDescent="0.35">
      <c r="C45" s="21" t="s">
        <v>503</v>
      </c>
    </row>
    <row r="47" spans="2:3" x14ac:dyDescent="0.35">
      <c r="C47" s="35" t="s">
        <v>504</v>
      </c>
    </row>
    <row r="48" spans="2:3" ht="87" x14ac:dyDescent="0.35">
      <c r="C48" s="21" t="s">
        <v>505</v>
      </c>
    </row>
    <row r="50" spans="2:3" x14ac:dyDescent="0.35">
      <c r="C50" s="35" t="s">
        <v>506</v>
      </c>
    </row>
    <row r="51" spans="2:3" ht="72.5" x14ac:dyDescent="0.35">
      <c r="C51" s="21" t="s">
        <v>507</v>
      </c>
    </row>
    <row r="53" spans="2:3" x14ac:dyDescent="0.35">
      <c r="C53" s="35" t="s">
        <v>508</v>
      </c>
    </row>
    <row r="54" spans="2:3" ht="87" x14ac:dyDescent="0.35">
      <c r="C54" s="21" t="s">
        <v>509</v>
      </c>
    </row>
    <row r="55" spans="2:3" ht="10" customHeight="1" x14ac:dyDescent="0.35"/>
    <row r="56" spans="2:3" ht="3" customHeight="1" x14ac:dyDescent="0.35">
      <c r="B56" s="23"/>
      <c r="C56" s="23"/>
    </row>
    <row r="57" spans="2:3" ht="12" customHeight="1" x14ac:dyDescent="0.35"/>
    <row r="58" spans="2:3" ht="130.5" x14ac:dyDescent="0.35">
      <c r="B58" s="20" t="s">
        <v>510</v>
      </c>
      <c r="C58" s="21" t="s">
        <v>511</v>
      </c>
    </row>
    <row r="59" spans="2:3" ht="6" customHeight="1" x14ac:dyDescent="0.35"/>
    <row r="60" spans="2:3" ht="217.5" x14ac:dyDescent="0.35">
      <c r="C60" s="21" t="s">
        <v>512</v>
      </c>
    </row>
    <row r="61" spans="2:3" ht="6" customHeight="1" x14ac:dyDescent="0.35"/>
    <row r="62" spans="2:3" ht="43.5" x14ac:dyDescent="0.35">
      <c r="C62" s="21" t="s">
        <v>513</v>
      </c>
    </row>
    <row r="63" spans="2:3" ht="10" customHeight="1" x14ac:dyDescent="0.35"/>
    <row r="64" spans="2:3" ht="3" customHeight="1" x14ac:dyDescent="0.35">
      <c r="B64" s="23"/>
      <c r="C64" s="23"/>
    </row>
    <row r="65" spans="2:3" ht="12" customHeight="1" x14ac:dyDescent="0.35"/>
    <row r="66" spans="2:3" ht="145" x14ac:dyDescent="0.35">
      <c r="B66" s="20" t="s">
        <v>514</v>
      </c>
      <c r="C66" s="21" t="s">
        <v>515</v>
      </c>
    </row>
    <row r="67" spans="2:3" ht="6" customHeight="1" x14ac:dyDescent="0.35"/>
    <row r="68" spans="2:3" ht="203" x14ac:dyDescent="0.35">
      <c r="C68" s="21" t="s">
        <v>516</v>
      </c>
    </row>
    <row r="69" spans="2:3" ht="6" customHeight="1" x14ac:dyDescent="0.35"/>
    <row r="70" spans="2:3" ht="43.5" x14ac:dyDescent="0.35">
      <c r="C70" s="21" t="s">
        <v>517</v>
      </c>
    </row>
    <row r="71" spans="2:3" ht="10" customHeight="1" x14ac:dyDescent="0.35"/>
    <row r="72" spans="2:3" ht="3" customHeight="1" x14ac:dyDescent="0.35">
      <c r="B72" s="23"/>
      <c r="C72" s="23"/>
    </row>
    <row r="73" spans="2:3" ht="12" customHeight="1" x14ac:dyDescent="0.35"/>
    <row r="74" spans="2:3" ht="101.5" x14ac:dyDescent="0.35">
      <c r="B74" s="20" t="s">
        <v>518</v>
      </c>
      <c r="C74" s="21" t="s">
        <v>519</v>
      </c>
    </row>
    <row r="75" spans="2:3" ht="6" customHeight="1" x14ac:dyDescent="0.35"/>
    <row r="76" spans="2:3" ht="145" x14ac:dyDescent="0.35">
      <c r="C76" s="21" t="s">
        <v>520</v>
      </c>
    </row>
    <row r="77" spans="2:3" ht="6" customHeight="1" x14ac:dyDescent="0.35"/>
    <row r="78" spans="2:3" ht="43.5" x14ac:dyDescent="0.35">
      <c r="C78" s="21" t="s">
        <v>521</v>
      </c>
    </row>
    <row r="79" spans="2:3" ht="10" customHeight="1" x14ac:dyDescent="0.35"/>
    <row r="80" spans="2:3" ht="3" customHeight="1" x14ac:dyDescent="0.35">
      <c r="B80" s="23"/>
      <c r="C80" s="23"/>
    </row>
    <row r="81" spans="2:3" ht="12" customHeight="1" x14ac:dyDescent="0.35"/>
    <row r="82" spans="2:3" ht="26" customHeight="1" x14ac:dyDescent="0.35">
      <c r="B82" s="36" t="s">
        <v>522</v>
      </c>
    </row>
    <row r="83" spans="2:3" ht="8" customHeight="1" x14ac:dyDescent="0.35"/>
    <row r="84" spans="2:3" ht="20" customHeight="1" x14ac:dyDescent="0.35">
      <c r="B84" s="29" t="s">
        <v>523</v>
      </c>
      <c r="C84" s="37" t="s">
        <v>524</v>
      </c>
    </row>
    <row r="85" spans="2:3" ht="116" x14ac:dyDescent="0.35">
      <c r="C85" s="21" t="s">
        <v>525</v>
      </c>
    </row>
    <row r="86" spans="2:3" ht="10" customHeight="1" x14ac:dyDescent="0.35"/>
    <row r="89" spans="2:3" ht="32" customHeight="1" x14ac:dyDescent="0.35">
      <c r="B89" s="106" t="s">
        <v>459</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526</v>
      </c>
      <c r="C2" s="108"/>
      <c r="D2" s="108"/>
      <c r="E2" s="108"/>
      <c r="F2" s="108"/>
      <c r="G2" s="108"/>
      <c r="H2" s="108"/>
      <c r="I2" s="108"/>
    </row>
    <row r="4" spans="2:15" ht="18.5" x14ac:dyDescent="0.45">
      <c r="B4" s="39" t="s">
        <v>527</v>
      </c>
    </row>
    <row r="5" spans="2:15" x14ac:dyDescent="0.35">
      <c r="B5" s="41" t="s">
        <v>25</v>
      </c>
      <c r="C5" s="41" t="s">
        <v>528</v>
      </c>
      <c r="D5" s="41" t="s">
        <v>529</v>
      </c>
      <c r="F5" s="109" t="s">
        <v>530</v>
      </c>
      <c r="G5" s="109"/>
      <c r="H5" s="109"/>
      <c r="I5" s="110" t="s">
        <v>531</v>
      </c>
      <c r="J5" s="110"/>
      <c r="K5" s="110"/>
      <c r="L5" s="110"/>
      <c r="M5" s="110"/>
      <c r="N5" s="110"/>
      <c r="O5" s="110"/>
    </row>
    <row r="6" spans="2:15" x14ac:dyDescent="0.35">
      <c r="B6" s="47" t="s">
        <v>532</v>
      </c>
      <c r="C6" s="48">
        <v>101</v>
      </c>
      <c r="D6" s="49" t="s">
        <v>25</v>
      </c>
      <c r="F6" s="109" t="s">
        <v>533</v>
      </c>
      <c r="G6" s="109"/>
      <c r="H6" s="109"/>
      <c r="I6" s="111" t="s">
        <v>534</v>
      </c>
      <c r="J6" s="111"/>
      <c r="K6" s="111"/>
      <c r="L6" s="111"/>
      <c r="M6" s="111"/>
      <c r="N6" s="111"/>
      <c r="O6" s="111"/>
    </row>
    <row r="7" spans="2:15" x14ac:dyDescent="0.35">
      <c r="B7" s="50" t="s">
        <v>535</v>
      </c>
      <c r="C7" s="51">
        <f>C6-C8-C9</f>
        <v>101</v>
      </c>
      <c r="D7" s="52">
        <f>IF(C6&gt;0,C7/C6,0)</f>
        <v>1</v>
      </c>
      <c r="F7" s="109" t="s">
        <v>536</v>
      </c>
      <c r="G7" s="109"/>
      <c r="H7" s="109"/>
      <c r="I7" s="111" t="s">
        <v>534</v>
      </c>
      <c r="J7" s="111"/>
      <c r="K7" s="111"/>
      <c r="L7" s="111"/>
      <c r="M7" s="111"/>
      <c r="N7" s="111"/>
      <c r="O7" s="111"/>
    </row>
    <row r="8" spans="2:15" x14ac:dyDescent="0.35">
      <c r="B8" s="43" t="s">
        <v>537</v>
      </c>
      <c r="C8" s="44">
        <f>COUNTIF('Recommendations'!I:I,"Risk Accepted")</f>
        <v>0</v>
      </c>
      <c r="D8" s="45">
        <f>IF(C6&gt;0,C8/C6,0)</f>
        <v>0</v>
      </c>
      <c r="F8" s="109" t="s">
        <v>538</v>
      </c>
      <c r="G8" s="109"/>
      <c r="H8" s="109"/>
      <c r="I8" s="111" t="s">
        <v>534</v>
      </c>
      <c r="J8" s="111"/>
      <c r="K8" s="111"/>
      <c r="L8" s="111"/>
      <c r="M8" s="111"/>
      <c r="N8" s="111"/>
      <c r="O8" s="111"/>
    </row>
    <row r="9" spans="2:15" x14ac:dyDescent="0.35">
      <c r="B9" s="43" t="s">
        <v>539</v>
      </c>
      <c r="C9" s="44">
        <f>COUNTIF('Recommendations'!I:I,"N/A")</f>
        <v>0</v>
      </c>
      <c r="D9" s="45">
        <f>IF(C6&gt;0,C9/C6,0)</f>
        <v>0</v>
      </c>
      <c r="F9" s="109" t="s">
        <v>540</v>
      </c>
      <c r="G9" s="109"/>
      <c r="H9" s="109"/>
      <c r="I9" s="111" t="s">
        <v>534</v>
      </c>
      <c r="J9" s="111"/>
      <c r="K9" s="111"/>
      <c r="L9" s="111"/>
      <c r="M9" s="111"/>
      <c r="N9" s="111"/>
      <c r="O9" s="111"/>
    </row>
    <row r="12" spans="2:15" ht="18.5" x14ac:dyDescent="0.45">
      <c r="B12" s="39" t="s">
        <v>541</v>
      </c>
    </row>
    <row r="14" spans="2:15" x14ac:dyDescent="0.35">
      <c r="B14" s="53" t="s">
        <v>542</v>
      </c>
    </row>
    <row r="15" spans="2:15" x14ac:dyDescent="0.35">
      <c r="B15" s="41" t="s">
        <v>25</v>
      </c>
      <c r="C15" s="41" t="s">
        <v>543</v>
      </c>
      <c r="D15" s="41" t="s">
        <v>544</v>
      </c>
      <c r="E15" s="41" t="s">
        <v>545</v>
      </c>
      <c r="F15" s="41" t="s">
        <v>546</v>
      </c>
    </row>
    <row r="16" spans="2:15" x14ac:dyDescent="0.35">
      <c r="B16" s="43" t="s">
        <v>547</v>
      </c>
      <c r="C16" s="44">
        <f>COUNTIF('Recommendations'!P:P,"Resolved")</f>
        <v>0</v>
      </c>
      <c r="D16" s="44">
        <f>COUNTIF('Recommendations'!P:P,"Testing")</f>
        <v>0</v>
      </c>
      <c r="E16" s="44">
        <f>COUNTIF('Recommendations'!P:P,"Outstanding")</f>
        <v>101</v>
      </c>
      <c r="F16" s="44">
        <f>SUM(C16:E16)</f>
        <v>101</v>
      </c>
    </row>
    <row r="18" spans="2:6" x14ac:dyDescent="0.35">
      <c r="B18" s="53" t="s">
        <v>548</v>
      </c>
    </row>
    <row r="19" spans="2:6" x14ac:dyDescent="0.35">
      <c r="B19" s="54" t="s">
        <v>25</v>
      </c>
      <c r="C19" s="54" t="s">
        <v>543</v>
      </c>
      <c r="D19" s="54" t="s">
        <v>544</v>
      </c>
      <c r="E19" s="54" t="s">
        <v>545</v>
      </c>
      <c r="F19" s="54" t="s">
        <v>25</v>
      </c>
    </row>
    <row r="20" spans="2:6" x14ac:dyDescent="0.35">
      <c r="B20" s="43" t="s">
        <v>547</v>
      </c>
      <c r="C20" s="45">
        <f>IF(F16&gt;0, C16/F16, 0)</f>
        <v>0</v>
      </c>
      <c r="D20" s="45">
        <f>IF(F16&gt;0, D16/F16, 0)</f>
        <v>0</v>
      </c>
      <c r="E20" s="45">
        <f>IF(F16&gt;0, E16/F16, 0)</f>
        <v>1</v>
      </c>
      <c r="F20" s="46" t="s">
        <v>25</v>
      </c>
    </row>
    <row r="25" spans="2:6" ht="18.5" x14ac:dyDescent="0.45">
      <c r="B25" s="39" t="s">
        <v>549</v>
      </c>
    </row>
    <row r="27" spans="2:6" x14ac:dyDescent="0.35">
      <c r="B27" s="53" t="s">
        <v>542</v>
      </c>
    </row>
    <row r="28" spans="2:6" x14ac:dyDescent="0.35">
      <c r="B28" s="41" t="s">
        <v>4</v>
      </c>
      <c r="C28" s="41" t="s">
        <v>543</v>
      </c>
      <c r="D28" s="41" t="s">
        <v>544</v>
      </c>
      <c r="E28" s="41" t="s">
        <v>545</v>
      </c>
      <c r="F28" s="41" t="s">
        <v>546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84</v>
      </c>
      <c r="F29" s="44">
        <f>SUM(C29:E29)</f>
        <v>84</v>
      </c>
    </row>
    <row r="30" spans="2:6" x14ac:dyDescent="0.35">
      <c r="B30" s="43" t="s">
        <v>68</v>
      </c>
      <c r="C30" s="44">
        <f>COUNTIFS('Recommendations'!E:E,"Level 2",'Recommendations'!P:P,"=Resolved")</f>
        <v>0</v>
      </c>
      <c r="D30" s="44">
        <f>COUNTIFS('Recommendations'!E:E,"=Level 2",'Recommendations'!P:P,"=Testing")</f>
        <v>0</v>
      </c>
      <c r="E30" s="44">
        <f>COUNTIFS('Recommendations'!E:E,"=Level 2",'Recommendations'!P:P,"=Outstanding")</f>
        <v>17</v>
      </c>
      <c r="F30" s="44">
        <f>SUM(C30:E30)</f>
        <v>17</v>
      </c>
    </row>
    <row r="32" spans="2:6" x14ac:dyDescent="0.35">
      <c r="B32" s="53" t="s">
        <v>548</v>
      </c>
    </row>
    <row r="33" spans="2:6" x14ac:dyDescent="0.35">
      <c r="B33" s="54" t="s">
        <v>4</v>
      </c>
      <c r="C33" s="54" t="s">
        <v>543</v>
      </c>
      <c r="D33" s="54" t="s">
        <v>544</v>
      </c>
      <c r="E33" s="54" t="s">
        <v>545</v>
      </c>
      <c r="F33" s="54" t="s">
        <v>25</v>
      </c>
    </row>
    <row r="34" spans="2:6" x14ac:dyDescent="0.35">
      <c r="B34" s="43" t="s">
        <v>21</v>
      </c>
      <c r="C34" s="45">
        <f>IF(F29&gt;0, C29/F29, 0)</f>
        <v>0</v>
      </c>
      <c r="D34" s="45">
        <f>IF(F29&gt;0, D29/F29, 0)</f>
        <v>0</v>
      </c>
      <c r="E34" s="45">
        <f>IF(F29&gt;0, E29/F29, 0)</f>
        <v>1</v>
      </c>
      <c r="F34" s="46" t="s">
        <v>25</v>
      </c>
    </row>
    <row r="35" spans="2:6" x14ac:dyDescent="0.35">
      <c r="B35" s="43" t="s">
        <v>68</v>
      </c>
      <c r="C35" s="45">
        <f>IF(F30&gt;0, C30/F30, 0)</f>
        <v>0</v>
      </c>
      <c r="D35" s="45">
        <f>IF(F30&gt;0, D30/F30, 0)</f>
        <v>0</v>
      </c>
      <c r="E35" s="45">
        <f>IF(F30&gt;0, E30/F30, 0)</f>
        <v>1</v>
      </c>
      <c r="F35" s="46" t="s">
        <v>25</v>
      </c>
    </row>
    <row r="40" spans="2:6" ht="18.5" x14ac:dyDescent="0.45">
      <c r="B40" s="39" t="s">
        <v>550</v>
      </c>
    </row>
    <row r="42" spans="2:6" x14ac:dyDescent="0.35">
      <c r="B42" s="53" t="s">
        <v>542</v>
      </c>
    </row>
    <row r="43" spans="2:6" x14ac:dyDescent="0.35">
      <c r="B43" s="41" t="s">
        <v>7</v>
      </c>
      <c r="C43" s="41" t="s">
        <v>543</v>
      </c>
      <c r="D43" s="41" t="s">
        <v>544</v>
      </c>
      <c r="E43" s="41" t="s">
        <v>545</v>
      </c>
      <c r="F43" s="41" t="s">
        <v>546</v>
      </c>
    </row>
    <row r="44" spans="2:6" x14ac:dyDescent="0.35">
      <c r="B44" s="43" t="s">
        <v>551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101</v>
      </c>
      <c r="F49" s="44">
        <f t="shared" si="0"/>
        <v>101</v>
      </c>
    </row>
    <row r="51" spans="2:6" x14ac:dyDescent="0.35">
      <c r="B51" s="53" t="s">
        <v>548</v>
      </c>
    </row>
    <row r="52" spans="2:6" x14ac:dyDescent="0.35">
      <c r="B52" s="54" t="s">
        <v>7</v>
      </c>
      <c r="C52" s="54" t="s">
        <v>543</v>
      </c>
      <c r="D52" s="54" t="s">
        <v>544</v>
      </c>
      <c r="E52" s="54" t="s">
        <v>545</v>
      </c>
      <c r="F52" s="54" t="s">
        <v>25</v>
      </c>
    </row>
    <row r="53" spans="2:6" x14ac:dyDescent="0.35">
      <c r="B53" s="43" t="s">
        <v>551</v>
      </c>
      <c r="C53" s="45">
        <f t="shared" ref="C53:C58" si="1">IF(F44&gt;0, C44/F44, 0)</f>
        <v>0</v>
      </c>
      <c r="D53" s="45">
        <f t="shared" ref="D53:D58" si="2">IF(F44&gt;0, D44/F44, 0)</f>
        <v>0</v>
      </c>
      <c r="E53" s="45">
        <f t="shared" ref="E53:E58" si="3">IF(F44&gt;0, E44/F44, 0)</f>
        <v>0</v>
      </c>
      <c r="F53" s="46" t="s">
        <v>25</v>
      </c>
    </row>
    <row r="54" spans="2:6" x14ac:dyDescent="0.35">
      <c r="B54" s="43" t="s">
        <v>552</v>
      </c>
      <c r="C54" s="45">
        <f t="shared" si="1"/>
        <v>0</v>
      </c>
      <c r="D54" s="45">
        <f t="shared" si="2"/>
        <v>0</v>
      </c>
      <c r="E54" s="45">
        <f t="shared" si="3"/>
        <v>0</v>
      </c>
      <c r="F54" s="46" t="s">
        <v>25</v>
      </c>
    </row>
    <row r="55" spans="2:6" x14ac:dyDescent="0.35">
      <c r="B55" s="43" t="s">
        <v>553</v>
      </c>
      <c r="C55" s="45">
        <f t="shared" si="1"/>
        <v>0</v>
      </c>
      <c r="D55" s="45">
        <f t="shared" si="2"/>
        <v>0</v>
      </c>
      <c r="E55" s="45">
        <f t="shared" si="3"/>
        <v>0</v>
      </c>
      <c r="F55" s="46" t="s">
        <v>25</v>
      </c>
    </row>
    <row r="56" spans="2:6" x14ac:dyDescent="0.35">
      <c r="B56" s="43" t="s">
        <v>554</v>
      </c>
      <c r="C56" s="45">
        <f t="shared" si="1"/>
        <v>0</v>
      </c>
      <c r="D56" s="45">
        <f t="shared" si="2"/>
        <v>0</v>
      </c>
      <c r="E56" s="45">
        <f t="shared" si="3"/>
        <v>0</v>
      </c>
      <c r="F56" s="46" t="s">
        <v>25</v>
      </c>
    </row>
    <row r="57" spans="2:6" x14ac:dyDescent="0.35">
      <c r="B57" s="43" t="s">
        <v>555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556</v>
      </c>
    </row>
    <row r="65" spans="2:6" x14ac:dyDescent="0.35">
      <c r="B65" s="53" t="s">
        <v>542</v>
      </c>
    </row>
    <row r="66" spans="2:6" x14ac:dyDescent="0.35">
      <c r="B66" s="41" t="s">
        <v>3</v>
      </c>
      <c r="C66" s="41" t="s">
        <v>543</v>
      </c>
      <c r="D66" s="41" t="s">
        <v>544</v>
      </c>
      <c r="E66" s="41" t="s">
        <v>545</v>
      </c>
      <c r="F66" s="41" t="s">
        <v>546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67</v>
      </c>
      <c r="F67" s="44">
        <f>SUM(C67:E67)</f>
        <v>67</v>
      </c>
    </row>
    <row r="68" spans="2:6" x14ac:dyDescent="0.35">
      <c r="B68" s="43" t="s">
        <v>31</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548</v>
      </c>
    </row>
    <row r="71" spans="2:6" x14ac:dyDescent="0.35">
      <c r="B71" s="54" t="s">
        <v>3</v>
      </c>
      <c r="C71" s="54" t="s">
        <v>543</v>
      </c>
      <c r="D71" s="54" t="s">
        <v>544</v>
      </c>
      <c r="E71" s="54" t="s">
        <v>545</v>
      </c>
      <c r="F71" s="54" t="s">
        <v>25</v>
      </c>
    </row>
    <row r="72" spans="2:6" x14ac:dyDescent="0.35">
      <c r="B72" s="43" t="s">
        <v>20</v>
      </c>
      <c r="C72" s="45">
        <f>IF(F67&gt;0, C67/F67, 0)</f>
        <v>0</v>
      </c>
      <c r="D72" s="45">
        <f>IF(F67&gt;0, D67/F67, 0)</f>
        <v>0</v>
      </c>
      <c r="E72" s="45">
        <f>IF(F67&gt;0, E67/F67, 0)</f>
        <v>1</v>
      </c>
      <c r="F72" s="46" t="s">
        <v>25</v>
      </c>
    </row>
    <row r="73" spans="2:6" x14ac:dyDescent="0.35">
      <c r="B73" s="43" t="s">
        <v>31</v>
      </c>
      <c r="C73" s="45">
        <f>IF(F68&gt;0, C68/F68, 0)</f>
        <v>0</v>
      </c>
      <c r="D73" s="45">
        <f>IF(F68&gt;0, D68/F68, 0)</f>
        <v>0</v>
      </c>
      <c r="E73" s="45">
        <f>IF(F68&gt;0, E68/F68, 0)</f>
        <v>1</v>
      </c>
      <c r="F73" s="46" t="s">
        <v>25</v>
      </c>
    </row>
    <row r="78" spans="2:6" ht="18.5" x14ac:dyDescent="0.45">
      <c r="B78" s="39" t="s">
        <v>557</v>
      </c>
    </row>
    <row r="80" spans="2:6" x14ac:dyDescent="0.35">
      <c r="B80" s="53" t="s">
        <v>542</v>
      </c>
    </row>
    <row r="81" spans="2:6" x14ac:dyDescent="0.35">
      <c r="B81" s="41" t="s">
        <v>5</v>
      </c>
      <c r="C81" s="41" t="s">
        <v>543</v>
      </c>
      <c r="D81" s="41" t="s">
        <v>544</v>
      </c>
      <c r="E81" s="41" t="s">
        <v>545</v>
      </c>
      <c r="F81" s="41" t="s">
        <v>546</v>
      </c>
    </row>
    <row r="82" spans="2:6" x14ac:dyDescent="0.35">
      <c r="B82" s="43" t="s">
        <v>558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101</v>
      </c>
      <c r="F86" s="44">
        <f>SUM(C86:E86)</f>
        <v>101</v>
      </c>
    </row>
    <row r="88" spans="2:6" x14ac:dyDescent="0.35">
      <c r="B88" s="53" t="s">
        <v>548</v>
      </c>
    </row>
    <row r="89" spans="2:6" x14ac:dyDescent="0.35">
      <c r="B89" s="54" t="s">
        <v>5</v>
      </c>
      <c r="C89" s="54" t="s">
        <v>543</v>
      </c>
      <c r="D89" s="54" t="s">
        <v>544</v>
      </c>
      <c r="E89" s="54" t="s">
        <v>545</v>
      </c>
      <c r="F89" s="54" t="s">
        <v>25</v>
      </c>
    </row>
    <row r="90" spans="2:6" x14ac:dyDescent="0.35">
      <c r="B90" s="43" t="s">
        <v>558</v>
      </c>
      <c r="C90" s="45">
        <f>IF(F82&gt;0, C82/F82, 0)</f>
        <v>0</v>
      </c>
      <c r="D90" s="45">
        <f>IF(F82&gt;0, D82/F82, 0)</f>
        <v>0</v>
      </c>
      <c r="E90" s="45">
        <f>IF(F82&gt;0, E82/F82, 0)</f>
        <v>0</v>
      </c>
      <c r="F90" s="46" t="s">
        <v>25</v>
      </c>
    </row>
    <row r="91" spans="2:6" x14ac:dyDescent="0.35">
      <c r="B91" s="43" t="s">
        <v>559</v>
      </c>
      <c r="C91" s="45">
        <f>IF(F83&gt;0, C83/F83, 0)</f>
        <v>0</v>
      </c>
      <c r="D91" s="45">
        <f>IF(F83&gt;0, D83/F83, 0)</f>
        <v>0</v>
      </c>
      <c r="E91" s="45">
        <f>IF(F83&gt;0, E83/F83, 0)</f>
        <v>0</v>
      </c>
      <c r="F91" s="46" t="s">
        <v>25</v>
      </c>
    </row>
    <row r="92" spans="2:6" x14ac:dyDescent="0.35">
      <c r="B92" s="43" t="s">
        <v>560</v>
      </c>
      <c r="C92" s="45">
        <f>IF(F84&gt;0, C84/F84, 0)</f>
        <v>0</v>
      </c>
      <c r="D92" s="45">
        <f>IF(F84&gt;0, D84/F84, 0)</f>
        <v>0</v>
      </c>
      <c r="E92" s="45">
        <f>IF(F84&gt;0, E84/F84, 0)</f>
        <v>0</v>
      </c>
      <c r="F92" s="46" t="s">
        <v>25</v>
      </c>
    </row>
    <row r="93" spans="2:6" x14ac:dyDescent="0.35">
      <c r="B93" s="43" t="s">
        <v>561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562</v>
      </c>
    </row>
    <row r="101" spans="2:6" x14ac:dyDescent="0.35">
      <c r="B101" s="53" t="s">
        <v>542</v>
      </c>
    </row>
    <row r="102" spans="2:6" x14ac:dyDescent="0.35">
      <c r="B102" s="41" t="s">
        <v>563</v>
      </c>
      <c r="C102" s="41" t="s">
        <v>543</v>
      </c>
      <c r="D102" s="41" t="s">
        <v>544</v>
      </c>
      <c r="E102" s="41" t="s">
        <v>545</v>
      </c>
      <c r="F102" s="41" t="s">
        <v>546</v>
      </c>
    </row>
    <row r="103" spans="2:6" x14ac:dyDescent="0.35">
      <c r="B103" s="43" t="s">
        <v>564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101</v>
      </c>
      <c r="F106" s="44">
        <f>SUM(C106:E106)</f>
        <v>101</v>
      </c>
    </row>
    <row r="108" spans="2:6" x14ac:dyDescent="0.35">
      <c r="B108" s="53" t="s">
        <v>548</v>
      </c>
    </row>
    <row r="109" spans="2:6" x14ac:dyDescent="0.35">
      <c r="B109" s="54" t="s">
        <v>563</v>
      </c>
      <c r="C109" s="54" t="s">
        <v>543</v>
      </c>
      <c r="D109" s="54" t="s">
        <v>544</v>
      </c>
      <c r="E109" s="54" t="s">
        <v>545</v>
      </c>
      <c r="F109" s="54" t="s">
        <v>25</v>
      </c>
    </row>
    <row r="110" spans="2:6" x14ac:dyDescent="0.35">
      <c r="B110" s="43" t="s">
        <v>564</v>
      </c>
      <c r="C110" s="45">
        <f>IF(F103&gt;0, C103/F103, 0)</f>
        <v>0</v>
      </c>
      <c r="D110" s="45">
        <f>IF(F103&gt;0, D103/F103, 0)</f>
        <v>0</v>
      </c>
      <c r="E110" s="45">
        <f>IF(F103&gt;0, E103/F103, 0)</f>
        <v>0</v>
      </c>
      <c r="F110" s="46" t="s">
        <v>25</v>
      </c>
    </row>
    <row r="111" spans="2:6" x14ac:dyDescent="0.35">
      <c r="B111" s="43" t="s">
        <v>565</v>
      </c>
      <c r="C111" s="45">
        <f>IF(F104&gt;0, C104/F104, 0)</f>
        <v>0</v>
      </c>
      <c r="D111" s="45">
        <f>IF(F104&gt;0, D104/F104, 0)</f>
        <v>0</v>
      </c>
      <c r="E111" s="45">
        <f>IF(F104&gt;0, E104/F104, 0)</f>
        <v>0</v>
      </c>
      <c r="F111" s="46" t="s">
        <v>25</v>
      </c>
    </row>
    <row r="112" spans="2:6" x14ac:dyDescent="0.35">
      <c r="B112" s="43" t="s">
        <v>566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567</v>
      </c>
      <c r="J118" s="39" t="s">
        <v>568</v>
      </c>
    </row>
    <row r="119" spans="2:15" x14ac:dyDescent="0.35">
      <c r="B119" s="41" t="s">
        <v>7</v>
      </c>
      <c r="C119" s="112" t="s">
        <v>569</v>
      </c>
      <c r="D119" s="112"/>
      <c r="E119" s="41" t="s">
        <v>535</v>
      </c>
      <c r="F119" s="41" t="s">
        <v>543</v>
      </c>
      <c r="G119" s="112" t="s">
        <v>570</v>
      </c>
      <c r="H119" s="112"/>
      <c r="J119" s="41" t="s">
        <v>7</v>
      </c>
      <c r="K119" s="41" t="s">
        <v>558</v>
      </c>
      <c r="L119" s="41" t="s">
        <v>559</v>
      </c>
      <c r="M119" s="41" t="s">
        <v>560</v>
      </c>
      <c r="N119" s="41" t="s">
        <v>561</v>
      </c>
      <c r="O119" s="41" t="s">
        <v>22</v>
      </c>
    </row>
    <row r="120" spans="2:15" x14ac:dyDescent="0.35">
      <c r="B120" s="47" t="s">
        <v>551</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552</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553</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554</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555</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101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101</v>
      </c>
    </row>
    <row r="132" spans="2:24" ht="21" x14ac:dyDescent="0.5">
      <c r="B132" s="39" t="s">
        <v>571</v>
      </c>
      <c r="P132" s="56" t="s">
        <v>572</v>
      </c>
    </row>
    <row r="134" spans="2:24" ht="60" customHeight="1" x14ac:dyDescent="0.35">
      <c r="B134" s="115" t="s">
        <v>573</v>
      </c>
      <c r="C134" s="108"/>
      <c r="D134" s="108"/>
      <c r="E134" s="108"/>
      <c r="F134" s="108"/>
      <c r="P134" s="115" t="s">
        <v>574</v>
      </c>
      <c r="Q134" s="108"/>
      <c r="R134" s="108"/>
      <c r="S134" s="108"/>
      <c r="T134" s="108"/>
      <c r="U134" s="108"/>
      <c r="V134" s="108"/>
      <c r="W134" s="108"/>
    </row>
    <row r="136" spans="2:24" ht="30" customHeight="1" x14ac:dyDescent="0.35">
      <c r="P136" s="57" t="s">
        <v>575</v>
      </c>
      <c r="Q136" s="58">
        <f>C16</f>
        <v>0</v>
      </c>
      <c r="R136" s="59"/>
      <c r="S136" s="58">
        <f>C82</f>
        <v>0</v>
      </c>
      <c r="T136" s="59"/>
      <c r="U136" s="58">
        <f>C83</f>
        <v>0</v>
      </c>
      <c r="V136" s="59"/>
      <c r="W136" s="58">
        <f>C84</f>
        <v>0</v>
      </c>
      <c r="X136" s="59"/>
    </row>
    <row r="137" spans="2:24" ht="35" customHeight="1" x14ac:dyDescent="0.35">
      <c r="P137" s="60" t="s">
        <v>576</v>
      </c>
      <c r="Q137" s="60" t="s">
        <v>577</v>
      </c>
      <c r="R137" s="60" t="s">
        <v>578</v>
      </c>
      <c r="S137" s="60" t="s">
        <v>579</v>
      </c>
      <c r="T137" s="60" t="s">
        <v>580</v>
      </c>
      <c r="U137" s="60" t="s">
        <v>581</v>
      </c>
      <c r="V137" s="60" t="s">
        <v>582</v>
      </c>
      <c r="W137" s="60" t="s">
        <v>583</v>
      </c>
      <c r="X137" s="60" t="s">
        <v>584</v>
      </c>
    </row>
    <row r="138" spans="2:24" x14ac:dyDescent="0.35">
      <c r="O138" s="61" t="s">
        <v>585</v>
      </c>
      <c r="P138" s="62" t="s">
        <v>586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587</v>
      </c>
      <c r="P173" s="56" t="s">
        <v>588</v>
      </c>
    </row>
    <row r="175" spans="2:24" ht="45" customHeight="1" x14ac:dyDescent="0.35">
      <c r="B175" s="115" t="s">
        <v>589</v>
      </c>
      <c r="C175" s="108"/>
      <c r="D175" s="108"/>
      <c r="E175" s="108"/>
      <c r="F175" s="108"/>
      <c r="P175" s="115" t="s">
        <v>590</v>
      </c>
      <c r="Q175" s="108"/>
      <c r="R175" s="108"/>
      <c r="S175" s="108"/>
      <c r="T175" s="108"/>
      <c r="U175" s="108"/>
    </row>
    <row r="176" spans="2:24" ht="35" customHeight="1" x14ac:dyDescent="0.35">
      <c r="P176" s="112" t="s">
        <v>591</v>
      </c>
      <c r="Q176" s="112"/>
      <c r="R176" s="112" t="s">
        <v>592</v>
      </c>
      <c r="S176" s="112"/>
      <c r="T176" s="112"/>
    </row>
    <row r="177" spans="16:22" ht="30" customHeight="1" x14ac:dyDescent="0.35">
      <c r="P177" s="116">
        <v>0</v>
      </c>
      <c r="Q177" s="117"/>
      <c r="R177" s="118" t="s">
        <v>593</v>
      </c>
      <c r="S177" s="119"/>
      <c r="T177" s="119"/>
    </row>
    <row r="180" spans="16:22" ht="25" customHeight="1" x14ac:dyDescent="0.35">
      <c r="P180" s="65" t="s">
        <v>576</v>
      </c>
      <c r="Q180" s="65" t="s">
        <v>594</v>
      </c>
      <c r="R180" s="65" t="s">
        <v>595</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459</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102"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c r="P4" s="4" t="str">
        <f t="shared" si="0"/>
        <v>Outstanding</v>
      </c>
      <c r="Q4" s="13" t="s">
        <v>25</v>
      </c>
    </row>
    <row r="5" spans="1:17" ht="60" customHeight="1" x14ac:dyDescent="0.35">
      <c r="A5" s="11" t="s">
        <v>36</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36</v>
      </c>
      <c r="B6" s="2" t="s">
        <v>48</v>
      </c>
      <c r="C6" s="1" t="s">
        <v>49</v>
      </c>
      <c r="D6" s="3" t="s">
        <v>20</v>
      </c>
      <c r="E6" s="3" t="s">
        <v>21</v>
      </c>
      <c r="F6" s="4" t="s">
        <v>22</v>
      </c>
      <c r="G6" s="4" t="s">
        <v>23</v>
      </c>
      <c r="H6" s="4" t="s">
        <v>24</v>
      </c>
      <c r="I6" s="4" t="s">
        <v>25</v>
      </c>
      <c r="J6" s="5" t="s">
        <v>25</v>
      </c>
      <c r="K6" s="5" t="s">
        <v>50</v>
      </c>
      <c r="L6" s="5" t="s">
        <v>51</v>
      </c>
      <c r="M6" s="5" t="s">
        <v>52</v>
      </c>
      <c r="N6" s="5" t="s">
        <v>53</v>
      </c>
      <c r="O6" s="5"/>
      <c r="P6" s="4" t="str">
        <f t="shared" si="0"/>
        <v>Outstanding</v>
      </c>
      <c r="Q6" s="13" t="s">
        <v>25</v>
      </c>
    </row>
    <row r="7" spans="1:17" ht="60" customHeight="1" x14ac:dyDescent="0.35">
      <c r="A7" s="11" t="s">
        <v>36</v>
      </c>
      <c r="B7" s="2" t="s">
        <v>54</v>
      </c>
      <c r="C7" s="1" t="s">
        <v>55</v>
      </c>
      <c r="D7" s="3" t="s">
        <v>20</v>
      </c>
      <c r="E7" s="3" t="s">
        <v>21</v>
      </c>
      <c r="F7" s="4" t="s">
        <v>22</v>
      </c>
      <c r="G7" s="4" t="s">
        <v>23</v>
      </c>
      <c r="H7" s="4" t="s">
        <v>24</v>
      </c>
      <c r="I7" s="4" t="s">
        <v>25</v>
      </c>
      <c r="J7" s="5" t="s">
        <v>25</v>
      </c>
      <c r="K7" s="5" t="s">
        <v>56</v>
      </c>
      <c r="L7" s="5" t="s">
        <v>57</v>
      </c>
      <c r="M7" s="5" t="s">
        <v>58</v>
      </c>
      <c r="N7" s="5" t="s">
        <v>59</v>
      </c>
      <c r="O7" s="5"/>
      <c r="P7" s="4" t="str">
        <f t="shared" si="0"/>
        <v>Outstanding</v>
      </c>
      <c r="Q7" s="13" t="s">
        <v>25</v>
      </c>
    </row>
    <row r="8" spans="1:17" ht="60" customHeight="1" x14ac:dyDescent="0.35">
      <c r="A8" s="11" t="s">
        <v>36</v>
      </c>
      <c r="B8" s="2" t="s">
        <v>60</v>
      </c>
      <c r="C8" s="1" t="s">
        <v>61</v>
      </c>
      <c r="D8" s="3" t="s">
        <v>31</v>
      </c>
      <c r="E8" s="3" t="s">
        <v>21</v>
      </c>
      <c r="F8" s="4" t="s">
        <v>22</v>
      </c>
      <c r="G8" s="4" t="s">
        <v>23</v>
      </c>
      <c r="H8" s="4" t="s">
        <v>24</v>
      </c>
      <c r="I8" s="4" t="s">
        <v>25</v>
      </c>
      <c r="J8" s="5" t="s">
        <v>25</v>
      </c>
      <c r="K8" s="5" t="s">
        <v>62</v>
      </c>
      <c r="L8" s="5" t="s">
        <v>63</v>
      </c>
      <c r="M8" s="5" t="s">
        <v>64</v>
      </c>
      <c r="N8" s="5" t="s">
        <v>65</v>
      </c>
      <c r="O8" s="5"/>
      <c r="P8" s="4" t="str">
        <f t="shared" si="0"/>
        <v>Outstanding</v>
      </c>
      <c r="Q8" s="13" t="s">
        <v>25</v>
      </c>
    </row>
    <row r="9" spans="1:17" ht="60" customHeight="1" x14ac:dyDescent="0.35">
      <c r="A9" s="11" t="s">
        <v>36</v>
      </c>
      <c r="B9" s="2" t="s">
        <v>66</v>
      </c>
      <c r="C9" s="1" t="s">
        <v>67</v>
      </c>
      <c r="D9" s="3" t="s">
        <v>20</v>
      </c>
      <c r="E9" s="3" t="s">
        <v>68</v>
      </c>
      <c r="F9" s="4" t="s">
        <v>22</v>
      </c>
      <c r="G9" s="4" t="s">
        <v>23</v>
      </c>
      <c r="H9" s="4" t="s">
        <v>24</v>
      </c>
      <c r="I9" s="4" t="s">
        <v>25</v>
      </c>
      <c r="J9" s="5" t="s">
        <v>25</v>
      </c>
      <c r="K9" s="5" t="s">
        <v>69</v>
      </c>
      <c r="L9" s="5" t="s">
        <v>70</v>
      </c>
      <c r="M9" s="5" t="s">
        <v>71</v>
      </c>
      <c r="N9" s="5" t="s">
        <v>72</v>
      </c>
      <c r="O9" s="5"/>
      <c r="P9" s="4" t="str">
        <f t="shared" si="0"/>
        <v>Outstanding</v>
      </c>
      <c r="Q9" s="13" t="s">
        <v>25</v>
      </c>
    </row>
    <row r="10" spans="1:17" ht="60" customHeight="1" x14ac:dyDescent="0.35">
      <c r="A10" s="11" t="s">
        <v>36</v>
      </c>
      <c r="B10" s="2" t="s">
        <v>73</v>
      </c>
      <c r="C10" s="1" t="s">
        <v>74</v>
      </c>
      <c r="D10" s="3" t="s">
        <v>31</v>
      </c>
      <c r="E10" s="3" t="s">
        <v>21</v>
      </c>
      <c r="F10" s="4" t="s">
        <v>22</v>
      </c>
      <c r="G10" s="4" t="s">
        <v>23</v>
      </c>
      <c r="H10" s="4" t="s">
        <v>24</v>
      </c>
      <c r="I10" s="4" t="s">
        <v>25</v>
      </c>
      <c r="J10" s="5" t="s">
        <v>25</v>
      </c>
      <c r="K10" s="5" t="s">
        <v>75</v>
      </c>
      <c r="L10" s="5" t="s">
        <v>76</v>
      </c>
      <c r="M10" s="5" t="s">
        <v>77</v>
      </c>
      <c r="N10" s="5" t="s">
        <v>78</v>
      </c>
      <c r="O10" s="5"/>
      <c r="P10" s="4" t="str">
        <f t="shared" si="0"/>
        <v>Outstanding</v>
      </c>
      <c r="Q10" s="13" t="s">
        <v>25</v>
      </c>
    </row>
    <row r="11" spans="1:17" ht="60" customHeight="1" x14ac:dyDescent="0.35">
      <c r="A11" s="11" t="s">
        <v>36</v>
      </c>
      <c r="B11" s="2" t="s">
        <v>79</v>
      </c>
      <c r="C11" s="1" t="s">
        <v>80</v>
      </c>
      <c r="D11" s="3" t="s">
        <v>20</v>
      </c>
      <c r="E11" s="3" t="s">
        <v>21</v>
      </c>
      <c r="F11" s="4" t="s">
        <v>22</v>
      </c>
      <c r="G11" s="4" t="s">
        <v>23</v>
      </c>
      <c r="H11" s="4" t="s">
        <v>24</v>
      </c>
      <c r="I11" s="4" t="s">
        <v>25</v>
      </c>
      <c r="J11" s="5" t="s">
        <v>25</v>
      </c>
      <c r="K11" s="5" t="s">
        <v>81</v>
      </c>
      <c r="L11" s="5" t="s">
        <v>82</v>
      </c>
      <c r="M11" s="5"/>
      <c r="N11" s="5" t="s">
        <v>83</v>
      </c>
      <c r="O11" s="5"/>
      <c r="P11" s="4" t="str">
        <f t="shared" si="0"/>
        <v>Outstanding</v>
      </c>
      <c r="Q11" s="13" t="s">
        <v>25</v>
      </c>
    </row>
    <row r="12" spans="1:17" ht="60" customHeight="1" x14ac:dyDescent="0.35">
      <c r="A12" s="11" t="s">
        <v>36</v>
      </c>
      <c r="B12" s="2" t="s">
        <v>84</v>
      </c>
      <c r="C12" s="1" t="s">
        <v>85</v>
      </c>
      <c r="D12" s="3" t="s">
        <v>20</v>
      </c>
      <c r="E12" s="3" t="s">
        <v>21</v>
      </c>
      <c r="F12" s="4" t="s">
        <v>22</v>
      </c>
      <c r="G12" s="4" t="s">
        <v>23</v>
      </c>
      <c r="H12" s="4" t="s">
        <v>24</v>
      </c>
      <c r="I12" s="4" t="s">
        <v>25</v>
      </c>
      <c r="J12" s="5" t="s">
        <v>25</v>
      </c>
      <c r="K12" s="5" t="s">
        <v>86</v>
      </c>
      <c r="L12" s="5" t="s">
        <v>82</v>
      </c>
      <c r="M12" s="5"/>
      <c r="N12" s="5" t="s">
        <v>87</v>
      </c>
      <c r="O12" s="5"/>
      <c r="P12" s="4" t="str">
        <f t="shared" si="0"/>
        <v>Outstanding</v>
      </c>
      <c r="Q12" s="13" t="s">
        <v>25</v>
      </c>
    </row>
    <row r="13" spans="1:17" ht="60" customHeight="1" x14ac:dyDescent="0.35">
      <c r="A13" s="11" t="s">
        <v>36</v>
      </c>
      <c r="B13" s="2" t="s">
        <v>88</v>
      </c>
      <c r="C13" s="1" t="s">
        <v>89</v>
      </c>
      <c r="D13" s="3" t="s">
        <v>20</v>
      </c>
      <c r="E13" s="3" t="s">
        <v>21</v>
      </c>
      <c r="F13" s="4" t="s">
        <v>22</v>
      </c>
      <c r="G13" s="4" t="s">
        <v>23</v>
      </c>
      <c r="H13" s="4" t="s">
        <v>24</v>
      </c>
      <c r="I13" s="4" t="s">
        <v>25</v>
      </c>
      <c r="J13" s="5" t="s">
        <v>25</v>
      </c>
      <c r="K13" s="5" t="s">
        <v>90</v>
      </c>
      <c r="L13" s="5" t="s">
        <v>91</v>
      </c>
      <c r="M13" s="5"/>
      <c r="N13" s="5" t="s">
        <v>92</v>
      </c>
      <c r="O13" s="5"/>
      <c r="P13" s="4" t="str">
        <f t="shared" si="0"/>
        <v>Outstanding</v>
      </c>
      <c r="Q13" s="13" t="s">
        <v>25</v>
      </c>
    </row>
    <row r="14" spans="1:17" ht="60" customHeight="1" x14ac:dyDescent="0.35">
      <c r="A14" s="11" t="s">
        <v>36</v>
      </c>
      <c r="B14" s="2" t="s">
        <v>93</v>
      </c>
      <c r="C14" s="1" t="s">
        <v>94</v>
      </c>
      <c r="D14" s="3" t="s">
        <v>20</v>
      </c>
      <c r="E14" s="3" t="s">
        <v>68</v>
      </c>
      <c r="F14" s="4" t="s">
        <v>22</v>
      </c>
      <c r="G14" s="4" t="s">
        <v>23</v>
      </c>
      <c r="H14" s="4" t="s">
        <v>24</v>
      </c>
      <c r="I14" s="4" t="s">
        <v>25</v>
      </c>
      <c r="J14" s="5" t="s">
        <v>25</v>
      </c>
      <c r="K14" s="5" t="s">
        <v>95</v>
      </c>
      <c r="L14" s="5" t="s">
        <v>96</v>
      </c>
      <c r="M14" s="5" t="s">
        <v>97</v>
      </c>
      <c r="N14" s="5" t="s">
        <v>98</v>
      </c>
      <c r="O14" s="5"/>
      <c r="P14" s="4" t="str">
        <f t="shared" si="0"/>
        <v>Outstanding</v>
      </c>
      <c r="Q14" s="13" t="s">
        <v>25</v>
      </c>
    </row>
    <row r="15" spans="1:17" ht="60" customHeight="1" x14ac:dyDescent="0.35">
      <c r="A15" s="11" t="s">
        <v>36</v>
      </c>
      <c r="B15" s="2" t="s">
        <v>99</v>
      </c>
      <c r="C15" s="1" t="s">
        <v>100</v>
      </c>
      <c r="D15" s="3" t="s">
        <v>31</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36</v>
      </c>
      <c r="B16" s="2" t="s">
        <v>104</v>
      </c>
      <c r="C16" s="1" t="s">
        <v>105</v>
      </c>
      <c r="D16" s="3" t="s">
        <v>20</v>
      </c>
      <c r="E16" s="3" t="s">
        <v>21</v>
      </c>
      <c r="F16" s="4" t="s">
        <v>22</v>
      </c>
      <c r="G16" s="4" t="s">
        <v>23</v>
      </c>
      <c r="H16" s="4" t="s">
        <v>24</v>
      </c>
      <c r="I16" s="4" t="s">
        <v>25</v>
      </c>
      <c r="J16" s="5" t="s">
        <v>25</v>
      </c>
      <c r="K16" s="5" t="s">
        <v>106</v>
      </c>
      <c r="L16" s="5" t="s">
        <v>107</v>
      </c>
      <c r="M16" s="5"/>
      <c r="N16" s="5" t="s">
        <v>108</v>
      </c>
      <c r="O16" s="5"/>
      <c r="P16" s="4" t="str">
        <f t="shared" si="0"/>
        <v>Outstanding</v>
      </c>
      <c r="Q16" s="13" t="s">
        <v>25</v>
      </c>
    </row>
    <row r="17" spans="1:17" ht="60" customHeight="1" x14ac:dyDescent="0.35">
      <c r="A17" s="11" t="s">
        <v>36</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36</v>
      </c>
      <c r="B18" s="2" t="s">
        <v>114</v>
      </c>
      <c r="C18" s="1" t="s">
        <v>115</v>
      </c>
      <c r="D18" s="3" t="s">
        <v>20</v>
      </c>
      <c r="E18" s="3" t="s">
        <v>21</v>
      </c>
      <c r="F18" s="4" t="s">
        <v>22</v>
      </c>
      <c r="G18" s="4" t="s">
        <v>23</v>
      </c>
      <c r="H18" s="4" t="s">
        <v>24</v>
      </c>
      <c r="I18" s="4" t="s">
        <v>25</v>
      </c>
      <c r="J18" s="5" t="s">
        <v>25</v>
      </c>
      <c r="K18" s="5" t="s">
        <v>116</v>
      </c>
      <c r="L18" s="5" t="s">
        <v>117</v>
      </c>
      <c r="M18" s="5"/>
      <c r="N18" s="5" t="s">
        <v>118</v>
      </c>
      <c r="O18" s="5"/>
      <c r="P18" s="4" t="str">
        <f t="shared" si="0"/>
        <v>Outstanding</v>
      </c>
      <c r="Q18" s="13" t="s">
        <v>25</v>
      </c>
    </row>
    <row r="19" spans="1:17" ht="60" customHeight="1" x14ac:dyDescent="0.35">
      <c r="A19" s="11" t="s">
        <v>119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119</v>
      </c>
      <c r="B20" s="2" t="s">
        <v>125</v>
      </c>
      <c r="C20" s="1" t="s">
        <v>126</v>
      </c>
      <c r="D20" s="3" t="s">
        <v>20</v>
      </c>
      <c r="E20" s="3" t="s">
        <v>21</v>
      </c>
      <c r="F20" s="4" t="s">
        <v>22</v>
      </c>
      <c r="G20" s="4" t="s">
        <v>23</v>
      </c>
      <c r="H20" s="4" t="s">
        <v>24</v>
      </c>
      <c r="I20" s="4" t="s">
        <v>25</v>
      </c>
      <c r="J20" s="5" t="s">
        <v>25</v>
      </c>
      <c r="K20" s="5" t="s">
        <v>127</v>
      </c>
      <c r="L20" s="5" t="s">
        <v>128</v>
      </c>
      <c r="M20" s="5"/>
      <c r="N20" s="5" t="s">
        <v>129</v>
      </c>
      <c r="O20" s="5"/>
      <c r="P20" s="4" t="str">
        <f t="shared" si="0"/>
        <v>Outstanding</v>
      </c>
      <c r="Q20" s="13" t="s">
        <v>25</v>
      </c>
    </row>
    <row r="21" spans="1:17" ht="60" customHeight="1" x14ac:dyDescent="0.35">
      <c r="A21" s="11" t="s">
        <v>130</v>
      </c>
      <c r="B21" s="2" t="s">
        <v>131</v>
      </c>
      <c r="C21" s="1" t="s">
        <v>132</v>
      </c>
      <c r="D21" s="3" t="s">
        <v>31</v>
      </c>
      <c r="E21" s="3" t="s">
        <v>21</v>
      </c>
      <c r="F21" s="4" t="s">
        <v>22</v>
      </c>
      <c r="G21" s="4" t="s">
        <v>23</v>
      </c>
      <c r="H21" s="4" t="s">
        <v>24</v>
      </c>
      <c r="I21" s="4" t="s">
        <v>25</v>
      </c>
      <c r="J21" s="5" t="s">
        <v>25</v>
      </c>
      <c r="K21" s="5" t="s">
        <v>133</v>
      </c>
      <c r="L21" s="5" t="s">
        <v>134</v>
      </c>
      <c r="M21" s="5"/>
      <c r="N21" s="5" t="s">
        <v>135</v>
      </c>
      <c r="O21" s="5"/>
      <c r="P21" s="4" t="str">
        <f t="shared" si="0"/>
        <v>Outstanding</v>
      </c>
      <c r="Q21" s="13" t="s">
        <v>25</v>
      </c>
    </row>
    <row r="22" spans="1:17" ht="60" customHeight="1" x14ac:dyDescent="0.35">
      <c r="A22" s="11" t="s">
        <v>136</v>
      </c>
      <c r="B22" s="2" t="s">
        <v>137</v>
      </c>
      <c r="C22" s="1" t="s">
        <v>138</v>
      </c>
      <c r="D22" s="3" t="s">
        <v>20</v>
      </c>
      <c r="E22" s="3" t="s">
        <v>21</v>
      </c>
      <c r="F22" s="4" t="s">
        <v>22</v>
      </c>
      <c r="G22" s="4" t="s">
        <v>23</v>
      </c>
      <c r="H22" s="4" t="s">
        <v>24</v>
      </c>
      <c r="I22" s="4" t="s">
        <v>25</v>
      </c>
      <c r="J22" s="5" t="s">
        <v>25</v>
      </c>
      <c r="K22" s="5" t="s">
        <v>139</v>
      </c>
      <c r="L22" s="5" t="s">
        <v>140</v>
      </c>
      <c r="M22" s="5"/>
      <c r="N22" s="5" t="s">
        <v>141</v>
      </c>
      <c r="O22" s="5"/>
      <c r="P22" s="4" t="str">
        <f t="shared" si="0"/>
        <v>Outstanding</v>
      </c>
      <c r="Q22" s="13" t="s">
        <v>25</v>
      </c>
    </row>
    <row r="23" spans="1:17" ht="60" customHeight="1" x14ac:dyDescent="0.35">
      <c r="A23" s="11" t="s">
        <v>136</v>
      </c>
      <c r="B23" s="2" t="s">
        <v>142</v>
      </c>
      <c r="C23" s="1" t="s">
        <v>143</v>
      </c>
      <c r="D23" s="3" t="s">
        <v>31</v>
      </c>
      <c r="E23" s="3" t="s">
        <v>68</v>
      </c>
      <c r="F23" s="4" t="s">
        <v>22</v>
      </c>
      <c r="G23" s="4" t="s">
        <v>23</v>
      </c>
      <c r="H23" s="4" t="s">
        <v>24</v>
      </c>
      <c r="I23" s="4" t="s">
        <v>25</v>
      </c>
      <c r="J23" s="5" t="s">
        <v>25</v>
      </c>
      <c r="K23" s="5" t="s">
        <v>144</v>
      </c>
      <c r="L23" s="5" t="s">
        <v>145</v>
      </c>
      <c r="M23" s="5"/>
      <c r="N23" s="5" t="s">
        <v>146</v>
      </c>
      <c r="O23" s="5"/>
      <c r="P23" s="4" t="str">
        <f t="shared" si="0"/>
        <v>Outstanding</v>
      </c>
      <c r="Q23" s="13" t="s">
        <v>25</v>
      </c>
    </row>
    <row r="24" spans="1:17" ht="60" customHeight="1" x14ac:dyDescent="0.35">
      <c r="A24" s="11" t="s">
        <v>136</v>
      </c>
      <c r="B24" s="2" t="s">
        <v>147</v>
      </c>
      <c r="C24" s="1" t="s">
        <v>148</v>
      </c>
      <c r="D24" s="3" t="s">
        <v>20</v>
      </c>
      <c r="E24" s="3" t="s">
        <v>21</v>
      </c>
      <c r="F24" s="4" t="s">
        <v>22</v>
      </c>
      <c r="G24" s="4" t="s">
        <v>23</v>
      </c>
      <c r="H24" s="4" t="s">
        <v>24</v>
      </c>
      <c r="I24" s="4" t="s">
        <v>25</v>
      </c>
      <c r="J24" s="5" t="s">
        <v>25</v>
      </c>
      <c r="K24" s="5" t="s">
        <v>149</v>
      </c>
      <c r="L24" s="5" t="s">
        <v>150</v>
      </c>
      <c r="M24" s="5"/>
      <c r="N24" s="5" t="s">
        <v>151</v>
      </c>
      <c r="O24" s="5"/>
      <c r="P24" s="4" t="str">
        <f t="shared" si="0"/>
        <v>Outstanding</v>
      </c>
      <c r="Q24" s="13" t="s">
        <v>25</v>
      </c>
    </row>
    <row r="25" spans="1:17" ht="60" customHeight="1" x14ac:dyDescent="0.35">
      <c r="A25" s="11" t="s">
        <v>136</v>
      </c>
      <c r="B25" s="2" t="s">
        <v>152</v>
      </c>
      <c r="C25" s="1" t="s">
        <v>153</v>
      </c>
      <c r="D25" s="3" t="s">
        <v>20</v>
      </c>
      <c r="E25" s="3" t="s">
        <v>21</v>
      </c>
      <c r="F25" s="4" t="s">
        <v>22</v>
      </c>
      <c r="G25" s="4" t="s">
        <v>23</v>
      </c>
      <c r="H25" s="4" t="s">
        <v>24</v>
      </c>
      <c r="I25" s="4" t="s">
        <v>25</v>
      </c>
      <c r="J25" s="5" t="s">
        <v>25</v>
      </c>
      <c r="K25" s="5" t="s">
        <v>154</v>
      </c>
      <c r="L25" s="5" t="s">
        <v>155</v>
      </c>
      <c r="M25" s="5"/>
      <c r="N25" s="5" t="s">
        <v>156</v>
      </c>
      <c r="O25" s="5"/>
      <c r="P25" s="4" t="str">
        <f t="shared" si="0"/>
        <v>Outstanding</v>
      </c>
      <c r="Q25" s="13" t="s">
        <v>25</v>
      </c>
    </row>
    <row r="26" spans="1:17" ht="60" customHeight="1" x14ac:dyDescent="0.35">
      <c r="A26" s="11" t="s">
        <v>136</v>
      </c>
      <c r="B26" s="2" t="s">
        <v>157</v>
      </c>
      <c r="C26" s="1" t="s">
        <v>158</v>
      </c>
      <c r="D26" s="3" t="s">
        <v>20</v>
      </c>
      <c r="E26" s="3" t="s">
        <v>21</v>
      </c>
      <c r="F26" s="4" t="s">
        <v>22</v>
      </c>
      <c r="G26" s="4" t="s">
        <v>23</v>
      </c>
      <c r="H26" s="4" t="s">
        <v>24</v>
      </c>
      <c r="I26" s="4" t="s">
        <v>25</v>
      </c>
      <c r="J26" s="5" t="s">
        <v>25</v>
      </c>
      <c r="K26" s="5" t="s">
        <v>159</v>
      </c>
      <c r="L26" s="5" t="s">
        <v>160</v>
      </c>
      <c r="M26" s="5"/>
      <c r="N26" s="5" t="s">
        <v>161</v>
      </c>
      <c r="O26" s="5"/>
      <c r="P26" s="4" t="str">
        <f t="shared" si="0"/>
        <v>Outstanding</v>
      </c>
      <c r="Q26" s="13" t="s">
        <v>25</v>
      </c>
    </row>
    <row r="27" spans="1:17" ht="60" customHeight="1" x14ac:dyDescent="0.35">
      <c r="A27" s="11" t="s">
        <v>136</v>
      </c>
      <c r="B27" s="2" t="s">
        <v>162</v>
      </c>
      <c r="C27" s="1" t="s">
        <v>163</v>
      </c>
      <c r="D27" s="3" t="s">
        <v>20</v>
      </c>
      <c r="E27" s="3" t="s">
        <v>21</v>
      </c>
      <c r="F27" s="4" t="s">
        <v>22</v>
      </c>
      <c r="G27" s="4" t="s">
        <v>23</v>
      </c>
      <c r="H27" s="4" t="s">
        <v>24</v>
      </c>
      <c r="I27" s="4" t="s">
        <v>25</v>
      </c>
      <c r="J27" s="5" t="s">
        <v>25</v>
      </c>
      <c r="K27" s="5" t="s">
        <v>164</v>
      </c>
      <c r="L27" s="5" t="s">
        <v>165</v>
      </c>
      <c r="M27" s="5"/>
      <c r="N27" s="5" t="s">
        <v>166</v>
      </c>
      <c r="O27" s="5"/>
      <c r="P27" s="4" t="str">
        <f t="shared" si="0"/>
        <v>Outstanding</v>
      </c>
      <c r="Q27" s="13" t="s">
        <v>25</v>
      </c>
    </row>
    <row r="28" spans="1:17" ht="60" customHeight="1" x14ac:dyDescent="0.35">
      <c r="A28" s="11" t="s">
        <v>167</v>
      </c>
      <c r="B28" s="2" t="s">
        <v>168</v>
      </c>
      <c r="C28" s="1" t="s">
        <v>169</v>
      </c>
      <c r="D28" s="3" t="s">
        <v>31</v>
      </c>
      <c r="E28" s="3" t="s">
        <v>21</v>
      </c>
      <c r="F28" s="4" t="s">
        <v>22</v>
      </c>
      <c r="G28" s="4" t="s">
        <v>23</v>
      </c>
      <c r="H28" s="4" t="s">
        <v>24</v>
      </c>
      <c r="I28" s="4" t="s">
        <v>25</v>
      </c>
      <c r="J28" s="5" t="s">
        <v>25</v>
      </c>
      <c r="K28" s="5" t="s">
        <v>170</v>
      </c>
      <c r="L28" s="5" t="s">
        <v>171</v>
      </c>
      <c r="M28" s="5"/>
      <c r="N28" s="5" t="s">
        <v>172</v>
      </c>
      <c r="O28" s="5"/>
      <c r="P28" s="4" t="str">
        <f t="shared" si="0"/>
        <v>Outstanding</v>
      </c>
      <c r="Q28" s="13" t="s">
        <v>25</v>
      </c>
    </row>
    <row r="29" spans="1:17" ht="60" customHeight="1" x14ac:dyDescent="0.35">
      <c r="A29" s="11" t="s">
        <v>173</v>
      </c>
      <c r="B29" s="2" t="s">
        <v>174</v>
      </c>
      <c r="C29" s="1" t="s">
        <v>175</v>
      </c>
      <c r="D29" s="3" t="s">
        <v>31</v>
      </c>
      <c r="E29" s="3" t="s">
        <v>21</v>
      </c>
      <c r="F29" s="4" t="s">
        <v>22</v>
      </c>
      <c r="G29" s="4" t="s">
        <v>23</v>
      </c>
      <c r="H29" s="4" t="s">
        <v>24</v>
      </c>
      <c r="I29" s="4" t="s">
        <v>25</v>
      </c>
      <c r="J29" s="5" t="s">
        <v>25</v>
      </c>
      <c r="K29" s="5" t="s">
        <v>176</v>
      </c>
      <c r="L29" s="5" t="s">
        <v>177</v>
      </c>
      <c r="M29" s="5"/>
      <c r="N29" s="5" t="s">
        <v>178</v>
      </c>
      <c r="O29" s="5"/>
      <c r="P29" s="4" t="str">
        <f t="shared" si="0"/>
        <v>Outstanding</v>
      </c>
      <c r="Q29" s="13" t="s">
        <v>25</v>
      </c>
    </row>
    <row r="30" spans="1:17" ht="60" customHeight="1" x14ac:dyDescent="0.35">
      <c r="A30" s="11" t="s">
        <v>179</v>
      </c>
      <c r="B30" s="2" t="s">
        <v>180</v>
      </c>
      <c r="C30" s="1" t="s">
        <v>181</v>
      </c>
      <c r="D30" s="3" t="s">
        <v>20</v>
      </c>
      <c r="E30" s="3" t="s">
        <v>21</v>
      </c>
      <c r="F30" s="4" t="s">
        <v>22</v>
      </c>
      <c r="G30" s="4" t="s">
        <v>23</v>
      </c>
      <c r="H30" s="4" t="s">
        <v>24</v>
      </c>
      <c r="I30" s="4" t="s">
        <v>25</v>
      </c>
      <c r="J30" s="5" t="s">
        <v>25</v>
      </c>
      <c r="K30" s="5" t="s">
        <v>182</v>
      </c>
      <c r="L30" s="5" t="s">
        <v>183</v>
      </c>
      <c r="M30" s="5"/>
      <c r="N30" s="5" t="s">
        <v>184</v>
      </c>
      <c r="O30" s="5" t="s">
        <v>185</v>
      </c>
      <c r="P30" s="4" t="str">
        <f t="shared" si="0"/>
        <v>Outstanding</v>
      </c>
      <c r="Q30" s="13" t="s">
        <v>25</v>
      </c>
    </row>
    <row r="31" spans="1:17" ht="60" customHeight="1" x14ac:dyDescent="0.35">
      <c r="A31" s="11" t="s">
        <v>179</v>
      </c>
      <c r="B31" s="2" t="s">
        <v>186</v>
      </c>
      <c r="C31" s="1" t="s">
        <v>187</v>
      </c>
      <c r="D31" s="3" t="s">
        <v>20</v>
      </c>
      <c r="E31" s="3" t="s">
        <v>21</v>
      </c>
      <c r="F31" s="4" t="s">
        <v>22</v>
      </c>
      <c r="G31" s="4" t="s">
        <v>23</v>
      </c>
      <c r="H31" s="4" t="s">
        <v>24</v>
      </c>
      <c r="I31" s="4" t="s">
        <v>25</v>
      </c>
      <c r="J31" s="5" t="s">
        <v>25</v>
      </c>
      <c r="K31" s="5" t="s">
        <v>188</v>
      </c>
      <c r="L31" s="5" t="s">
        <v>189</v>
      </c>
      <c r="M31" s="5"/>
      <c r="N31" s="5" t="s">
        <v>190</v>
      </c>
      <c r="O31" s="5"/>
      <c r="P31" s="4" t="str">
        <f t="shared" si="0"/>
        <v>Outstanding</v>
      </c>
      <c r="Q31" s="13" t="s">
        <v>25</v>
      </c>
    </row>
    <row r="32" spans="1:17" ht="60" customHeight="1" x14ac:dyDescent="0.35">
      <c r="A32" s="11" t="s">
        <v>191</v>
      </c>
      <c r="B32" s="2" t="s">
        <v>192</v>
      </c>
      <c r="C32" s="1" t="s">
        <v>193</v>
      </c>
      <c r="D32" s="3" t="s">
        <v>31</v>
      </c>
      <c r="E32" s="3" t="s">
        <v>21</v>
      </c>
      <c r="F32" s="4" t="s">
        <v>22</v>
      </c>
      <c r="G32" s="4" t="s">
        <v>23</v>
      </c>
      <c r="H32" s="4" t="s">
        <v>24</v>
      </c>
      <c r="I32" s="4" t="s">
        <v>25</v>
      </c>
      <c r="J32" s="5" t="s">
        <v>25</v>
      </c>
      <c r="K32" s="5" t="s">
        <v>194</v>
      </c>
      <c r="L32" s="5" t="s">
        <v>195</v>
      </c>
      <c r="M32" s="5"/>
      <c r="N32" s="5" t="s">
        <v>196</v>
      </c>
      <c r="O32" s="5"/>
      <c r="P32" s="4" t="str">
        <f t="shared" si="0"/>
        <v>Outstanding</v>
      </c>
      <c r="Q32" s="13" t="s">
        <v>25</v>
      </c>
    </row>
    <row r="33" spans="1:17" ht="60" customHeight="1" x14ac:dyDescent="0.35">
      <c r="A33" s="11" t="s">
        <v>197</v>
      </c>
      <c r="B33" s="2" t="s">
        <v>198</v>
      </c>
      <c r="C33" s="1" t="s">
        <v>199</v>
      </c>
      <c r="D33" s="3" t="s">
        <v>20</v>
      </c>
      <c r="E33" s="3" t="s">
        <v>21</v>
      </c>
      <c r="F33" s="4" t="s">
        <v>22</v>
      </c>
      <c r="G33" s="4" t="s">
        <v>23</v>
      </c>
      <c r="H33" s="4" t="s">
        <v>24</v>
      </c>
      <c r="I33" s="4" t="s">
        <v>25</v>
      </c>
      <c r="J33" s="5" t="s">
        <v>25</v>
      </c>
      <c r="K33" s="5" t="s">
        <v>200</v>
      </c>
      <c r="L33" s="5" t="s">
        <v>201</v>
      </c>
      <c r="M33" s="5" t="s">
        <v>202</v>
      </c>
      <c r="N33" s="5" t="s">
        <v>203</v>
      </c>
      <c r="O33" s="5"/>
      <c r="P33" s="4" t="str">
        <f t="shared" si="0"/>
        <v>Outstanding</v>
      </c>
      <c r="Q33" s="13" t="s">
        <v>25</v>
      </c>
    </row>
    <row r="34" spans="1:17" ht="60" customHeight="1" x14ac:dyDescent="0.35">
      <c r="A34" s="11" t="s">
        <v>197</v>
      </c>
      <c r="B34" s="2" t="s">
        <v>204</v>
      </c>
      <c r="C34" s="1" t="s">
        <v>205</v>
      </c>
      <c r="D34" s="3" t="s">
        <v>20</v>
      </c>
      <c r="E34" s="3" t="s">
        <v>21</v>
      </c>
      <c r="F34" s="4" t="s">
        <v>22</v>
      </c>
      <c r="G34" s="4" t="s">
        <v>23</v>
      </c>
      <c r="H34" s="4" t="s">
        <v>24</v>
      </c>
      <c r="I34" s="4" t="s">
        <v>25</v>
      </c>
      <c r="J34" s="5" t="s">
        <v>25</v>
      </c>
      <c r="K34" s="5" t="s">
        <v>206</v>
      </c>
      <c r="L34" s="5" t="s">
        <v>207</v>
      </c>
      <c r="M34" s="5" t="s">
        <v>208</v>
      </c>
      <c r="N34" s="5" t="s">
        <v>209</v>
      </c>
      <c r="O34" s="5"/>
      <c r="P34" s="4" t="str">
        <f t="shared" si="0"/>
        <v>Outstanding</v>
      </c>
      <c r="Q34" s="13" t="s">
        <v>25</v>
      </c>
    </row>
    <row r="35" spans="1:17" ht="60" customHeight="1" x14ac:dyDescent="0.35">
      <c r="A35" s="11" t="s">
        <v>197</v>
      </c>
      <c r="B35" s="2" t="s">
        <v>210</v>
      </c>
      <c r="C35" s="1" t="s">
        <v>211</v>
      </c>
      <c r="D35" s="3" t="s">
        <v>20</v>
      </c>
      <c r="E35" s="3" t="s">
        <v>21</v>
      </c>
      <c r="F35" s="4" t="s">
        <v>22</v>
      </c>
      <c r="G35" s="4" t="s">
        <v>23</v>
      </c>
      <c r="H35" s="4" t="s">
        <v>24</v>
      </c>
      <c r="I35" s="4" t="s">
        <v>25</v>
      </c>
      <c r="J35" s="5" t="s">
        <v>25</v>
      </c>
      <c r="K35" s="5" t="s">
        <v>212</v>
      </c>
      <c r="L35" s="5" t="s">
        <v>213</v>
      </c>
      <c r="M35" s="5" t="s">
        <v>214</v>
      </c>
      <c r="N35" s="5" t="s">
        <v>215</v>
      </c>
      <c r="O35" s="5"/>
      <c r="P35" s="4" t="str">
        <f t="shared" si="0"/>
        <v>Outstanding</v>
      </c>
      <c r="Q35" s="13" t="s">
        <v>25</v>
      </c>
    </row>
    <row r="36" spans="1:17" ht="60" customHeight="1" x14ac:dyDescent="0.35">
      <c r="A36" s="11" t="s">
        <v>197</v>
      </c>
      <c r="B36" s="2" t="s">
        <v>216</v>
      </c>
      <c r="C36" s="1" t="s">
        <v>217</v>
      </c>
      <c r="D36" s="3" t="s">
        <v>20</v>
      </c>
      <c r="E36" s="3" t="s">
        <v>21</v>
      </c>
      <c r="F36" s="4" t="s">
        <v>22</v>
      </c>
      <c r="G36" s="4" t="s">
        <v>23</v>
      </c>
      <c r="H36" s="4" t="s">
        <v>24</v>
      </c>
      <c r="I36" s="4" t="s">
        <v>25</v>
      </c>
      <c r="J36" s="5" t="s">
        <v>25</v>
      </c>
      <c r="K36" s="5" t="s">
        <v>218</v>
      </c>
      <c r="L36" s="5" t="s">
        <v>219</v>
      </c>
      <c r="M36" s="5" t="s">
        <v>220</v>
      </c>
      <c r="N36" s="5" t="s">
        <v>221</v>
      </c>
      <c r="O36" s="5"/>
      <c r="P36" s="4" t="str">
        <f t="shared" si="0"/>
        <v>Outstanding</v>
      </c>
      <c r="Q36" s="13" t="s">
        <v>25</v>
      </c>
    </row>
    <row r="37" spans="1:17" ht="60" customHeight="1" x14ac:dyDescent="0.35">
      <c r="A37" s="11" t="s">
        <v>17</v>
      </c>
      <c r="B37" s="2" t="s">
        <v>222</v>
      </c>
      <c r="C37" s="1" t="s">
        <v>223</v>
      </c>
      <c r="D37" s="3" t="s">
        <v>20</v>
      </c>
      <c r="E37" s="3" t="s">
        <v>21</v>
      </c>
      <c r="F37" s="4" t="s">
        <v>22</v>
      </c>
      <c r="G37" s="4" t="s">
        <v>23</v>
      </c>
      <c r="H37" s="4" t="s">
        <v>24</v>
      </c>
      <c r="I37" s="4" t="s">
        <v>25</v>
      </c>
      <c r="J37" s="5" t="s">
        <v>25</v>
      </c>
      <c r="K37" s="5" t="s">
        <v>224</v>
      </c>
      <c r="L37" s="5" t="s">
        <v>225</v>
      </c>
      <c r="M37" s="5"/>
      <c r="N37" s="5" t="s">
        <v>226</v>
      </c>
      <c r="O37" s="5"/>
      <c r="P37" s="4" t="str">
        <f t="shared" si="0"/>
        <v>Outstanding</v>
      </c>
      <c r="Q37" s="13" t="s">
        <v>25</v>
      </c>
    </row>
    <row r="38" spans="1:17" ht="60" customHeight="1" x14ac:dyDescent="0.35">
      <c r="A38" s="11" t="s">
        <v>36</v>
      </c>
      <c r="B38" s="2" t="s">
        <v>227</v>
      </c>
      <c r="C38" s="1" t="s">
        <v>228</v>
      </c>
      <c r="D38" s="3" t="s">
        <v>31</v>
      </c>
      <c r="E38" s="3" t="s">
        <v>68</v>
      </c>
      <c r="F38" s="4" t="s">
        <v>22</v>
      </c>
      <c r="G38" s="4" t="s">
        <v>23</v>
      </c>
      <c r="H38" s="4" t="s">
        <v>24</v>
      </c>
      <c r="I38" s="4" t="s">
        <v>25</v>
      </c>
      <c r="J38" s="5" t="s">
        <v>25</v>
      </c>
      <c r="K38" s="5" t="s">
        <v>229</v>
      </c>
      <c r="L38" s="5" t="s">
        <v>230</v>
      </c>
      <c r="M38" s="5" t="s">
        <v>231</v>
      </c>
      <c r="N38" s="5" t="s">
        <v>232</v>
      </c>
      <c r="O38" s="5"/>
      <c r="P38" s="4" t="str">
        <f t="shared" si="0"/>
        <v>Outstanding</v>
      </c>
      <c r="Q38" s="13" t="s">
        <v>25</v>
      </c>
    </row>
    <row r="39" spans="1:17" ht="60" customHeight="1" x14ac:dyDescent="0.35">
      <c r="A39" s="11" t="s">
        <v>36</v>
      </c>
      <c r="B39" s="2" t="s">
        <v>233</v>
      </c>
      <c r="C39" s="1" t="s">
        <v>38</v>
      </c>
      <c r="D39" s="3" t="s">
        <v>20</v>
      </c>
      <c r="E39" s="3" t="s">
        <v>21</v>
      </c>
      <c r="F39" s="4" t="s">
        <v>22</v>
      </c>
      <c r="G39" s="4" t="s">
        <v>23</v>
      </c>
      <c r="H39" s="4" t="s">
        <v>24</v>
      </c>
      <c r="I39" s="4" t="s">
        <v>25</v>
      </c>
      <c r="J39" s="5" t="s">
        <v>25</v>
      </c>
      <c r="K39" s="5" t="s">
        <v>39</v>
      </c>
      <c r="L39" s="5" t="s">
        <v>40</v>
      </c>
      <c r="M39" s="5"/>
      <c r="N39" s="5" t="s">
        <v>41</v>
      </c>
      <c r="O39" s="5"/>
      <c r="P39" s="4" t="str">
        <f t="shared" si="0"/>
        <v>Outstanding</v>
      </c>
      <c r="Q39" s="13" t="s">
        <v>25</v>
      </c>
    </row>
    <row r="40" spans="1:17" ht="60" customHeight="1" x14ac:dyDescent="0.35">
      <c r="A40" s="11" t="s">
        <v>36</v>
      </c>
      <c r="B40" s="2" t="s">
        <v>234</v>
      </c>
      <c r="C40" s="1" t="s">
        <v>43</v>
      </c>
      <c r="D40" s="3" t="s">
        <v>20</v>
      </c>
      <c r="E40" s="3" t="s">
        <v>21</v>
      </c>
      <c r="F40" s="4" t="s">
        <v>22</v>
      </c>
      <c r="G40" s="4" t="s">
        <v>23</v>
      </c>
      <c r="H40" s="4" t="s">
        <v>24</v>
      </c>
      <c r="I40" s="4" t="s">
        <v>25</v>
      </c>
      <c r="J40" s="5" t="s">
        <v>25</v>
      </c>
      <c r="K40" s="5" t="s">
        <v>44</v>
      </c>
      <c r="L40" s="5" t="s">
        <v>235</v>
      </c>
      <c r="M40" s="5" t="s">
        <v>46</v>
      </c>
      <c r="N40" s="5" t="s">
        <v>47</v>
      </c>
      <c r="O40" s="5"/>
      <c r="P40" s="4" t="str">
        <f t="shared" si="0"/>
        <v>Outstanding</v>
      </c>
      <c r="Q40" s="13" t="s">
        <v>25</v>
      </c>
    </row>
    <row r="41" spans="1:17" ht="60" customHeight="1" x14ac:dyDescent="0.35">
      <c r="A41" s="11" t="s">
        <v>36</v>
      </c>
      <c r="B41" s="2" t="s">
        <v>236</v>
      </c>
      <c r="C41" s="1" t="s">
        <v>237</v>
      </c>
      <c r="D41" s="3" t="s">
        <v>20</v>
      </c>
      <c r="E41" s="3" t="s">
        <v>21</v>
      </c>
      <c r="F41" s="4" t="s">
        <v>22</v>
      </c>
      <c r="G41" s="4" t="s">
        <v>23</v>
      </c>
      <c r="H41" s="4" t="s">
        <v>24</v>
      </c>
      <c r="I41" s="4" t="s">
        <v>25</v>
      </c>
      <c r="J41" s="5" t="s">
        <v>25</v>
      </c>
      <c r="K41" s="5" t="s">
        <v>238</v>
      </c>
      <c r="L41" s="5" t="s">
        <v>239</v>
      </c>
      <c r="M41" s="5"/>
      <c r="N41" s="5" t="s">
        <v>240</v>
      </c>
      <c r="O41" s="5"/>
      <c r="P41" s="4" t="str">
        <f t="shared" si="0"/>
        <v>Outstanding</v>
      </c>
      <c r="Q41" s="13" t="s">
        <v>25</v>
      </c>
    </row>
    <row r="42" spans="1:17" ht="60" customHeight="1" x14ac:dyDescent="0.35">
      <c r="A42" s="11" t="s">
        <v>36</v>
      </c>
      <c r="B42" s="2" t="s">
        <v>241</v>
      </c>
      <c r="C42" s="1" t="s">
        <v>242</v>
      </c>
      <c r="D42" s="3" t="s">
        <v>20</v>
      </c>
      <c r="E42" s="3" t="s">
        <v>21</v>
      </c>
      <c r="F42" s="4" t="s">
        <v>22</v>
      </c>
      <c r="G42" s="4" t="s">
        <v>23</v>
      </c>
      <c r="H42" s="4" t="s">
        <v>24</v>
      </c>
      <c r="I42" s="4" t="s">
        <v>25</v>
      </c>
      <c r="J42" s="5" t="s">
        <v>25</v>
      </c>
      <c r="K42" s="5" t="s">
        <v>243</v>
      </c>
      <c r="L42" s="5" t="s">
        <v>244</v>
      </c>
      <c r="M42" s="5"/>
      <c r="N42" s="5" t="s">
        <v>245</v>
      </c>
      <c r="O42" s="5"/>
      <c r="P42" s="4" t="str">
        <f t="shared" si="0"/>
        <v>Outstanding</v>
      </c>
      <c r="Q42" s="13" t="s">
        <v>25</v>
      </c>
    </row>
    <row r="43" spans="1:17" ht="60" customHeight="1" x14ac:dyDescent="0.35">
      <c r="A43" s="11" t="s">
        <v>36</v>
      </c>
      <c r="B43" s="2" t="s">
        <v>246</v>
      </c>
      <c r="C43" s="1" t="s">
        <v>247</v>
      </c>
      <c r="D43" s="3" t="s">
        <v>20</v>
      </c>
      <c r="E43" s="3" t="s">
        <v>21</v>
      </c>
      <c r="F43" s="4" t="s">
        <v>22</v>
      </c>
      <c r="G43" s="4" t="s">
        <v>23</v>
      </c>
      <c r="H43" s="4" t="s">
        <v>24</v>
      </c>
      <c r="I43" s="4" t="s">
        <v>25</v>
      </c>
      <c r="J43" s="5" t="s">
        <v>25</v>
      </c>
      <c r="K43" s="5" t="s">
        <v>248</v>
      </c>
      <c r="L43" s="5" t="s">
        <v>249</v>
      </c>
      <c r="M43" s="5" t="s">
        <v>250</v>
      </c>
      <c r="N43" s="5" t="s">
        <v>251</v>
      </c>
      <c r="O43" s="5"/>
      <c r="P43" s="4" t="str">
        <f t="shared" si="0"/>
        <v>Outstanding</v>
      </c>
      <c r="Q43" s="13" t="s">
        <v>25</v>
      </c>
    </row>
    <row r="44" spans="1:17" ht="60" customHeight="1" x14ac:dyDescent="0.35">
      <c r="A44" s="11" t="s">
        <v>36</v>
      </c>
      <c r="B44" s="2" t="s">
        <v>252</v>
      </c>
      <c r="C44" s="1" t="s">
        <v>49</v>
      </c>
      <c r="D44" s="3" t="s">
        <v>20</v>
      </c>
      <c r="E44" s="3" t="s">
        <v>21</v>
      </c>
      <c r="F44" s="4" t="s">
        <v>22</v>
      </c>
      <c r="G44" s="4" t="s">
        <v>23</v>
      </c>
      <c r="H44" s="4" t="s">
        <v>24</v>
      </c>
      <c r="I44" s="4" t="s">
        <v>25</v>
      </c>
      <c r="J44" s="5" t="s">
        <v>25</v>
      </c>
      <c r="K44" s="5" t="s">
        <v>50</v>
      </c>
      <c r="L44" s="5" t="s">
        <v>51</v>
      </c>
      <c r="M44" s="5" t="s">
        <v>253</v>
      </c>
      <c r="N44" s="5" t="s">
        <v>53</v>
      </c>
      <c r="O44" s="5"/>
      <c r="P44" s="4" t="str">
        <f t="shared" si="0"/>
        <v>Outstanding</v>
      </c>
      <c r="Q44" s="13" t="s">
        <v>25</v>
      </c>
    </row>
    <row r="45" spans="1:17" ht="60" customHeight="1" x14ac:dyDescent="0.35">
      <c r="A45" s="11" t="s">
        <v>36</v>
      </c>
      <c r="B45" s="2" t="s">
        <v>254</v>
      </c>
      <c r="C45" s="1" t="s">
        <v>255</v>
      </c>
      <c r="D45" s="3" t="s">
        <v>20</v>
      </c>
      <c r="E45" s="3" t="s">
        <v>68</v>
      </c>
      <c r="F45" s="4" t="s">
        <v>22</v>
      </c>
      <c r="G45" s="4" t="s">
        <v>23</v>
      </c>
      <c r="H45" s="4" t="s">
        <v>24</v>
      </c>
      <c r="I45" s="4" t="s">
        <v>25</v>
      </c>
      <c r="J45" s="5" t="s">
        <v>25</v>
      </c>
      <c r="K45" s="5" t="s">
        <v>256</v>
      </c>
      <c r="L45" s="5" t="s">
        <v>257</v>
      </c>
      <c r="M45" s="5"/>
      <c r="N45" s="5" t="s">
        <v>258</v>
      </c>
      <c r="O45" s="5"/>
      <c r="P45" s="4" t="str">
        <f t="shared" si="0"/>
        <v>Outstanding</v>
      </c>
      <c r="Q45" s="13" t="s">
        <v>25</v>
      </c>
    </row>
    <row r="46" spans="1:17" ht="60" customHeight="1" x14ac:dyDescent="0.35">
      <c r="A46" s="11" t="s">
        <v>36</v>
      </c>
      <c r="B46" s="2" t="s">
        <v>259</v>
      </c>
      <c r="C46" s="1" t="s">
        <v>260</v>
      </c>
      <c r="D46" s="3" t="s">
        <v>20</v>
      </c>
      <c r="E46" s="3" t="s">
        <v>68</v>
      </c>
      <c r="F46" s="4" t="s">
        <v>22</v>
      </c>
      <c r="G46" s="4" t="s">
        <v>23</v>
      </c>
      <c r="H46" s="4" t="s">
        <v>24</v>
      </c>
      <c r="I46" s="4" t="s">
        <v>25</v>
      </c>
      <c r="J46" s="5" t="s">
        <v>25</v>
      </c>
      <c r="K46" s="5" t="s">
        <v>261</v>
      </c>
      <c r="L46" s="5" t="s">
        <v>262</v>
      </c>
      <c r="M46" s="5"/>
      <c r="N46" s="5" t="s">
        <v>263</v>
      </c>
      <c r="O46" s="5"/>
      <c r="P46" s="4" t="str">
        <f t="shared" si="0"/>
        <v>Outstanding</v>
      </c>
      <c r="Q46" s="13" t="s">
        <v>25</v>
      </c>
    </row>
    <row r="47" spans="1:17" ht="60" customHeight="1" x14ac:dyDescent="0.35">
      <c r="A47" s="11" t="s">
        <v>36</v>
      </c>
      <c r="B47" s="2" t="s">
        <v>264</v>
      </c>
      <c r="C47" s="1" t="s">
        <v>55</v>
      </c>
      <c r="D47" s="3" t="s">
        <v>20</v>
      </c>
      <c r="E47" s="3" t="s">
        <v>21</v>
      </c>
      <c r="F47" s="4" t="s">
        <v>22</v>
      </c>
      <c r="G47" s="4" t="s">
        <v>23</v>
      </c>
      <c r="H47" s="4" t="s">
        <v>24</v>
      </c>
      <c r="I47" s="4" t="s">
        <v>25</v>
      </c>
      <c r="J47" s="5" t="s">
        <v>25</v>
      </c>
      <c r="K47" s="5" t="s">
        <v>56</v>
      </c>
      <c r="L47" s="5" t="s">
        <v>57</v>
      </c>
      <c r="M47" s="5" t="s">
        <v>58</v>
      </c>
      <c r="N47" s="5" t="s">
        <v>59</v>
      </c>
      <c r="O47" s="5"/>
      <c r="P47" s="4" t="str">
        <f t="shared" si="0"/>
        <v>Outstanding</v>
      </c>
      <c r="Q47" s="13" t="s">
        <v>25</v>
      </c>
    </row>
    <row r="48" spans="1:17" ht="60" customHeight="1" x14ac:dyDescent="0.35">
      <c r="A48" s="11" t="s">
        <v>36</v>
      </c>
      <c r="B48" s="2" t="s">
        <v>265</v>
      </c>
      <c r="C48" s="1" t="s">
        <v>61</v>
      </c>
      <c r="D48" s="3" t="s">
        <v>31</v>
      </c>
      <c r="E48" s="3" t="s">
        <v>21</v>
      </c>
      <c r="F48" s="4" t="s">
        <v>22</v>
      </c>
      <c r="G48" s="4" t="s">
        <v>23</v>
      </c>
      <c r="H48" s="4" t="s">
        <v>24</v>
      </c>
      <c r="I48" s="4" t="s">
        <v>25</v>
      </c>
      <c r="J48" s="5" t="s">
        <v>25</v>
      </c>
      <c r="K48" s="5" t="s">
        <v>62</v>
      </c>
      <c r="L48" s="5" t="s">
        <v>63</v>
      </c>
      <c r="M48" s="5" t="s">
        <v>64</v>
      </c>
      <c r="N48" s="5" t="s">
        <v>65</v>
      </c>
      <c r="O48" s="5"/>
      <c r="P48" s="4" t="str">
        <f t="shared" si="0"/>
        <v>Outstanding</v>
      </c>
      <c r="Q48" s="13" t="s">
        <v>25</v>
      </c>
    </row>
    <row r="49" spans="1:17" ht="60" customHeight="1" x14ac:dyDescent="0.35">
      <c r="A49" s="11" t="s">
        <v>36</v>
      </c>
      <c r="B49" s="2" t="s">
        <v>266</v>
      </c>
      <c r="C49" s="1" t="s">
        <v>267</v>
      </c>
      <c r="D49" s="3" t="s">
        <v>20</v>
      </c>
      <c r="E49" s="3" t="s">
        <v>21</v>
      </c>
      <c r="F49" s="4" t="s">
        <v>22</v>
      </c>
      <c r="G49" s="4" t="s">
        <v>23</v>
      </c>
      <c r="H49" s="4" t="s">
        <v>24</v>
      </c>
      <c r="I49" s="4" t="s">
        <v>25</v>
      </c>
      <c r="J49" s="5" t="s">
        <v>25</v>
      </c>
      <c r="K49" s="5" t="s">
        <v>268</v>
      </c>
      <c r="L49" s="5" t="s">
        <v>269</v>
      </c>
      <c r="M49" s="5"/>
      <c r="N49" s="5" t="s">
        <v>270</v>
      </c>
      <c r="O49" s="5"/>
      <c r="P49" s="4" t="str">
        <f t="shared" si="0"/>
        <v>Outstanding</v>
      </c>
      <c r="Q49" s="13" t="s">
        <v>25</v>
      </c>
    </row>
    <row r="50" spans="1:17" ht="60" customHeight="1" x14ac:dyDescent="0.35">
      <c r="A50" s="11" t="s">
        <v>36</v>
      </c>
      <c r="B50" s="2" t="s">
        <v>271</v>
      </c>
      <c r="C50" s="1" t="s">
        <v>67</v>
      </c>
      <c r="D50" s="3" t="s">
        <v>20</v>
      </c>
      <c r="E50" s="3" t="s">
        <v>68</v>
      </c>
      <c r="F50" s="4" t="s">
        <v>22</v>
      </c>
      <c r="G50" s="4" t="s">
        <v>23</v>
      </c>
      <c r="H50" s="4" t="s">
        <v>24</v>
      </c>
      <c r="I50" s="4" t="s">
        <v>25</v>
      </c>
      <c r="J50" s="5" t="s">
        <v>25</v>
      </c>
      <c r="K50" s="5" t="s">
        <v>69</v>
      </c>
      <c r="L50" s="5" t="s">
        <v>70</v>
      </c>
      <c r="M50" s="5" t="s">
        <v>272</v>
      </c>
      <c r="N50" s="5" t="s">
        <v>273</v>
      </c>
      <c r="O50" s="5"/>
      <c r="P50" s="4" t="str">
        <f t="shared" si="0"/>
        <v>Outstanding</v>
      </c>
      <c r="Q50" s="13" t="s">
        <v>25</v>
      </c>
    </row>
    <row r="51" spans="1:17" ht="60" customHeight="1" x14ac:dyDescent="0.35">
      <c r="A51" s="11" t="s">
        <v>36</v>
      </c>
      <c r="B51" s="2" t="s">
        <v>274</v>
      </c>
      <c r="C51" s="1" t="s">
        <v>275</v>
      </c>
      <c r="D51" s="3" t="s">
        <v>31</v>
      </c>
      <c r="E51" s="3" t="s">
        <v>21</v>
      </c>
      <c r="F51" s="4" t="s">
        <v>22</v>
      </c>
      <c r="G51" s="4" t="s">
        <v>23</v>
      </c>
      <c r="H51" s="4" t="s">
        <v>24</v>
      </c>
      <c r="I51" s="4" t="s">
        <v>25</v>
      </c>
      <c r="J51" s="5" t="s">
        <v>25</v>
      </c>
      <c r="K51" s="5" t="s">
        <v>276</v>
      </c>
      <c r="L51" s="5" t="s">
        <v>277</v>
      </c>
      <c r="M51" s="5"/>
      <c r="N51" s="5" t="s">
        <v>278</v>
      </c>
      <c r="O51" s="5"/>
      <c r="P51" s="4" t="str">
        <f t="shared" si="0"/>
        <v>Outstanding</v>
      </c>
      <c r="Q51" s="13" t="s">
        <v>25</v>
      </c>
    </row>
    <row r="52" spans="1:17" ht="60" customHeight="1" x14ac:dyDescent="0.35">
      <c r="A52" s="11" t="s">
        <v>36</v>
      </c>
      <c r="B52" s="2" t="s">
        <v>279</v>
      </c>
      <c r="C52" s="1" t="s">
        <v>280</v>
      </c>
      <c r="D52" s="3" t="s">
        <v>20</v>
      </c>
      <c r="E52" s="3" t="s">
        <v>21</v>
      </c>
      <c r="F52" s="4" t="s">
        <v>22</v>
      </c>
      <c r="G52" s="4" t="s">
        <v>23</v>
      </c>
      <c r="H52" s="4" t="s">
        <v>24</v>
      </c>
      <c r="I52" s="4" t="s">
        <v>25</v>
      </c>
      <c r="J52" s="5" t="s">
        <v>25</v>
      </c>
      <c r="K52" s="5" t="s">
        <v>281</v>
      </c>
      <c r="L52" s="5" t="s">
        <v>282</v>
      </c>
      <c r="M52" s="5" t="s">
        <v>283</v>
      </c>
      <c r="N52" s="5" t="s">
        <v>284</v>
      </c>
      <c r="O52" s="5"/>
      <c r="P52" s="4" t="str">
        <f t="shared" si="0"/>
        <v>Outstanding</v>
      </c>
      <c r="Q52" s="13" t="s">
        <v>25</v>
      </c>
    </row>
    <row r="53" spans="1:17" ht="60" customHeight="1" x14ac:dyDescent="0.35">
      <c r="A53" s="11" t="s">
        <v>36</v>
      </c>
      <c r="B53" s="2" t="s">
        <v>285</v>
      </c>
      <c r="C53" s="1" t="s">
        <v>286</v>
      </c>
      <c r="D53" s="3" t="s">
        <v>20</v>
      </c>
      <c r="E53" s="3" t="s">
        <v>21</v>
      </c>
      <c r="F53" s="4" t="s">
        <v>22</v>
      </c>
      <c r="G53" s="4" t="s">
        <v>23</v>
      </c>
      <c r="H53" s="4" t="s">
        <v>24</v>
      </c>
      <c r="I53" s="4" t="s">
        <v>25</v>
      </c>
      <c r="J53" s="5" t="s">
        <v>25</v>
      </c>
      <c r="K53" s="5" t="s">
        <v>287</v>
      </c>
      <c r="L53" s="5" t="s">
        <v>288</v>
      </c>
      <c r="M53" s="5"/>
      <c r="N53" s="5" t="s">
        <v>289</v>
      </c>
      <c r="O53" s="5"/>
      <c r="P53" s="4" t="str">
        <f t="shared" si="0"/>
        <v>Outstanding</v>
      </c>
      <c r="Q53" s="13" t="s">
        <v>25</v>
      </c>
    </row>
    <row r="54" spans="1:17" ht="60" customHeight="1" x14ac:dyDescent="0.35">
      <c r="A54" s="11" t="s">
        <v>36</v>
      </c>
      <c r="B54" s="2" t="s">
        <v>290</v>
      </c>
      <c r="C54" s="1" t="s">
        <v>74</v>
      </c>
      <c r="D54" s="3" t="s">
        <v>31</v>
      </c>
      <c r="E54" s="3" t="s">
        <v>21</v>
      </c>
      <c r="F54" s="4" t="s">
        <v>22</v>
      </c>
      <c r="G54" s="4" t="s">
        <v>23</v>
      </c>
      <c r="H54" s="4" t="s">
        <v>24</v>
      </c>
      <c r="I54" s="4" t="s">
        <v>25</v>
      </c>
      <c r="J54" s="5" t="s">
        <v>25</v>
      </c>
      <c r="K54" s="5" t="s">
        <v>75</v>
      </c>
      <c r="L54" s="5" t="s">
        <v>76</v>
      </c>
      <c r="M54" s="5" t="s">
        <v>77</v>
      </c>
      <c r="N54" s="5" t="s">
        <v>78</v>
      </c>
      <c r="O54" s="5"/>
      <c r="P54" s="4" t="str">
        <f t="shared" si="0"/>
        <v>Outstanding</v>
      </c>
      <c r="Q54" s="13" t="s">
        <v>25</v>
      </c>
    </row>
    <row r="55" spans="1:17" ht="60" customHeight="1" x14ac:dyDescent="0.35">
      <c r="A55" s="11" t="s">
        <v>36</v>
      </c>
      <c r="B55" s="2" t="s">
        <v>291</v>
      </c>
      <c r="C55" s="1" t="s">
        <v>292</v>
      </c>
      <c r="D55" s="3" t="s">
        <v>20</v>
      </c>
      <c r="E55" s="3" t="s">
        <v>68</v>
      </c>
      <c r="F55" s="4" t="s">
        <v>22</v>
      </c>
      <c r="G55" s="4" t="s">
        <v>23</v>
      </c>
      <c r="H55" s="4" t="s">
        <v>24</v>
      </c>
      <c r="I55" s="4" t="s">
        <v>25</v>
      </c>
      <c r="J55" s="5" t="s">
        <v>25</v>
      </c>
      <c r="K55" s="5" t="s">
        <v>293</v>
      </c>
      <c r="L55" s="5" t="s">
        <v>294</v>
      </c>
      <c r="M55" s="5"/>
      <c r="N55" s="5" t="s">
        <v>295</v>
      </c>
      <c r="O55" s="5"/>
      <c r="P55" s="4" t="str">
        <f t="shared" si="0"/>
        <v>Outstanding</v>
      </c>
      <c r="Q55" s="13" t="s">
        <v>25</v>
      </c>
    </row>
    <row r="56" spans="1:17" ht="60" customHeight="1" x14ac:dyDescent="0.35">
      <c r="A56" s="11" t="s">
        <v>36</v>
      </c>
      <c r="B56" s="2" t="s">
        <v>296</v>
      </c>
      <c r="C56" s="1" t="s">
        <v>297</v>
      </c>
      <c r="D56" s="3" t="s">
        <v>20</v>
      </c>
      <c r="E56" s="3" t="s">
        <v>21</v>
      </c>
      <c r="F56" s="4" t="s">
        <v>22</v>
      </c>
      <c r="G56" s="4" t="s">
        <v>23</v>
      </c>
      <c r="H56" s="4" t="s">
        <v>24</v>
      </c>
      <c r="I56" s="4" t="s">
        <v>25</v>
      </c>
      <c r="J56" s="5" t="s">
        <v>25</v>
      </c>
      <c r="K56" s="5" t="s">
        <v>298</v>
      </c>
      <c r="L56" s="5" t="s">
        <v>299</v>
      </c>
      <c r="M56" s="5" t="s">
        <v>300</v>
      </c>
      <c r="N56" s="5" t="s">
        <v>301</v>
      </c>
      <c r="O56" s="5"/>
      <c r="P56" s="4" t="str">
        <f t="shared" si="0"/>
        <v>Outstanding</v>
      </c>
      <c r="Q56" s="13" t="s">
        <v>25</v>
      </c>
    </row>
    <row r="57" spans="1:17" ht="60" customHeight="1" x14ac:dyDescent="0.35">
      <c r="A57" s="11" t="s">
        <v>36</v>
      </c>
      <c r="B57" s="2" t="s">
        <v>302</v>
      </c>
      <c r="C57" s="1" t="s">
        <v>303</v>
      </c>
      <c r="D57" s="3" t="s">
        <v>20</v>
      </c>
      <c r="E57" s="3" t="s">
        <v>68</v>
      </c>
      <c r="F57" s="4" t="s">
        <v>22</v>
      </c>
      <c r="G57" s="4" t="s">
        <v>23</v>
      </c>
      <c r="H57" s="4" t="s">
        <v>24</v>
      </c>
      <c r="I57" s="4" t="s">
        <v>25</v>
      </c>
      <c r="J57" s="5" t="s">
        <v>25</v>
      </c>
      <c r="K57" s="5" t="s">
        <v>304</v>
      </c>
      <c r="L57" s="5" t="s">
        <v>305</v>
      </c>
      <c r="M57" s="5" t="s">
        <v>306</v>
      </c>
      <c r="N57" s="5" t="s">
        <v>307</v>
      </c>
      <c r="O57" s="5"/>
      <c r="P57" s="4" t="str">
        <f t="shared" si="0"/>
        <v>Outstanding</v>
      </c>
      <c r="Q57" s="13" t="s">
        <v>25</v>
      </c>
    </row>
    <row r="58" spans="1:17" ht="60" customHeight="1" x14ac:dyDescent="0.35">
      <c r="A58" s="11" t="s">
        <v>36</v>
      </c>
      <c r="B58" s="2" t="s">
        <v>308</v>
      </c>
      <c r="C58" s="1" t="s">
        <v>80</v>
      </c>
      <c r="D58" s="3" t="s">
        <v>20</v>
      </c>
      <c r="E58" s="3" t="s">
        <v>21</v>
      </c>
      <c r="F58" s="4" t="s">
        <v>22</v>
      </c>
      <c r="G58" s="4" t="s">
        <v>23</v>
      </c>
      <c r="H58" s="4" t="s">
        <v>24</v>
      </c>
      <c r="I58" s="4" t="s">
        <v>25</v>
      </c>
      <c r="J58" s="5" t="s">
        <v>25</v>
      </c>
      <c r="K58" s="5" t="s">
        <v>81</v>
      </c>
      <c r="L58" s="5" t="s">
        <v>309</v>
      </c>
      <c r="M58" s="5"/>
      <c r="N58" s="5" t="s">
        <v>83</v>
      </c>
      <c r="O58" s="5"/>
      <c r="P58" s="4" t="str">
        <f t="shared" si="0"/>
        <v>Outstanding</v>
      </c>
      <c r="Q58" s="13" t="s">
        <v>25</v>
      </c>
    </row>
    <row r="59" spans="1:17" ht="60" customHeight="1" x14ac:dyDescent="0.35">
      <c r="A59" s="11" t="s">
        <v>36</v>
      </c>
      <c r="B59" s="2" t="s">
        <v>310</v>
      </c>
      <c r="C59" s="1" t="s">
        <v>85</v>
      </c>
      <c r="D59" s="3" t="s">
        <v>20</v>
      </c>
      <c r="E59" s="3" t="s">
        <v>21</v>
      </c>
      <c r="F59" s="4" t="s">
        <v>22</v>
      </c>
      <c r="G59" s="4" t="s">
        <v>23</v>
      </c>
      <c r="H59" s="4" t="s">
        <v>24</v>
      </c>
      <c r="I59" s="4" t="s">
        <v>25</v>
      </c>
      <c r="J59" s="5" t="s">
        <v>25</v>
      </c>
      <c r="K59" s="5" t="s">
        <v>86</v>
      </c>
      <c r="L59" s="5" t="s">
        <v>82</v>
      </c>
      <c r="M59" s="5"/>
      <c r="N59" s="5" t="s">
        <v>87</v>
      </c>
      <c r="O59" s="5"/>
      <c r="P59" s="4" t="str">
        <f t="shared" si="0"/>
        <v>Outstanding</v>
      </c>
      <c r="Q59" s="13" t="s">
        <v>25</v>
      </c>
    </row>
    <row r="60" spans="1:17" ht="60" customHeight="1" x14ac:dyDescent="0.35">
      <c r="A60" s="11" t="s">
        <v>36</v>
      </c>
      <c r="B60" s="2" t="s">
        <v>311</v>
      </c>
      <c r="C60" s="1" t="s">
        <v>89</v>
      </c>
      <c r="D60" s="3" t="s">
        <v>20</v>
      </c>
      <c r="E60" s="3" t="s">
        <v>21</v>
      </c>
      <c r="F60" s="4" t="s">
        <v>22</v>
      </c>
      <c r="G60" s="4" t="s">
        <v>23</v>
      </c>
      <c r="H60" s="4" t="s">
        <v>24</v>
      </c>
      <c r="I60" s="4" t="s">
        <v>25</v>
      </c>
      <c r="J60" s="5" t="s">
        <v>25</v>
      </c>
      <c r="K60" s="5" t="s">
        <v>90</v>
      </c>
      <c r="L60" s="5" t="s">
        <v>91</v>
      </c>
      <c r="M60" s="5"/>
      <c r="N60" s="5" t="s">
        <v>92</v>
      </c>
      <c r="O60" s="5"/>
      <c r="P60" s="4" t="str">
        <f t="shared" si="0"/>
        <v>Outstanding</v>
      </c>
      <c r="Q60" s="13" t="s">
        <v>25</v>
      </c>
    </row>
    <row r="61" spans="1:17" ht="60" customHeight="1" x14ac:dyDescent="0.35">
      <c r="A61" s="11" t="s">
        <v>36</v>
      </c>
      <c r="B61" s="2" t="s">
        <v>312</v>
      </c>
      <c r="C61" s="1" t="s">
        <v>94</v>
      </c>
      <c r="D61" s="3" t="s">
        <v>20</v>
      </c>
      <c r="E61" s="3" t="s">
        <v>21</v>
      </c>
      <c r="F61" s="4" t="s">
        <v>22</v>
      </c>
      <c r="G61" s="4" t="s">
        <v>23</v>
      </c>
      <c r="H61" s="4" t="s">
        <v>24</v>
      </c>
      <c r="I61" s="4" t="s">
        <v>25</v>
      </c>
      <c r="J61" s="5" t="s">
        <v>25</v>
      </c>
      <c r="K61" s="5" t="s">
        <v>95</v>
      </c>
      <c r="L61" s="5" t="s">
        <v>96</v>
      </c>
      <c r="M61" s="5" t="s">
        <v>97</v>
      </c>
      <c r="N61" s="5" t="s">
        <v>98</v>
      </c>
      <c r="O61" s="5"/>
      <c r="P61" s="4" t="str">
        <f t="shared" si="0"/>
        <v>Outstanding</v>
      </c>
      <c r="Q61" s="13" t="s">
        <v>25</v>
      </c>
    </row>
    <row r="62" spans="1:17" ht="60" customHeight="1" x14ac:dyDescent="0.35">
      <c r="A62" s="11" t="s">
        <v>36</v>
      </c>
      <c r="B62" s="2" t="s">
        <v>313</v>
      </c>
      <c r="C62" s="1" t="s">
        <v>100</v>
      </c>
      <c r="D62" s="3" t="s">
        <v>31</v>
      </c>
      <c r="E62" s="3" t="s">
        <v>21</v>
      </c>
      <c r="F62" s="4" t="s">
        <v>22</v>
      </c>
      <c r="G62" s="4" t="s">
        <v>23</v>
      </c>
      <c r="H62" s="4" t="s">
        <v>24</v>
      </c>
      <c r="I62" s="4" t="s">
        <v>25</v>
      </c>
      <c r="J62" s="5" t="s">
        <v>25</v>
      </c>
      <c r="K62" s="5" t="s">
        <v>101</v>
      </c>
      <c r="L62" s="5" t="s">
        <v>102</v>
      </c>
      <c r="M62" s="5"/>
      <c r="N62" s="5" t="s">
        <v>103</v>
      </c>
      <c r="O62" s="5"/>
      <c r="P62" s="4" t="str">
        <f t="shared" si="0"/>
        <v>Outstanding</v>
      </c>
      <c r="Q62" s="13" t="s">
        <v>25</v>
      </c>
    </row>
    <row r="63" spans="1:17" ht="60" customHeight="1" x14ac:dyDescent="0.35">
      <c r="A63" s="11" t="s">
        <v>36</v>
      </c>
      <c r="B63" s="2" t="s">
        <v>314</v>
      </c>
      <c r="C63" s="1" t="s">
        <v>315</v>
      </c>
      <c r="D63" s="3" t="s">
        <v>20</v>
      </c>
      <c r="E63" s="3" t="s">
        <v>21</v>
      </c>
      <c r="F63" s="4" t="s">
        <v>22</v>
      </c>
      <c r="G63" s="4" t="s">
        <v>23</v>
      </c>
      <c r="H63" s="4" t="s">
        <v>24</v>
      </c>
      <c r="I63" s="4" t="s">
        <v>25</v>
      </c>
      <c r="J63" s="5" t="s">
        <v>25</v>
      </c>
      <c r="K63" s="5" t="s">
        <v>316</v>
      </c>
      <c r="L63" s="5" t="s">
        <v>317</v>
      </c>
      <c r="M63" s="5"/>
      <c r="N63" s="5" t="s">
        <v>318</v>
      </c>
      <c r="O63" s="5"/>
      <c r="P63" s="4" t="str">
        <f t="shared" si="0"/>
        <v>Outstanding</v>
      </c>
      <c r="Q63" s="13" t="s">
        <v>25</v>
      </c>
    </row>
    <row r="64" spans="1:17" ht="60" customHeight="1" x14ac:dyDescent="0.35">
      <c r="A64" s="11" t="s">
        <v>36</v>
      </c>
      <c r="B64" s="2" t="s">
        <v>319</v>
      </c>
      <c r="C64" s="1" t="s">
        <v>105</v>
      </c>
      <c r="D64" s="3" t="s">
        <v>20</v>
      </c>
      <c r="E64" s="3" t="s">
        <v>21</v>
      </c>
      <c r="F64" s="4" t="s">
        <v>22</v>
      </c>
      <c r="G64" s="4" t="s">
        <v>23</v>
      </c>
      <c r="H64" s="4" t="s">
        <v>24</v>
      </c>
      <c r="I64" s="4" t="s">
        <v>25</v>
      </c>
      <c r="J64" s="5" t="s">
        <v>25</v>
      </c>
      <c r="K64" s="5" t="s">
        <v>106</v>
      </c>
      <c r="L64" s="5" t="s">
        <v>107</v>
      </c>
      <c r="M64" s="5"/>
      <c r="N64" s="5" t="s">
        <v>320</v>
      </c>
      <c r="O64" s="5"/>
      <c r="P64" s="4" t="str">
        <f t="shared" si="0"/>
        <v>Outstanding</v>
      </c>
      <c r="Q64" s="13" t="s">
        <v>25</v>
      </c>
    </row>
    <row r="65" spans="1:17" ht="60" customHeight="1" x14ac:dyDescent="0.35">
      <c r="A65" s="11" t="s">
        <v>36</v>
      </c>
      <c r="B65" s="2" t="s">
        <v>321</v>
      </c>
      <c r="C65" s="1" t="s">
        <v>322</v>
      </c>
      <c r="D65" s="3" t="s">
        <v>20</v>
      </c>
      <c r="E65" s="3" t="s">
        <v>21</v>
      </c>
      <c r="F65" s="4" t="s">
        <v>22</v>
      </c>
      <c r="G65" s="4" t="s">
        <v>23</v>
      </c>
      <c r="H65" s="4" t="s">
        <v>24</v>
      </c>
      <c r="I65" s="4" t="s">
        <v>25</v>
      </c>
      <c r="J65" s="5" t="s">
        <v>25</v>
      </c>
      <c r="K65" s="5" t="s">
        <v>323</v>
      </c>
      <c r="L65" s="5" t="s">
        <v>324</v>
      </c>
      <c r="M65" s="5"/>
      <c r="N65" s="5" t="s">
        <v>325</v>
      </c>
      <c r="O65" s="5"/>
      <c r="P65" s="4" t="str">
        <f t="shared" si="0"/>
        <v>Outstanding</v>
      </c>
      <c r="Q65" s="13" t="s">
        <v>25</v>
      </c>
    </row>
    <row r="66" spans="1:17" ht="60" customHeight="1" x14ac:dyDescent="0.35">
      <c r="A66" s="11" t="s">
        <v>36</v>
      </c>
      <c r="B66" s="2" t="s">
        <v>326</v>
      </c>
      <c r="C66" s="1" t="s">
        <v>327</v>
      </c>
      <c r="D66" s="3" t="s">
        <v>20</v>
      </c>
      <c r="E66" s="3" t="s">
        <v>21</v>
      </c>
      <c r="F66" s="4" t="s">
        <v>22</v>
      </c>
      <c r="G66" s="4" t="s">
        <v>23</v>
      </c>
      <c r="H66" s="4" t="s">
        <v>24</v>
      </c>
      <c r="I66" s="4" t="s">
        <v>25</v>
      </c>
      <c r="J66" s="5" t="s">
        <v>25</v>
      </c>
      <c r="K66" s="5" t="s">
        <v>328</v>
      </c>
      <c r="L66" s="5" t="s">
        <v>329</v>
      </c>
      <c r="M66" s="5"/>
      <c r="N66" s="5" t="s">
        <v>330</v>
      </c>
      <c r="O66" s="5"/>
      <c r="P66" s="4" t="str">
        <f t="shared" si="0"/>
        <v>Outstanding</v>
      </c>
      <c r="Q66" s="13" t="s">
        <v>25</v>
      </c>
    </row>
    <row r="67" spans="1:17" ht="60" customHeight="1" x14ac:dyDescent="0.35">
      <c r="A67" s="11" t="s">
        <v>36</v>
      </c>
      <c r="B67" s="2" t="s">
        <v>331</v>
      </c>
      <c r="C67" s="1" t="s">
        <v>332</v>
      </c>
      <c r="D67" s="3" t="s">
        <v>31</v>
      </c>
      <c r="E67" s="3" t="s">
        <v>21</v>
      </c>
      <c r="F67" s="4" t="s">
        <v>22</v>
      </c>
      <c r="G67" s="4" t="s">
        <v>23</v>
      </c>
      <c r="H67" s="4" t="s">
        <v>24</v>
      </c>
      <c r="I67" s="4" t="s">
        <v>25</v>
      </c>
      <c r="J67" s="5" t="s">
        <v>25</v>
      </c>
      <c r="K67" s="5" t="s">
        <v>333</v>
      </c>
      <c r="L67" s="5" t="s">
        <v>334</v>
      </c>
      <c r="M67" s="5"/>
      <c r="N67" s="5" t="s">
        <v>335</v>
      </c>
      <c r="O67" s="5"/>
      <c r="P67" s="4" t="str">
        <f t="shared" si="0"/>
        <v>Outstanding</v>
      </c>
      <c r="Q67" s="13" t="s">
        <v>25</v>
      </c>
    </row>
    <row r="68" spans="1:17" ht="60" customHeight="1" x14ac:dyDescent="0.35">
      <c r="A68" s="11" t="s">
        <v>36</v>
      </c>
      <c r="B68" s="2" t="s">
        <v>336</v>
      </c>
      <c r="C68" s="1" t="s">
        <v>110</v>
      </c>
      <c r="D68" s="3" t="s">
        <v>20</v>
      </c>
      <c r="E68" s="3" t="s">
        <v>21</v>
      </c>
      <c r="F68" s="4" t="s">
        <v>22</v>
      </c>
      <c r="G68" s="4" t="s">
        <v>23</v>
      </c>
      <c r="H68" s="4" t="s">
        <v>24</v>
      </c>
      <c r="I68" s="4" t="s">
        <v>25</v>
      </c>
      <c r="J68" s="5" t="s">
        <v>25</v>
      </c>
      <c r="K68" s="5" t="s">
        <v>111</v>
      </c>
      <c r="L68" s="5" t="s">
        <v>112</v>
      </c>
      <c r="M68" s="5"/>
      <c r="N68" s="5" t="s">
        <v>337</v>
      </c>
      <c r="O68" s="5"/>
      <c r="P68" s="4" t="str">
        <f t="shared" si="0"/>
        <v>Outstanding</v>
      </c>
      <c r="Q68" s="13" t="s">
        <v>25</v>
      </c>
    </row>
    <row r="69" spans="1:17" ht="60" customHeight="1" x14ac:dyDescent="0.35">
      <c r="A69" s="11" t="s">
        <v>36</v>
      </c>
      <c r="B69" s="2" t="s">
        <v>338</v>
      </c>
      <c r="C69" s="1" t="s">
        <v>115</v>
      </c>
      <c r="D69" s="3" t="s">
        <v>20</v>
      </c>
      <c r="E69" s="3" t="s">
        <v>21</v>
      </c>
      <c r="F69" s="4" t="s">
        <v>22</v>
      </c>
      <c r="G69" s="4" t="s">
        <v>23</v>
      </c>
      <c r="H69" s="4" t="s">
        <v>24</v>
      </c>
      <c r="I69" s="4" t="s">
        <v>25</v>
      </c>
      <c r="J69" s="5" t="s">
        <v>25</v>
      </c>
      <c r="K69" s="5" t="s">
        <v>116</v>
      </c>
      <c r="L69" s="5" t="s">
        <v>117</v>
      </c>
      <c r="M69" s="5"/>
      <c r="N69" s="5" t="s">
        <v>339</v>
      </c>
      <c r="O69" s="5"/>
      <c r="P69" s="4" t="str">
        <f t="shared" si="0"/>
        <v>Outstanding</v>
      </c>
      <c r="Q69" s="13" t="s">
        <v>25</v>
      </c>
    </row>
    <row r="70" spans="1:17" ht="60" customHeight="1" x14ac:dyDescent="0.35">
      <c r="A70" s="11" t="s">
        <v>340</v>
      </c>
      <c r="B70" s="2" t="s">
        <v>341</v>
      </c>
      <c r="C70" s="1" t="s">
        <v>121</v>
      </c>
      <c r="D70" s="3" t="s">
        <v>20</v>
      </c>
      <c r="E70" s="3" t="s">
        <v>21</v>
      </c>
      <c r="F70" s="4" t="s">
        <v>22</v>
      </c>
      <c r="G70" s="4" t="s">
        <v>23</v>
      </c>
      <c r="H70" s="4" t="s">
        <v>24</v>
      </c>
      <c r="I70" s="4" t="s">
        <v>25</v>
      </c>
      <c r="J70" s="5" t="s">
        <v>25</v>
      </c>
      <c r="K70" s="5" t="s">
        <v>122</v>
      </c>
      <c r="L70" s="5" t="s">
        <v>123</v>
      </c>
      <c r="M70" s="5"/>
      <c r="N70" s="5" t="s">
        <v>124</v>
      </c>
      <c r="O70" s="5"/>
      <c r="P70" s="4" t="str">
        <f t="shared" si="0"/>
        <v>Outstanding</v>
      </c>
      <c r="Q70" s="13" t="s">
        <v>25</v>
      </c>
    </row>
    <row r="71" spans="1:17" ht="60" customHeight="1" x14ac:dyDescent="0.35">
      <c r="A71" s="11" t="s">
        <v>340</v>
      </c>
      <c r="B71" s="2" t="s">
        <v>342</v>
      </c>
      <c r="C71" s="1" t="s">
        <v>126</v>
      </c>
      <c r="D71" s="3" t="s">
        <v>20</v>
      </c>
      <c r="E71" s="3" t="s">
        <v>21</v>
      </c>
      <c r="F71" s="4" t="s">
        <v>22</v>
      </c>
      <c r="G71" s="4" t="s">
        <v>23</v>
      </c>
      <c r="H71" s="4" t="s">
        <v>24</v>
      </c>
      <c r="I71" s="4" t="s">
        <v>25</v>
      </c>
      <c r="J71" s="5" t="s">
        <v>25</v>
      </c>
      <c r="K71" s="5" t="s">
        <v>127</v>
      </c>
      <c r="L71" s="5" t="s">
        <v>343</v>
      </c>
      <c r="M71" s="5"/>
      <c r="N71" s="5" t="s">
        <v>129</v>
      </c>
      <c r="O71" s="5"/>
      <c r="P71" s="4" t="str">
        <f t="shared" si="0"/>
        <v>Outstanding</v>
      </c>
      <c r="Q71" s="13" t="s">
        <v>25</v>
      </c>
    </row>
    <row r="72" spans="1:17" ht="60" customHeight="1" x14ac:dyDescent="0.35">
      <c r="A72" s="11" t="s">
        <v>130</v>
      </c>
      <c r="B72" s="2" t="s">
        <v>344</v>
      </c>
      <c r="C72" s="1" t="s">
        <v>132</v>
      </c>
      <c r="D72" s="3" t="s">
        <v>31</v>
      </c>
      <c r="E72" s="3" t="s">
        <v>21</v>
      </c>
      <c r="F72" s="4" t="s">
        <v>22</v>
      </c>
      <c r="G72" s="4" t="s">
        <v>23</v>
      </c>
      <c r="H72" s="4" t="s">
        <v>24</v>
      </c>
      <c r="I72" s="4" t="s">
        <v>25</v>
      </c>
      <c r="J72" s="5" t="s">
        <v>25</v>
      </c>
      <c r="K72" s="5" t="s">
        <v>345</v>
      </c>
      <c r="L72" s="5" t="s">
        <v>134</v>
      </c>
      <c r="M72" s="5"/>
      <c r="N72" s="5" t="s">
        <v>346</v>
      </c>
      <c r="O72" s="5"/>
      <c r="P72" s="4" t="str">
        <f t="shared" si="0"/>
        <v>Outstanding</v>
      </c>
      <c r="Q72" s="13" t="s">
        <v>25</v>
      </c>
    </row>
    <row r="73" spans="1:17" ht="60" customHeight="1" x14ac:dyDescent="0.35">
      <c r="A73" s="11" t="s">
        <v>136</v>
      </c>
      <c r="B73" s="2" t="s">
        <v>347</v>
      </c>
      <c r="C73" s="1" t="s">
        <v>138</v>
      </c>
      <c r="D73" s="3" t="s">
        <v>20</v>
      </c>
      <c r="E73" s="3" t="s">
        <v>21</v>
      </c>
      <c r="F73" s="4" t="s">
        <v>22</v>
      </c>
      <c r="G73" s="4" t="s">
        <v>23</v>
      </c>
      <c r="H73" s="4" t="s">
        <v>24</v>
      </c>
      <c r="I73" s="4" t="s">
        <v>25</v>
      </c>
      <c r="J73" s="5" t="s">
        <v>25</v>
      </c>
      <c r="K73" s="5" t="s">
        <v>139</v>
      </c>
      <c r="L73" s="5" t="s">
        <v>140</v>
      </c>
      <c r="M73" s="5"/>
      <c r="N73" s="5" t="s">
        <v>141</v>
      </c>
      <c r="O73" s="5"/>
      <c r="P73" s="4" t="str">
        <f t="shared" si="0"/>
        <v>Outstanding</v>
      </c>
      <c r="Q73" s="13" t="s">
        <v>25</v>
      </c>
    </row>
    <row r="74" spans="1:17" ht="60" customHeight="1" x14ac:dyDescent="0.35">
      <c r="A74" s="11" t="s">
        <v>136</v>
      </c>
      <c r="B74" s="2" t="s">
        <v>348</v>
      </c>
      <c r="C74" s="1" t="s">
        <v>143</v>
      </c>
      <c r="D74" s="3" t="s">
        <v>31</v>
      </c>
      <c r="E74" s="3" t="s">
        <v>68</v>
      </c>
      <c r="F74" s="4" t="s">
        <v>22</v>
      </c>
      <c r="G74" s="4" t="s">
        <v>23</v>
      </c>
      <c r="H74" s="4" t="s">
        <v>24</v>
      </c>
      <c r="I74" s="4" t="s">
        <v>25</v>
      </c>
      <c r="J74" s="5" t="s">
        <v>25</v>
      </c>
      <c r="K74" s="5" t="s">
        <v>144</v>
      </c>
      <c r="L74" s="5" t="s">
        <v>145</v>
      </c>
      <c r="M74" s="5"/>
      <c r="N74" s="5" t="s">
        <v>146</v>
      </c>
      <c r="O74" s="5"/>
      <c r="P74" s="4" t="str">
        <f t="shared" si="0"/>
        <v>Outstanding</v>
      </c>
      <c r="Q74" s="13" t="s">
        <v>25</v>
      </c>
    </row>
    <row r="75" spans="1:17" ht="60" customHeight="1" x14ac:dyDescent="0.35">
      <c r="A75" s="11" t="s">
        <v>136</v>
      </c>
      <c r="B75" s="2" t="s">
        <v>349</v>
      </c>
      <c r="C75" s="1" t="s">
        <v>148</v>
      </c>
      <c r="D75" s="3" t="s">
        <v>20</v>
      </c>
      <c r="E75" s="3" t="s">
        <v>21</v>
      </c>
      <c r="F75" s="4" t="s">
        <v>22</v>
      </c>
      <c r="G75" s="4" t="s">
        <v>23</v>
      </c>
      <c r="H75" s="4" t="s">
        <v>24</v>
      </c>
      <c r="I75" s="4" t="s">
        <v>25</v>
      </c>
      <c r="J75" s="5" t="s">
        <v>25</v>
      </c>
      <c r="K75" s="5" t="s">
        <v>149</v>
      </c>
      <c r="L75" s="5" t="s">
        <v>150</v>
      </c>
      <c r="M75" s="5"/>
      <c r="N75" s="5" t="s">
        <v>151</v>
      </c>
      <c r="O75" s="5"/>
      <c r="P75" s="4" t="str">
        <f t="shared" si="0"/>
        <v>Outstanding</v>
      </c>
      <c r="Q75" s="13" t="s">
        <v>25</v>
      </c>
    </row>
    <row r="76" spans="1:17" ht="60" customHeight="1" x14ac:dyDescent="0.35">
      <c r="A76" s="11" t="s">
        <v>136</v>
      </c>
      <c r="B76" s="2" t="s">
        <v>350</v>
      </c>
      <c r="C76" s="1" t="s">
        <v>153</v>
      </c>
      <c r="D76" s="3" t="s">
        <v>20</v>
      </c>
      <c r="E76" s="3" t="s">
        <v>21</v>
      </c>
      <c r="F76" s="4" t="s">
        <v>22</v>
      </c>
      <c r="G76" s="4" t="s">
        <v>23</v>
      </c>
      <c r="H76" s="4" t="s">
        <v>24</v>
      </c>
      <c r="I76" s="4" t="s">
        <v>25</v>
      </c>
      <c r="J76" s="5" t="s">
        <v>25</v>
      </c>
      <c r="K76" s="5" t="s">
        <v>351</v>
      </c>
      <c r="L76" s="5" t="s">
        <v>155</v>
      </c>
      <c r="M76" s="5" t="s">
        <v>352</v>
      </c>
      <c r="N76" s="5" t="s">
        <v>156</v>
      </c>
      <c r="O76" s="5"/>
      <c r="P76" s="4" t="str">
        <f t="shared" si="0"/>
        <v>Outstanding</v>
      </c>
      <c r="Q76" s="13" t="s">
        <v>25</v>
      </c>
    </row>
    <row r="77" spans="1:17" ht="60" customHeight="1" x14ac:dyDescent="0.35">
      <c r="A77" s="11" t="s">
        <v>136</v>
      </c>
      <c r="B77" s="2" t="s">
        <v>353</v>
      </c>
      <c r="C77" s="1" t="s">
        <v>158</v>
      </c>
      <c r="D77" s="3" t="s">
        <v>20</v>
      </c>
      <c r="E77" s="3" t="s">
        <v>21</v>
      </c>
      <c r="F77" s="4" t="s">
        <v>22</v>
      </c>
      <c r="G77" s="4" t="s">
        <v>23</v>
      </c>
      <c r="H77" s="4" t="s">
        <v>24</v>
      </c>
      <c r="I77" s="4" t="s">
        <v>25</v>
      </c>
      <c r="J77" s="5" t="s">
        <v>25</v>
      </c>
      <c r="K77" s="5" t="s">
        <v>159</v>
      </c>
      <c r="L77" s="5" t="s">
        <v>160</v>
      </c>
      <c r="M77" s="5"/>
      <c r="N77" s="5" t="s">
        <v>161</v>
      </c>
      <c r="O77" s="5"/>
      <c r="P77" s="4" t="str">
        <f t="shared" si="0"/>
        <v>Outstanding</v>
      </c>
      <c r="Q77" s="13" t="s">
        <v>25</v>
      </c>
    </row>
    <row r="78" spans="1:17" ht="60" customHeight="1" x14ac:dyDescent="0.35">
      <c r="A78" s="11" t="s">
        <v>136</v>
      </c>
      <c r="B78" s="2" t="s">
        <v>354</v>
      </c>
      <c r="C78" s="1" t="s">
        <v>163</v>
      </c>
      <c r="D78" s="3" t="s">
        <v>20</v>
      </c>
      <c r="E78" s="3" t="s">
        <v>21</v>
      </c>
      <c r="F78" s="4" t="s">
        <v>22</v>
      </c>
      <c r="G78" s="4" t="s">
        <v>23</v>
      </c>
      <c r="H78" s="4" t="s">
        <v>24</v>
      </c>
      <c r="I78" s="4" t="s">
        <v>25</v>
      </c>
      <c r="J78" s="5" t="s">
        <v>25</v>
      </c>
      <c r="K78" s="5" t="s">
        <v>164</v>
      </c>
      <c r="L78" s="5" t="s">
        <v>165</v>
      </c>
      <c r="M78" s="5"/>
      <c r="N78" s="5" t="s">
        <v>355</v>
      </c>
      <c r="O78" s="5"/>
      <c r="P78" s="4" t="str">
        <f t="shared" si="0"/>
        <v>Outstanding</v>
      </c>
      <c r="Q78" s="13" t="s">
        <v>25</v>
      </c>
    </row>
    <row r="79" spans="1:17" ht="60" customHeight="1" x14ac:dyDescent="0.35">
      <c r="A79" s="11" t="s">
        <v>167</v>
      </c>
      <c r="B79" s="2" t="s">
        <v>356</v>
      </c>
      <c r="C79" s="1" t="s">
        <v>169</v>
      </c>
      <c r="D79" s="3" t="s">
        <v>31</v>
      </c>
      <c r="E79" s="3" t="s">
        <v>21</v>
      </c>
      <c r="F79" s="4" t="s">
        <v>22</v>
      </c>
      <c r="G79" s="4" t="s">
        <v>23</v>
      </c>
      <c r="H79" s="4" t="s">
        <v>24</v>
      </c>
      <c r="I79" s="4" t="s">
        <v>25</v>
      </c>
      <c r="J79" s="5" t="s">
        <v>25</v>
      </c>
      <c r="K79" s="5" t="s">
        <v>170</v>
      </c>
      <c r="L79" s="5" t="s">
        <v>357</v>
      </c>
      <c r="M79" s="5"/>
      <c r="N79" s="5" t="s">
        <v>172</v>
      </c>
      <c r="O79" s="5"/>
      <c r="P79" s="4" t="str">
        <f t="shared" si="0"/>
        <v>Outstanding</v>
      </c>
      <c r="Q79" s="13" t="s">
        <v>25</v>
      </c>
    </row>
    <row r="80" spans="1:17" ht="60" customHeight="1" x14ac:dyDescent="0.35">
      <c r="A80" s="11" t="s">
        <v>173</v>
      </c>
      <c r="B80" s="2" t="s">
        <v>358</v>
      </c>
      <c r="C80" s="1" t="s">
        <v>175</v>
      </c>
      <c r="D80" s="3" t="s">
        <v>31</v>
      </c>
      <c r="E80" s="3" t="s">
        <v>21</v>
      </c>
      <c r="F80" s="4" t="s">
        <v>22</v>
      </c>
      <c r="G80" s="4" t="s">
        <v>23</v>
      </c>
      <c r="H80" s="4" t="s">
        <v>24</v>
      </c>
      <c r="I80" s="4" t="s">
        <v>25</v>
      </c>
      <c r="J80" s="5" t="s">
        <v>25</v>
      </c>
      <c r="K80" s="5" t="s">
        <v>359</v>
      </c>
      <c r="L80" s="5" t="s">
        <v>360</v>
      </c>
      <c r="M80" s="5"/>
      <c r="N80" s="5" t="s">
        <v>361</v>
      </c>
      <c r="O80" s="5"/>
      <c r="P80" s="4" t="str">
        <f t="shared" si="0"/>
        <v>Outstanding</v>
      </c>
      <c r="Q80" s="13" t="s">
        <v>25</v>
      </c>
    </row>
    <row r="81" spans="1:17" ht="60" customHeight="1" x14ac:dyDescent="0.35">
      <c r="A81" s="11" t="s">
        <v>179</v>
      </c>
      <c r="B81" s="2" t="s">
        <v>362</v>
      </c>
      <c r="C81" s="1" t="s">
        <v>181</v>
      </c>
      <c r="D81" s="3" t="s">
        <v>20</v>
      </c>
      <c r="E81" s="3" t="s">
        <v>21</v>
      </c>
      <c r="F81" s="4" t="s">
        <v>22</v>
      </c>
      <c r="G81" s="4" t="s">
        <v>23</v>
      </c>
      <c r="H81" s="4" t="s">
        <v>24</v>
      </c>
      <c r="I81" s="4" t="s">
        <v>25</v>
      </c>
      <c r="J81" s="5" t="s">
        <v>25</v>
      </c>
      <c r="K81" s="5" t="s">
        <v>363</v>
      </c>
      <c r="L81" s="5" t="s">
        <v>183</v>
      </c>
      <c r="M81" s="5"/>
      <c r="N81" s="5" t="s">
        <v>184</v>
      </c>
      <c r="O81" s="5"/>
      <c r="P81" s="4" t="str">
        <f t="shared" si="0"/>
        <v>Outstanding</v>
      </c>
      <c r="Q81" s="13" t="s">
        <v>25</v>
      </c>
    </row>
    <row r="82" spans="1:17" ht="60" customHeight="1" x14ac:dyDescent="0.35">
      <c r="A82" s="11" t="s">
        <v>179</v>
      </c>
      <c r="B82" s="2" t="s">
        <v>364</v>
      </c>
      <c r="C82" s="1" t="s">
        <v>365</v>
      </c>
      <c r="D82" s="3" t="s">
        <v>20</v>
      </c>
      <c r="E82" s="3" t="s">
        <v>68</v>
      </c>
      <c r="F82" s="4" t="s">
        <v>22</v>
      </c>
      <c r="G82" s="4" t="s">
        <v>23</v>
      </c>
      <c r="H82" s="4" t="s">
        <v>24</v>
      </c>
      <c r="I82" s="4" t="s">
        <v>25</v>
      </c>
      <c r="J82" s="5" t="s">
        <v>25</v>
      </c>
      <c r="K82" s="5" t="s">
        <v>366</v>
      </c>
      <c r="L82" s="5" t="s">
        <v>367</v>
      </c>
      <c r="M82" s="5"/>
      <c r="N82" s="5" t="s">
        <v>368</v>
      </c>
      <c r="O82" s="5"/>
      <c r="P82" s="4" t="str">
        <f t="shared" si="0"/>
        <v>Outstanding</v>
      </c>
      <c r="Q82" s="13" t="s">
        <v>25</v>
      </c>
    </row>
    <row r="83" spans="1:17" ht="60" customHeight="1" x14ac:dyDescent="0.35">
      <c r="A83" s="11" t="s">
        <v>191</v>
      </c>
      <c r="B83" s="2" t="s">
        <v>369</v>
      </c>
      <c r="C83" s="1" t="s">
        <v>193</v>
      </c>
      <c r="D83" s="3" t="s">
        <v>31</v>
      </c>
      <c r="E83" s="3" t="s">
        <v>21</v>
      </c>
      <c r="F83" s="4" t="s">
        <v>22</v>
      </c>
      <c r="G83" s="4" t="s">
        <v>23</v>
      </c>
      <c r="H83" s="4" t="s">
        <v>24</v>
      </c>
      <c r="I83" s="4" t="s">
        <v>25</v>
      </c>
      <c r="J83" s="5" t="s">
        <v>25</v>
      </c>
      <c r="K83" s="5" t="s">
        <v>194</v>
      </c>
      <c r="L83" s="5" t="s">
        <v>195</v>
      </c>
      <c r="M83" s="5"/>
      <c r="N83" s="5" t="s">
        <v>196</v>
      </c>
      <c r="O83" s="5"/>
      <c r="P83" s="4" t="str">
        <f t="shared" si="0"/>
        <v>Outstanding</v>
      </c>
      <c r="Q83" s="13" t="s">
        <v>25</v>
      </c>
    </row>
    <row r="84" spans="1:17" ht="60" customHeight="1" x14ac:dyDescent="0.35">
      <c r="A84" s="11" t="s">
        <v>370</v>
      </c>
      <c r="B84" s="2" t="s">
        <v>371</v>
      </c>
      <c r="C84" s="1" t="s">
        <v>372</v>
      </c>
      <c r="D84" s="3" t="s">
        <v>31</v>
      </c>
      <c r="E84" s="3" t="s">
        <v>21</v>
      </c>
      <c r="F84" s="4" t="s">
        <v>22</v>
      </c>
      <c r="G84" s="4" t="s">
        <v>23</v>
      </c>
      <c r="H84" s="4" t="s">
        <v>24</v>
      </c>
      <c r="I84" s="4" t="s">
        <v>25</v>
      </c>
      <c r="J84" s="5" t="s">
        <v>25</v>
      </c>
      <c r="K84" s="5" t="s">
        <v>373</v>
      </c>
      <c r="L84" s="5" t="s">
        <v>374</v>
      </c>
      <c r="M84" s="5"/>
      <c r="N84" s="5" t="s">
        <v>375</v>
      </c>
      <c r="O84" s="5"/>
      <c r="P84" s="4" t="str">
        <f t="shared" si="0"/>
        <v>Outstanding</v>
      </c>
      <c r="Q84" s="13" t="s">
        <v>25</v>
      </c>
    </row>
    <row r="85" spans="1:17" ht="60" customHeight="1" x14ac:dyDescent="0.35">
      <c r="A85" s="11" t="s">
        <v>197</v>
      </c>
      <c r="B85" s="2" t="s">
        <v>376</v>
      </c>
      <c r="C85" s="1" t="s">
        <v>199</v>
      </c>
      <c r="D85" s="3" t="s">
        <v>20</v>
      </c>
      <c r="E85" s="3" t="s">
        <v>21</v>
      </c>
      <c r="F85" s="4" t="s">
        <v>22</v>
      </c>
      <c r="G85" s="4" t="s">
        <v>23</v>
      </c>
      <c r="H85" s="4" t="s">
        <v>24</v>
      </c>
      <c r="I85" s="4" t="s">
        <v>25</v>
      </c>
      <c r="J85" s="5" t="s">
        <v>25</v>
      </c>
      <c r="K85" s="5" t="s">
        <v>200</v>
      </c>
      <c r="L85" s="5" t="s">
        <v>201</v>
      </c>
      <c r="M85" s="5" t="s">
        <v>202</v>
      </c>
      <c r="N85" s="5" t="s">
        <v>203</v>
      </c>
      <c r="O85" s="5"/>
      <c r="P85" s="4" t="str">
        <f t="shared" si="0"/>
        <v>Outstanding</v>
      </c>
      <c r="Q85" s="13" t="s">
        <v>25</v>
      </c>
    </row>
    <row r="86" spans="1:17" ht="60" customHeight="1" x14ac:dyDescent="0.35">
      <c r="A86" s="11" t="s">
        <v>197</v>
      </c>
      <c r="B86" s="2" t="s">
        <v>377</v>
      </c>
      <c r="C86" s="1" t="s">
        <v>205</v>
      </c>
      <c r="D86" s="3" t="s">
        <v>20</v>
      </c>
      <c r="E86" s="3" t="s">
        <v>21</v>
      </c>
      <c r="F86" s="4" t="s">
        <v>22</v>
      </c>
      <c r="G86" s="4" t="s">
        <v>23</v>
      </c>
      <c r="H86" s="4" t="s">
        <v>24</v>
      </c>
      <c r="I86" s="4" t="s">
        <v>25</v>
      </c>
      <c r="J86" s="5" t="s">
        <v>25</v>
      </c>
      <c r="K86" s="5" t="s">
        <v>206</v>
      </c>
      <c r="L86" s="5" t="s">
        <v>207</v>
      </c>
      <c r="M86" s="5" t="s">
        <v>208</v>
      </c>
      <c r="N86" s="5" t="s">
        <v>209</v>
      </c>
      <c r="O86" s="5"/>
      <c r="P86" s="4" t="str">
        <f t="shared" si="0"/>
        <v>Outstanding</v>
      </c>
      <c r="Q86" s="13" t="s">
        <v>25</v>
      </c>
    </row>
    <row r="87" spans="1:17" ht="60" customHeight="1" x14ac:dyDescent="0.35">
      <c r="A87" s="11" t="s">
        <v>197</v>
      </c>
      <c r="B87" s="2" t="s">
        <v>378</v>
      </c>
      <c r="C87" s="1" t="s">
        <v>211</v>
      </c>
      <c r="D87" s="3" t="s">
        <v>20</v>
      </c>
      <c r="E87" s="3" t="s">
        <v>21</v>
      </c>
      <c r="F87" s="4" t="s">
        <v>22</v>
      </c>
      <c r="G87" s="4" t="s">
        <v>23</v>
      </c>
      <c r="H87" s="4" t="s">
        <v>24</v>
      </c>
      <c r="I87" s="4" t="s">
        <v>25</v>
      </c>
      <c r="J87" s="5" t="s">
        <v>25</v>
      </c>
      <c r="K87" s="5" t="s">
        <v>212</v>
      </c>
      <c r="L87" s="5" t="s">
        <v>213</v>
      </c>
      <c r="M87" s="5" t="s">
        <v>214</v>
      </c>
      <c r="N87" s="5" t="s">
        <v>215</v>
      </c>
      <c r="O87" s="5"/>
      <c r="P87" s="4" t="str">
        <f t="shared" si="0"/>
        <v>Outstanding</v>
      </c>
      <c r="Q87" s="13" t="s">
        <v>25</v>
      </c>
    </row>
    <row r="88" spans="1:17" ht="60" customHeight="1" x14ac:dyDescent="0.35">
      <c r="A88" s="11" t="s">
        <v>197</v>
      </c>
      <c r="B88" s="2" t="s">
        <v>379</v>
      </c>
      <c r="C88" s="1" t="s">
        <v>217</v>
      </c>
      <c r="D88" s="3" t="s">
        <v>20</v>
      </c>
      <c r="E88" s="3" t="s">
        <v>21</v>
      </c>
      <c r="F88" s="4" t="s">
        <v>22</v>
      </c>
      <c r="G88" s="4" t="s">
        <v>23</v>
      </c>
      <c r="H88" s="4" t="s">
        <v>24</v>
      </c>
      <c r="I88" s="4" t="s">
        <v>25</v>
      </c>
      <c r="J88" s="5" t="s">
        <v>25</v>
      </c>
      <c r="K88" s="5" t="s">
        <v>218</v>
      </c>
      <c r="L88" s="5" t="s">
        <v>219</v>
      </c>
      <c r="M88" s="5" t="s">
        <v>220</v>
      </c>
      <c r="N88" s="5" t="s">
        <v>221</v>
      </c>
      <c r="O88" s="5"/>
      <c r="P88" s="4" t="str">
        <f t="shared" si="0"/>
        <v>Outstanding</v>
      </c>
      <c r="Q88" s="13" t="s">
        <v>25</v>
      </c>
    </row>
    <row r="89" spans="1:17" ht="60" customHeight="1" x14ac:dyDescent="0.35">
      <c r="A89" s="11" t="s">
        <v>380</v>
      </c>
      <c r="B89" s="2" t="s">
        <v>381</v>
      </c>
      <c r="C89" s="1" t="s">
        <v>382</v>
      </c>
      <c r="D89" s="3" t="s">
        <v>31</v>
      </c>
      <c r="E89" s="3" t="s">
        <v>21</v>
      </c>
      <c r="F89" s="4" t="s">
        <v>22</v>
      </c>
      <c r="G89" s="4" t="s">
        <v>23</v>
      </c>
      <c r="H89" s="4" t="s">
        <v>24</v>
      </c>
      <c r="I89" s="4" t="s">
        <v>25</v>
      </c>
      <c r="J89" s="5" t="s">
        <v>25</v>
      </c>
      <c r="K89" s="5" t="s">
        <v>383</v>
      </c>
      <c r="L89" s="5" t="s">
        <v>384</v>
      </c>
      <c r="M89" s="5"/>
      <c r="N89" s="5" t="s">
        <v>385</v>
      </c>
      <c r="O89" s="5"/>
      <c r="P89" s="4" t="str">
        <f t="shared" si="0"/>
        <v>Outstanding</v>
      </c>
      <c r="Q89" s="13" t="s">
        <v>25</v>
      </c>
    </row>
    <row r="90" spans="1:17" ht="60" customHeight="1" x14ac:dyDescent="0.35">
      <c r="A90" s="11" t="s">
        <v>380</v>
      </c>
      <c r="B90" s="2" t="s">
        <v>386</v>
      </c>
      <c r="C90" s="1" t="s">
        <v>387</v>
      </c>
      <c r="D90" s="3" t="s">
        <v>31</v>
      </c>
      <c r="E90" s="3" t="s">
        <v>68</v>
      </c>
      <c r="F90" s="4" t="s">
        <v>22</v>
      </c>
      <c r="G90" s="4" t="s">
        <v>23</v>
      </c>
      <c r="H90" s="4" t="s">
        <v>24</v>
      </c>
      <c r="I90" s="4" t="s">
        <v>25</v>
      </c>
      <c r="J90" s="5" t="s">
        <v>25</v>
      </c>
      <c r="K90" s="5" t="s">
        <v>388</v>
      </c>
      <c r="L90" s="5" t="s">
        <v>389</v>
      </c>
      <c r="M90" s="5"/>
      <c r="N90" s="5" t="s">
        <v>390</v>
      </c>
      <c r="O90" s="5"/>
      <c r="P90" s="4" t="str">
        <f t="shared" si="0"/>
        <v>Outstanding</v>
      </c>
      <c r="Q90" s="13" t="s">
        <v>25</v>
      </c>
    </row>
    <row r="91" spans="1:17" ht="60" customHeight="1" x14ac:dyDescent="0.35">
      <c r="A91" s="11" t="s">
        <v>380</v>
      </c>
      <c r="B91" s="2" t="s">
        <v>391</v>
      </c>
      <c r="C91" s="1" t="s">
        <v>392</v>
      </c>
      <c r="D91" s="3" t="s">
        <v>31</v>
      </c>
      <c r="E91" s="3" t="s">
        <v>68</v>
      </c>
      <c r="F91" s="4" t="s">
        <v>22</v>
      </c>
      <c r="G91" s="4" t="s">
        <v>23</v>
      </c>
      <c r="H91" s="4" t="s">
        <v>24</v>
      </c>
      <c r="I91" s="4" t="s">
        <v>25</v>
      </c>
      <c r="J91" s="5" t="s">
        <v>25</v>
      </c>
      <c r="K91" s="5" t="s">
        <v>393</v>
      </c>
      <c r="L91" s="5" t="s">
        <v>394</v>
      </c>
      <c r="M91" s="5" t="s">
        <v>395</v>
      </c>
      <c r="N91" s="5" t="s">
        <v>396</v>
      </c>
      <c r="O91" s="5"/>
      <c r="P91" s="4" t="str">
        <f t="shared" si="0"/>
        <v>Outstanding</v>
      </c>
      <c r="Q91" s="13" t="s">
        <v>25</v>
      </c>
    </row>
    <row r="92" spans="1:17" ht="60" customHeight="1" x14ac:dyDescent="0.35">
      <c r="A92" s="11" t="s">
        <v>380</v>
      </c>
      <c r="B92" s="2" t="s">
        <v>397</v>
      </c>
      <c r="C92" s="1" t="s">
        <v>398</v>
      </c>
      <c r="D92" s="3" t="s">
        <v>31</v>
      </c>
      <c r="E92" s="3" t="s">
        <v>68</v>
      </c>
      <c r="F92" s="4" t="s">
        <v>22</v>
      </c>
      <c r="G92" s="4" t="s">
        <v>23</v>
      </c>
      <c r="H92" s="4" t="s">
        <v>24</v>
      </c>
      <c r="I92" s="4" t="s">
        <v>25</v>
      </c>
      <c r="J92" s="5" t="s">
        <v>25</v>
      </c>
      <c r="K92" s="5" t="s">
        <v>399</v>
      </c>
      <c r="L92" s="5" t="s">
        <v>400</v>
      </c>
      <c r="M92" s="5"/>
      <c r="N92" s="5" t="s">
        <v>401</v>
      </c>
      <c r="O92" s="5"/>
      <c r="P92" s="4" t="str">
        <f t="shared" si="0"/>
        <v>Outstanding</v>
      </c>
      <c r="Q92" s="13" t="s">
        <v>25</v>
      </c>
    </row>
    <row r="93" spans="1:17" ht="60" customHeight="1" x14ac:dyDescent="0.35">
      <c r="A93" s="11" t="s">
        <v>380</v>
      </c>
      <c r="B93" s="2" t="s">
        <v>402</v>
      </c>
      <c r="C93" s="1" t="s">
        <v>403</v>
      </c>
      <c r="D93" s="3" t="s">
        <v>31</v>
      </c>
      <c r="E93" s="3" t="s">
        <v>68</v>
      </c>
      <c r="F93" s="4" t="s">
        <v>22</v>
      </c>
      <c r="G93" s="4" t="s">
        <v>23</v>
      </c>
      <c r="H93" s="4" t="s">
        <v>24</v>
      </c>
      <c r="I93" s="4" t="s">
        <v>25</v>
      </c>
      <c r="J93" s="5" t="s">
        <v>25</v>
      </c>
      <c r="K93" s="5" t="s">
        <v>404</v>
      </c>
      <c r="L93" s="5" t="s">
        <v>405</v>
      </c>
      <c r="M93" s="5" t="s">
        <v>406</v>
      </c>
      <c r="N93" s="5" t="s">
        <v>407</v>
      </c>
      <c r="O93" s="5"/>
      <c r="P93" s="4" t="str">
        <f t="shared" si="0"/>
        <v>Outstanding</v>
      </c>
      <c r="Q93" s="13" t="s">
        <v>25</v>
      </c>
    </row>
    <row r="94" spans="1:17" ht="60" customHeight="1" x14ac:dyDescent="0.35">
      <c r="A94" s="11" t="s">
        <v>380</v>
      </c>
      <c r="B94" s="2" t="s">
        <v>408</v>
      </c>
      <c r="C94" s="1" t="s">
        <v>409</v>
      </c>
      <c r="D94" s="3" t="s">
        <v>31</v>
      </c>
      <c r="E94" s="3" t="s">
        <v>68</v>
      </c>
      <c r="F94" s="4" t="s">
        <v>22</v>
      </c>
      <c r="G94" s="4" t="s">
        <v>23</v>
      </c>
      <c r="H94" s="4" t="s">
        <v>24</v>
      </c>
      <c r="I94" s="4" t="s">
        <v>25</v>
      </c>
      <c r="J94" s="5" t="s">
        <v>25</v>
      </c>
      <c r="K94" s="5" t="s">
        <v>410</v>
      </c>
      <c r="L94" s="5" t="s">
        <v>411</v>
      </c>
      <c r="M94" s="5" t="s">
        <v>412</v>
      </c>
      <c r="N94" s="5" t="s">
        <v>413</v>
      </c>
      <c r="O94" s="5"/>
      <c r="P94" s="4" t="str">
        <f t="shared" si="0"/>
        <v>Outstanding</v>
      </c>
      <c r="Q94" s="13" t="s">
        <v>25</v>
      </c>
    </row>
    <row r="95" spans="1:17" ht="60" customHeight="1" x14ac:dyDescent="0.35">
      <c r="A95" s="11" t="s">
        <v>414</v>
      </c>
      <c r="B95" s="2" t="s">
        <v>415</v>
      </c>
      <c r="C95" s="1" t="s">
        <v>416</v>
      </c>
      <c r="D95" s="3" t="s">
        <v>31</v>
      </c>
      <c r="E95" s="3" t="s">
        <v>21</v>
      </c>
      <c r="F95" s="4" t="s">
        <v>22</v>
      </c>
      <c r="G95" s="4" t="s">
        <v>23</v>
      </c>
      <c r="H95" s="4" t="s">
        <v>24</v>
      </c>
      <c r="I95" s="4" t="s">
        <v>25</v>
      </c>
      <c r="J95" s="5" t="s">
        <v>25</v>
      </c>
      <c r="K95" s="5" t="s">
        <v>417</v>
      </c>
      <c r="L95" s="5" t="s">
        <v>418</v>
      </c>
      <c r="M95" s="5"/>
      <c r="N95" s="5" t="s">
        <v>419</v>
      </c>
      <c r="O95" s="5"/>
      <c r="P95" s="4" t="str">
        <f t="shared" si="0"/>
        <v>Outstanding</v>
      </c>
      <c r="Q95" s="13" t="s">
        <v>25</v>
      </c>
    </row>
    <row r="96" spans="1:17" ht="60" customHeight="1" x14ac:dyDescent="0.35">
      <c r="A96" s="11" t="s">
        <v>414</v>
      </c>
      <c r="B96" s="2" t="s">
        <v>420</v>
      </c>
      <c r="C96" s="1" t="s">
        <v>421</v>
      </c>
      <c r="D96" s="3" t="s">
        <v>31</v>
      </c>
      <c r="E96" s="3" t="s">
        <v>21</v>
      </c>
      <c r="F96" s="4" t="s">
        <v>22</v>
      </c>
      <c r="G96" s="4" t="s">
        <v>23</v>
      </c>
      <c r="H96" s="4" t="s">
        <v>24</v>
      </c>
      <c r="I96" s="4" t="s">
        <v>25</v>
      </c>
      <c r="J96" s="5" t="s">
        <v>25</v>
      </c>
      <c r="K96" s="5" t="s">
        <v>422</v>
      </c>
      <c r="L96" s="5" t="s">
        <v>423</v>
      </c>
      <c r="M96" s="5" t="s">
        <v>424</v>
      </c>
      <c r="N96" s="5" t="s">
        <v>425</v>
      </c>
      <c r="O96" s="5"/>
      <c r="P96" s="4" t="str">
        <f t="shared" si="0"/>
        <v>Outstanding</v>
      </c>
      <c r="Q96" s="13" t="s">
        <v>25</v>
      </c>
    </row>
    <row r="97" spans="1:17" ht="60" customHeight="1" x14ac:dyDescent="0.35">
      <c r="A97" s="11" t="s">
        <v>414</v>
      </c>
      <c r="B97" s="2" t="s">
        <v>426</v>
      </c>
      <c r="C97" s="1" t="s">
        <v>427</v>
      </c>
      <c r="D97" s="3" t="s">
        <v>31</v>
      </c>
      <c r="E97" s="3" t="s">
        <v>21</v>
      </c>
      <c r="F97" s="4" t="s">
        <v>22</v>
      </c>
      <c r="G97" s="4" t="s">
        <v>23</v>
      </c>
      <c r="H97" s="4" t="s">
        <v>24</v>
      </c>
      <c r="I97" s="4" t="s">
        <v>25</v>
      </c>
      <c r="J97" s="5" t="s">
        <v>25</v>
      </c>
      <c r="K97" s="5" t="s">
        <v>428</v>
      </c>
      <c r="L97" s="5" t="s">
        <v>429</v>
      </c>
      <c r="M97" s="5"/>
      <c r="N97" s="5" t="s">
        <v>430</v>
      </c>
      <c r="O97" s="5"/>
      <c r="P97" s="4" t="str">
        <f t="shared" si="0"/>
        <v>Outstanding</v>
      </c>
      <c r="Q97" s="13" t="s">
        <v>25</v>
      </c>
    </row>
    <row r="98" spans="1:17" ht="60" customHeight="1" x14ac:dyDescent="0.35">
      <c r="A98" s="11" t="s">
        <v>414</v>
      </c>
      <c r="B98" s="2" t="s">
        <v>431</v>
      </c>
      <c r="C98" s="1" t="s">
        <v>432</v>
      </c>
      <c r="D98" s="3" t="s">
        <v>31</v>
      </c>
      <c r="E98" s="3" t="s">
        <v>21</v>
      </c>
      <c r="F98" s="4" t="s">
        <v>22</v>
      </c>
      <c r="G98" s="4" t="s">
        <v>23</v>
      </c>
      <c r="H98" s="4" t="s">
        <v>24</v>
      </c>
      <c r="I98" s="4" t="s">
        <v>25</v>
      </c>
      <c r="J98" s="5" t="s">
        <v>25</v>
      </c>
      <c r="K98" s="5" t="s">
        <v>433</v>
      </c>
      <c r="L98" s="5" t="s">
        <v>434</v>
      </c>
      <c r="M98" s="5" t="s">
        <v>435</v>
      </c>
      <c r="N98" s="5" t="s">
        <v>436</v>
      </c>
      <c r="O98" s="5"/>
      <c r="P98" s="4" t="str">
        <f t="shared" si="0"/>
        <v>Outstanding</v>
      </c>
      <c r="Q98" s="13" t="s">
        <v>25</v>
      </c>
    </row>
    <row r="99" spans="1:17" ht="60" customHeight="1" x14ac:dyDescent="0.35">
      <c r="A99" s="11" t="s">
        <v>414</v>
      </c>
      <c r="B99" s="2" t="s">
        <v>437</v>
      </c>
      <c r="C99" s="1" t="s">
        <v>438</v>
      </c>
      <c r="D99" s="3" t="s">
        <v>31</v>
      </c>
      <c r="E99" s="3" t="s">
        <v>21</v>
      </c>
      <c r="F99" s="4" t="s">
        <v>22</v>
      </c>
      <c r="G99" s="4" t="s">
        <v>23</v>
      </c>
      <c r="H99" s="4" t="s">
        <v>24</v>
      </c>
      <c r="I99" s="4" t="s">
        <v>25</v>
      </c>
      <c r="J99" s="5" t="s">
        <v>25</v>
      </c>
      <c r="K99" s="5" t="s">
        <v>439</v>
      </c>
      <c r="L99" s="5" t="s">
        <v>440</v>
      </c>
      <c r="M99" s="5" t="s">
        <v>441</v>
      </c>
      <c r="N99" s="5" t="s">
        <v>442</v>
      </c>
      <c r="O99" s="5"/>
      <c r="P99" s="4" t="str">
        <f t="shared" si="0"/>
        <v>Outstanding</v>
      </c>
      <c r="Q99" s="13" t="s">
        <v>25</v>
      </c>
    </row>
    <row r="100" spans="1:17" ht="60" customHeight="1" x14ac:dyDescent="0.35">
      <c r="A100" s="11" t="s">
        <v>414</v>
      </c>
      <c r="B100" s="2" t="s">
        <v>443</v>
      </c>
      <c r="C100" s="1" t="s">
        <v>444</v>
      </c>
      <c r="D100" s="3" t="s">
        <v>31</v>
      </c>
      <c r="E100" s="3" t="s">
        <v>21</v>
      </c>
      <c r="F100" s="4" t="s">
        <v>22</v>
      </c>
      <c r="G100" s="4" t="s">
        <v>23</v>
      </c>
      <c r="H100" s="4" t="s">
        <v>24</v>
      </c>
      <c r="I100" s="4" t="s">
        <v>25</v>
      </c>
      <c r="J100" s="5" t="s">
        <v>25</v>
      </c>
      <c r="K100" s="5" t="s">
        <v>445</v>
      </c>
      <c r="L100" s="5" t="s">
        <v>446</v>
      </c>
      <c r="M100" s="5"/>
      <c r="N100" s="5" t="s">
        <v>447</v>
      </c>
      <c r="O100" s="5"/>
      <c r="P100" s="4" t="str">
        <f t="shared" si="0"/>
        <v>Outstanding</v>
      </c>
      <c r="Q100" s="13" t="s">
        <v>25</v>
      </c>
    </row>
    <row r="101" spans="1:17" ht="60" customHeight="1" x14ac:dyDescent="0.35">
      <c r="A101" s="11" t="s">
        <v>414</v>
      </c>
      <c r="B101" s="2" t="s">
        <v>448</v>
      </c>
      <c r="C101" s="1" t="s">
        <v>449</v>
      </c>
      <c r="D101" s="3" t="s">
        <v>20</v>
      </c>
      <c r="E101" s="3" t="s">
        <v>21</v>
      </c>
      <c r="F101" s="4" t="s">
        <v>22</v>
      </c>
      <c r="G101" s="4" t="s">
        <v>23</v>
      </c>
      <c r="H101" s="4" t="s">
        <v>24</v>
      </c>
      <c r="I101" s="4" t="s">
        <v>25</v>
      </c>
      <c r="J101" s="5" t="s">
        <v>25</v>
      </c>
      <c r="K101" s="5" t="s">
        <v>450</v>
      </c>
      <c r="L101" s="5" t="s">
        <v>451</v>
      </c>
      <c r="M101" s="5" t="s">
        <v>452</v>
      </c>
      <c r="N101" s="5" t="s">
        <v>453</v>
      </c>
      <c r="O101" s="5"/>
      <c r="P101" s="4" t="str">
        <f t="shared" si="0"/>
        <v>Outstanding</v>
      </c>
      <c r="Q101" s="13" t="s">
        <v>25</v>
      </c>
    </row>
    <row r="102" spans="1:17" ht="60" customHeight="1" x14ac:dyDescent="0.35">
      <c r="A102" s="12" t="s">
        <v>414</v>
      </c>
      <c r="B102" s="6" t="s">
        <v>454</v>
      </c>
      <c r="C102" s="7" t="s">
        <v>455</v>
      </c>
      <c r="D102" s="8" t="s">
        <v>31</v>
      </c>
      <c r="E102" s="8" t="s">
        <v>68</v>
      </c>
      <c r="F102" s="9" t="s">
        <v>22</v>
      </c>
      <c r="G102" s="9" t="s">
        <v>23</v>
      </c>
      <c r="H102" s="9" t="s">
        <v>24</v>
      </c>
      <c r="I102" s="9" t="s">
        <v>25</v>
      </c>
      <c r="J102" s="10" t="s">
        <v>25</v>
      </c>
      <c r="K102" s="10" t="s">
        <v>456</v>
      </c>
      <c r="L102" s="10" t="s">
        <v>457</v>
      </c>
      <c r="M102" s="10"/>
      <c r="N102" s="10" t="s">
        <v>458</v>
      </c>
      <c r="O102" s="10"/>
      <c r="P102" s="9" t="str">
        <f t="shared" si="0"/>
        <v>Outstanding</v>
      </c>
      <c r="Q102" s="14" t="s">
        <v>25</v>
      </c>
    </row>
    <row r="106" spans="1:17" ht="32" customHeight="1" x14ac:dyDescent="0.35">
      <c r="A106" s="106" t="s">
        <v>459</v>
      </c>
      <c r="B106" s="106"/>
      <c r="C106" s="106"/>
      <c r="D106" s="106"/>
    </row>
  </sheetData>
  <mergeCells count="1">
    <mergeCell ref="A106:D106"/>
  </mergeCells>
  <conditionalFormatting sqref="F2:F10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0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0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02" xr:uid="{00000000-0002-0000-0200-000000000000}">
      <formula1>"Must,Should,Could,Won't,Unassigned"</formula1>
    </dataValidation>
    <dataValidation type="list" showErrorMessage="1" errorTitle="Invalid Value" error="Please select a value from the list: Low, Medium, High, Unassessed." sqref="G2:G102" xr:uid="{00000000-0002-0000-0200-000001000000}">
      <formula1>"Low,Medium,High,Unassessed"</formula1>
    </dataValidation>
    <dataValidation type="list" showErrorMessage="1" errorTitle="Invalid Value" error="Please select a value from the list: Phase1, Phase2, Phase3, Phase4, Phase5, Pending." sqref="H2:H10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2" xr:uid="{00000000-0002-0000-0200-000003000000}">
      <formula1>"Implemented,Testing,Failed,Compensated,Risk Accepted,N/A"</formula1>
    </dataValidation>
  </dataValidations>
  <hyperlinks>
    <hyperlink ref="A10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596</v>
      </c>
      <c r="C2" s="123" t="s">
        <v>596</v>
      </c>
      <c r="D2" s="123" t="s">
        <v>596</v>
      </c>
      <c r="E2" s="123" t="s">
        <v>596</v>
      </c>
      <c r="F2" s="123" t="s">
        <v>596</v>
      </c>
      <c r="G2" s="123" t="s">
        <v>596</v>
      </c>
      <c r="H2" s="127" t="s">
        <v>597</v>
      </c>
      <c r="I2" s="127" t="s">
        <v>597</v>
      </c>
      <c r="J2" s="127" t="s">
        <v>597</v>
      </c>
      <c r="K2" s="127" t="s">
        <v>597</v>
      </c>
      <c r="L2" s="127" t="s">
        <v>597</v>
      </c>
      <c r="M2" s="126" t="s">
        <v>598</v>
      </c>
      <c r="N2" s="126" t="s">
        <v>598</v>
      </c>
      <c r="O2" s="128" t="s">
        <v>599</v>
      </c>
      <c r="P2" s="128" t="s">
        <v>599</v>
      </c>
      <c r="Q2" s="124" t="s">
        <v>15</v>
      </c>
      <c r="R2" s="124" t="s">
        <v>15</v>
      </c>
      <c r="S2" s="124" t="s">
        <v>15</v>
      </c>
      <c r="T2" s="125" t="s">
        <v>600</v>
      </c>
    </row>
    <row r="3" spans="2:20" ht="35" customHeight="1" x14ac:dyDescent="0.35">
      <c r="B3" s="70" t="s">
        <v>601</v>
      </c>
      <c r="C3" s="70" t="s">
        <v>602</v>
      </c>
      <c r="D3" s="70" t="s">
        <v>603</v>
      </c>
      <c r="E3" s="70" t="s">
        <v>604</v>
      </c>
      <c r="F3" s="70" t="s">
        <v>605</v>
      </c>
      <c r="G3" s="70" t="s">
        <v>11</v>
      </c>
      <c r="H3" s="71" t="s">
        <v>606</v>
      </c>
      <c r="I3" s="71" t="s">
        <v>607</v>
      </c>
      <c r="J3" s="71" t="s">
        <v>608</v>
      </c>
      <c r="K3" s="71" t="s">
        <v>609</v>
      </c>
      <c r="L3" s="71" t="s">
        <v>540</v>
      </c>
      <c r="M3" s="72" t="s">
        <v>610</v>
      </c>
      <c r="N3" s="72" t="s">
        <v>611</v>
      </c>
      <c r="O3" s="73" t="s">
        <v>612</v>
      </c>
      <c r="P3" s="73" t="s">
        <v>613</v>
      </c>
      <c r="Q3" s="74" t="s">
        <v>15</v>
      </c>
      <c r="R3" s="74" t="s">
        <v>614</v>
      </c>
      <c r="S3" s="74" t="s">
        <v>615</v>
      </c>
      <c r="T3" s="75" t="s">
        <v>616</v>
      </c>
    </row>
    <row r="4" spans="2:20" ht="60" customHeight="1" x14ac:dyDescent="0.35">
      <c r="B4" s="76" t="s">
        <v>617</v>
      </c>
      <c r="C4" s="76" t="s">
        <v>618</v>
      </c>
      <c r="D4" s="76" t="s">
        <v>619</v>
      </c>
      <c r="E4" s="76" t="s">
        <v>620</v>
      </c>
      <c r="F4" s="76" t="s">
        <v>621</v>
      </c>
      <c r="G4" s="76" t="s">
        <v>622</v>
      </c>
      <c r="H4" s="76" t="s">
        <v>623</v>
      </c>
      <c r="I4" s="76" t="s">
        <v>624</v>
      </c>
      <c r="J4" s="76" t="s">
        <v>625</v>
      </c>
      <c r="K4" s="76" t="s">
        <v>626</v>
      </c>
      <c r="L4" s="76" t="s">
        <v>627</v>
      </c>
      <c r="M4" s="76" t="s">
        <v>628</v>
      </c>
      <c r="N4" s="76" t="s">
        <v>629</v>
      </c>
      <c r="O4" s="76" t="s">
        <v>630</v>
      </c>
      <c r="P4" s="76" t="s">
        <v>631</v>
      </c>
      <c r="Q4" s="76" t="s">
        <v>632</v>
      </c>
      <c r="R4" s="76" t="s">
        <v>633</v>
      </c>
      <c r="S4" s="76" t="s">
        <v>634</v>
      </c>
      <c r="T4" s="76" t="s">
        <v>635</v>
      </c>
    </row>
    <row r="5" spans="2:20" ht="60" customHeight="1" x14ac:dyDescent="0.35">
      <c r="B5" s="38" t="s">
        <v>636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459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686</v>
      </c>
      <c r="B1" s="104" t="s">
        <v>1</v>
      </c>
      <c r="C1" s="104" t="s">
        <v>687</v>
      </c>
      <c r="D1" s="104" t="s">
        <v>11</v>
      </c>
      <c r="E1" s="104" t="s">
        <v>688</v>
      </c>
      <c r="F1" s="104" t="s">
        <v>689</v>
      </c>
      <c r="G1" s="104" t="s">
        <v>690</v>
      </c>
      <c r="H1" s="104" t="s">
        <v>691</v>
      </c>
      <c r="I1" s="104" t="s">
        <v>692</v>
      </c>
      <c r="J1" s="104" t="s">
        <v>693</v>
      </c>
      <c r="K1" s="104" t="s">
        <v>694</v>
      </c>
      <c r="L1" s="104" t="s">
        <v>695</v>
      </c>
      <c r="M1" s="104" t="s">
        <v>696</v>
      </c>
      <c r="N1" s="104" t="s">
        <v>697</v>
      </c>
      <c r="O1" s="104" t="s">
        <v>698</v>
      </c>
      <c r="P1" s="104" t="s">
        <v>699</v>
      </c>
      <c r="Q1" s="104" t="s">
        <v>700</v>
      </c>
      <c r="R1" s="104" t="s">
        <v>701</v>
      </c>
      <c r="S1" s="104" t="s">
        <v>702</v>
      </c>
      <c r="T1" s="104" t="s">
        <v>703</v>
      </c>
      <c r="U1" s="104" t="s">
        <v>704</v>
      </c>
      <c r="V1" s="104" t="s">
        <v>705</v>
      </c>
      <c r="W1" s="104" t="s">
        <v>706</v>
      </c>
      <c r="X1" s="104" t="s">
        <v>707</v>
      </c>
      <c r="Y1" s="104" t="s">
        <v>708</v>
      </c>
      <c r="Z1" s="104" t="s">
        <v>709</v>
      </c>
      <c r="AA1" s="104" t="s">
        <v>710</v>
      </c>
      <c r="AB1" s="104" t="s">
        <v>711</v>
      </c>
      <c r="AC1" s="104" t="s">
        <v>712</v>
      </c>
      <c r="AD1" s="104" t="s">
        <v>713</v>
      </c>
      <c r="AE1" s="104" t="s">
        <v>714</v>
      </c>
      <c r="AF1" s="104" t="s">
        <v>715</v>
      </c>
      <c r="AG1" s="104" t="s">
        <v>716</v>
      </c>
      <c r="AH1" s="104" t="s">
        <v>717</v>
      </c>
      <c r="AI1" s="104" t="s">
        <v>718</v>
      </c>
      <c r="AJ1" s="104" t="s">
        <v>719</v>
      </c>
      <c r="AK1" s="104" t="s">
        <v>720</v>
      </c>
      <c r="AL1" s="104" t="s">
        <v>721</v>
      </c>
      <c r="AM1" s="104" t="s">
        <v>722</v>
      </c>
      <c r="AN1" s="104" t="s">
        <v>723</v>
      </c>
      <c r="AO1" s="104" t="s">
        <v>724</v>
      </c>
      <c r="AP1" s="104" t="s">
        <v>725</v>
      </c>
      <c r="AQ1" s="104" t="s">
        <v>726</v>
      </c>
      <c r="AR1" s="104" t="s">
        <v>727</v>
      </c>
      <c r="AS1" s="104" t="s">
        <v>728</v>
      </c>
      <c r="AT1" s="104" t="s">
        <v>729</v>
      </c>
      <c r="AU1" s="104" t="s">
        <v>730</v>
      </c>
      <c r="AV1" s="104" t="s">
        <v>731</v>
      </c>
      <c r="AW1" s="105" t="s">
        <v>732</v>
      </c>
    </row>
    <row r="2" spans="1:49" ht="60" customHeight="1" outlineLevel="1" x14ac:dyDescent="0.35">
      <c r="A2" s="97" t="s">
        <v>733</v>
      </c>
      <c r="B2" s="80">
        <v>1</v>
      </c>
      <c r="C2" s="82" t="s">
        <v>25</v>
      </c>
      <c r="D2" s="84" t="s">
        <v>734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733</v>
      </c>
      <c r="B3" s="81" t="s">
        <v>735</v>
      </c>
      <c r="C3" s="83" t="s">
        <v>736</v>
      </c>
      <c r="D3" s="85" t="s">
        <v>737</v>
      </c>
      <c r="E3" s="85" t="s">
        <v>738</v>
      </c>
      <c r="F3" s="86" t="s">
        <v>739</v>
      </c>
      <c r="G3" s="86" t="s">
        <v>740</v>
      </c>
      <c r="H3" s="86">
        <v>1</v>
      </c>
      <c r="I3" s="88">
        <f>IF(COUNTIF(J3:AW3,"&lt;&gt;")=0,"",SUMPRODUCT(((Recommendations[ImplStatus]="Implemented")+(Recommendations[ImplStatus]="Compensated"))*ISNUMBER(MATCH(Recommendations[Id],J3:AW3,0)))/COUNTIF(J3:AW3,"&lt;&gt;"))</f>
        <v>0</v>
      </c>
      <c r="J3" s="90" t="s">
        <v>454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733</v>
      </c>
      <c r="B4" s="81" t="s">
        <v>741</v>
      </c>
      <c r="C4" s="83" t="s">
        <v>742</v>
      </c>
      <c r="D4" s="85" t="s">
        <v>743</v>
      </c>
      <c r="E4" s="85" t="s">
        <v>744</v>
      </c>
      <c r="F4" s="86" t="s">
        <v>739</v>
      </c>
      <c r="G4" s="86" t="s">
        <v>745</v>
      </c>
      <c r="H4" s="86">
        <v>1</v>
      </c>
      <c r="I4" s="88">
        <f>IF(COUNTIF(J4:AW4,"&lt;&gt;")=0,"",SUMPRODUCT(((Recommendations[ImplStatus]="Implemented")+(Recommendations[ImplStatus]="Compensated"))*ISNUMBER(MATCH(Recommendations[Id],J4:AW4,0)))/COUNTIF(J4:AW4,"&lt;&gt;"))</f>
        <v>0</v>
      </c>
      <c r="J4" s="90" t="s">
        <v>254</v>
      </c>
      <c r="K4" s="90" t="s">
        <v>259</v>
      </c>
      <c r="L4" s="90" t="s">
        <v>296</v>
      </c>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733</v>
      </c>
      <c r="B5" s="81" t="s">
        <v>746</v>
      </c>
      <c r="C5" s="83" t="s">
        <v>747</v>
      </c>
      <c r="D5" s="85" t="s">
        <v>748</v>
      </c>
      <c r="E5" s="85" t="s">
        <v>749</v>
      </c>
      <c r="F5" s="86" t="s">
        <v>739</v>
      </c>
      <c r="G5" s="86" t="s">
        <v>750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733</v>
      </c>
      <c r="B6" s="81" t="s">
        <v>751</v>
      </c>
      <c r="C6" s="83" t="s">
        <v>752</v>
      </c>
      <c r="D6" s="85" t="s">
        <v>753</v>
      </c>
      <c r="E6" s="85" t="s">
        <v>754</v>
      </c>
      <c r="F6" s="86" t="s">
        <v>739</v>
      </c>
      <c r="G6" s="86" t="s">
        <v>740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733</v>
      </c>
      <c r="B7" s="81" t="s">
        <v>755</v>
      </c>
      <c r="C7" s="83" t="s">
        <v>756</v>
      </c>
      <c r="D7" s="85" t="s">
        <v>757</v>
      </c>
      <c r="E7" s="85" t="s">
        <v>758</v>
      </c>
      <c r="F7" s="86" t="s">
        <v>739</v>
      </c>
      <c r="G7" s="86" t="s">
        <v>750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759</v>
      </c>
      <c r="B8" s="80">
        <v>2</v>
      </c>
      <c r="C8" s="82" t="s">
        <v>25</v>
      </c>
      <c r="D8" s="84" t="s">
        <v>760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759</v>
      </c>
      <c r="B9" s="81" t="s">
        <v>761</v>
      </c>
      <c r="C9" s="83" t="s">
        <v>762</v>
      </c>
      <c r="D9" s="85" t="s">
        <v>763</v>
      </c>
      <c r="E9" s="85" t="s">
        <v>764</v>
      </c>
      <c r="F9" s="86" t="s">
        <v>765</v>
      </c>
      <c r="G9" s="86" t="s">
        <v>740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759</v>
      </c>
      <c r="B10" s="81" t="s">
        <v>766</v>
      </c>
      <c r="C10" s="83" t="s">
        <v>767</v>
      </c>
      <c r="D10" s="85" t="s">
        <v>768</v>
      </c>
      <c r="E10" s="85" t="s">
        <v>769</v>
      </c>
      <c r="F10" s="86" t="s">
        <v>765</v>
      </c>
      <c r="G10" s="86" t="s">
        <v>740</v>
      </c>
      <c r="H10" s="86">
        <v>1</v>
      </c>
      <c r="I10" s="88">
        <f>IF(COUNTIF(J10:AW10,"&lt;&gt;")=0,"",SUMPRODUCT(((Recommendations[ImplStatus]="Implemented")+(Recommendations[ImplStatus]="Compensated"))*ISNUMBER(MATCH(Recommendations[Id],J10:AW10,0)))/COUNTIF(J10:AW10,"&lt;&gt;"))</f>
        <v>0</v>
      </c>
      <c r="J10" s="90" t="s">
        <v>415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759</v>
      </c>
      <c r="B11" s="81" t="s">
        <v>770</v>
      </c>
      <c r="C11" s="83" t="s">
        <v>771</v>
      </c>
      <c r="D11" s="85" t="s">
        <v>772</v>
      </c>
      <c r="E11" s="85" t="s">
        <v>773</v>
      </c>
      <c r="F11" s="86" t="s">
        <v>765</v>
      </c>
      <c r="G11" s="86" t="s">
        <v>745</v>
      </c>
      <c r="H11" s="86">
        <v>1</v>
      </c>
      <c r="I11" s="88">
        <f>IF(COUNTIF(J11:AW11,"&lt;&gt;")=0,"",SUMPRODUCT(((Recommendations[ImplStatus]="Implemented")+(Recommendations[ImplStatus]="Compensated"))*ISNUMBER(MATCH(Recommendations[Id],J11:AW11,0)))/COUNTIF(J11:AW11,"&lt;&gt;"))</f>
        <v>0</v>
      </c>
      <c r="J11" s="90" t="s">
        <v>48</v>
      </c>
      <c r="K11" s="90" t="s">
        <v>236</v>
      </c>
      <c r="L11" s="90" t="s">
        <v>241</v>
      </c>
      <c r="M11" s="90" t="s">
        <v>252</v>
      </c>
      <c r="N11" s="90" t="s">
        <v>274</v>
      </c>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759</v>
      </c>
      <c r="B12" s="81" t="s">
        <v>774</v>
      </c>
      <c r="C12" s="83" t="s">
        <v>775</v>
      </c>
      <c r="D12" s="85" t="s">
        <v>776</v>
      </c>
      <c r="E12" s="85" t="s">
        <v>777</v>
      </c>
      <c r="F12" s="86" t="s">
        <v>765</v>
      </c>
      <c r="G12" s="86" t="s">
        <v>750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759</v>
      </c>
      <c r="B13" s="81" t="s">
        <v>778</v>
      </c>
      <c r="C13" s="83" t="s">
        <v>779</v>
      </c>
      <c r="D13" s="85" t="s">
        <v>780</v>
      </c>
      <c r="E13" s="85" t="s">
        <v>781</v>
      </c>
      <c r="F13" s="86" t="s">
        <v>765</v>
      </c>
      <c r="G13" s="86" t="s">
        <v>782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759</v>
      </c>
      <c r="B14" s="81" t="s">
        <v>783</v>
      </c>
      <c r="C14" s="83" t="s">
        <v>784</v>
      </c>
      <c r="D14" s="85" t="s">
        <v>785</v>
      </c>
      <c r="E14" s="85" t="s">
        <v>786</v>
      </c>
      <c r="F14" s="86" t="s">
        <v>765</v>
      </c>
      <c r="G14" s="86" t="s">
        <v>782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759</v>
      </c>
      <c r="B15" s="81" t="s">
        <v>787</v>
      </c>
      <c r="C15" s="83" t="s">
        <v>788</v>
      </c>
      <c r="D15" s="85" t="s">
        <v>789</v>
      </c>
      <c r="E15" s="85" t="s">
        <v>790</v>
      </c>
      <c r="F15" s="86" t="s">
        <v>765</v>
      </c>
      <c r="G15" s="86" t="s">
        <v>782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791</v>
      </c>
      <c r="B16" s="80">
        <v>3</v>
      </c>
      <c r="C16" s="82" t="s">
        <v>25</v>
      </c>
      <c r="D16" s="84" t="s">
        <v>792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791</v>
      </c>
      <c r="B17" s="81" t="s">
        <v>793</v>
      </c>
      <c r="C17" s="83" t="s">
        <v>794</v>
      </c>
      <c r="D17" s="85" t="s">
        <v>795</v>
      </c>
      <c r="E17" s="85" t="s">
        <v>796</v>
      </c>
      <c r="F17" s="86" t="s">
        <v>797</v>
      </c>
      <c r="G17" s="86" t="s">
        <v>798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791</v>
      </c>
      <c r="B18" s="81" t="s">
        <v>799</v>
      </c>
      <c r="C18" s="83" t="s">
        <v>800</v>
      </c>
      <c r="D18" s="85" t="s">
        <v>801</v>
      </c>
      <c r="E18" s="85" t="s">
        <v>802</v>
      </c>
      <c r="F18" s="86" t="s">
        <v>797</v>
      </c>
      <c r="G18" s="86" t="s">
        <v>740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791</v>
      </c>
      <c r="B19" s="81" t="s">
        <v>803</v>
      </c>
      <c r="C19" s="83" t="s">
        <v>804</v>
      </c>
      <c r="D19" s="85" t="s">
        <v>805</v>
      </c>
      <c r="E19" s="85" t="s">
        <v>806</v>
      </c>
      <c r="F19" s="86" t="s">
        <v>797</v>
      </c>
      <c r="G19" s="86" t="s">
        <v>782</v>
      </c>
      <c r="H19" s="86">
        <v>1</v>
      </c>
      <c r="I19" s="88">
        <f>IF(COUNTIF(J19:AW19,"&lt;&gt;")=0,"",SUMPRODUCT(((Recommendations[ImplStatus]="Implemented")+(Recommendations[ImplStatus]="Compensated"))*ISNUMBER(MATCH(Recommendations[Id],J19:AW19,0)))/COUNTIF(J19:AW19,"&lt;&gt;"))</f>
        <v>0</v>
      </c>
      <c r="J19" s="90" t="s">
        <v>79</v>
      </c>
      <c r="K19" s="90" t="s">
        <v>84</v>
      </c>
      <c r="L19" s="90" t="s">
        <v>88</v>
      </c>
      <c r="M19" s="90" t="s">
        <v>93</v>
      </c>
      <c r="N19" s="90" t="s">
        <v>104</v>
      </c>
      <c r="O19" s="90" t="s">
        <v>131</v>
      </c>
      <c r="P19" s="90" t="s">
        <v>180</v>
      </c>
      <c r="Q19" s="90" t="s">
        <v>186</v>
      </c>
      <c r="R19" s="90" t="s">
        <v>227</v>
      </c>
      <c r="S19" s="90" t="s">
        <v>308</v>
      </c>
      <c r="T19" s="90" t="s">
        <v>310</v>
      </c>
      <c r="U19" s="90" t="s">
        <v>312</v>
      </c>
      <c r="V19" s="90" t="s">
        <v>314</v>
      </c>
      <c r="W19" s="90" t="s">
        <v>319</v>
      </c>
      <c r="X19" s="90" t="s">
        <v>344</v>
      </c>
      <c r="Y19" s="90" t="s">
        <v>362</v>
      </c>
      <c r="Z19" s="90" t="s">
        <v>364</v>
      </c>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791</v>
      </c>
      <c r="B20" s="81" t="s">
        <v>807</v>
      </c>
      <c r="C20" s="83" t="s">
        <v>808</v>
      </c>
      <c r="D20" s="85" t="s">
        <v>809</v>
      </c>
      <c r="E20" s="85" t="s">
        <v>810</v>
      </c>
      <c r="F20" s="86" t="s">
        <v>797</v>
      </c>
      <c r="G20" s="86" t="s">
        <v>782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791</v>
      </c>
      <c r="B21" s="81" t="s">
        <v>811</v>
      </c>
      <c r="C21" s="83" t="s">
        <v>812</v>
      </c>
      <c r="D21" s="85" t="s">
        <v>813</v>
      </c>
      <c r="E21" s="85" t="s">
        <v>814</v>
      </c>
      <c r="F21" s="86" t="s">
        <v>797</v>
      </c>
      <c r="G21" s="86" t="s">
        <v>782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791</v>
      </c>
      <c r="B22" s="81" t="s">
        <v>815</v>
      </c>
      <c r="C22" s="83" t="s">
        <v>816</v>
      </c>
      <c r="D22" s="85" t="s">
        <v>817</v>
      </c>
      <c r="E22" s="85" t="s">
        <v>818</v>
      </c>
      <c r="F22" s="86" t="s">
        <v>797</v>
      </c>
      <c r="G22" s="86" t="s">
        <v>782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791</v>
      </c>
      <c r="B23" s="81" t="s">
        <v>819</v>
      </c>
      <c r="C23" s="83" t="s">
        <v>820</v>
      </c>
      <c r="D23" s="85" t="s">
        <v>821</v>
      </c>
      <c r="E23" s="85" t="s">
        <v>822</v>
      </c>
      <c r="F23" s="86" t="s">
        <v>797</v>
      </c>
      <c r="G23" s="86" t="s">
        <v>740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791</v>
      </c>
      <c r="B24" s="81" t="s">
        <v>823</v>
      </c>
      <c r="C24" s="83" t="s">
        <v>824</v>
      </c>
      <c r="D24" s="85" t="s">
        <v>825</v>
      </c>
      <c r="E24" s="85" t="s">
        <v>826</v>
      </c>
      <c r="F24" s="86" t="s">
        <v>797</v>
      </c>
      <c r="G24" s="86" t="s">
        <v>740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791</v>
      </c>
      <c r="B25" s="81" t="s">
        <v>827</v>
      </c>
      <c r="C25" s="83" t="s">
        <v>828</v>
      </c>
      <c r="D25" s="85" t="s">
        <v>829</v>
      </c>
      <c r="E25" s="85" t="s">
        <v>830</v>
      </c>
      <c r="F25" s="86" t="s">
        <v>797</v>
      </c>
      <c r="G25" s="86" t="s">
        <v>782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791</v>
      </c>
      <c r="B26" s="81" t="s">
        <v>831</v>
      </c>
      <c r="C26" s="83" t="s">
        <v>832</v>
      </c>
      <c r="D26" s="85" t="s">
        <v>833</v>
      </c>
      <c r="E26" s="85" t="s">
        <v>834</v>
      </c>
      <c r="F26" s="86" t="s">
        <v>797</v>
      </c>
      <c r="G26" s="86" t="s">
        <v>782</v>
      </c>
      <c r="H26" s="86">
        <v>2</v>
      </c>
      <c r="I26" s="88">
        <f>IF(COUNTIF(J26:AW26,"&lt;&gt;")=0,"",SUMPRODUCT(((Recommendations[ImplStatus]="Implemented")+(Recommendations[ImplStatus]="Compensated"))*ISNUMBER(MATCH(Recommendations[Id],J26:AW26,0)))/COUNTIF(J26:AW26,"&lt;&gt;"))</f>
        <v>0</v>
      </c>
      <c r="J26" s="90" t="s">
        <v>174</v>
      </c>
      <c r="K26" s="90" t="s">
        <v>358</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791</v>
      </c>
      <c r="B27" s="81" t="s">
        <v>835</v>
      </c>
      <c r="C27" s="83" t="s">
        <v>836</v>
      </c>
      <c r="D27" s="85" t="s">
        <v>837</v>
      </c>
      <c r="E27" s="85" t="s">
        <v>838</v>
      </c>
      <c r="F27" s="86" t="s">
        <v>797</v>
      </c>
      <c r="G27" s="86" t="s">
        <v>782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791</v>
      </c>
      <c r="B28" s="81" t="s">
        <v>839</v>
      </c>
      <c r="C28" s="83" t="s">
        <v>840</v>
      </c>
      <c r="D28" s="85" t="s">
        <v>841</v>
      </c>
      <c r="E28" s="85" t="s">
        <v>842</v>
      </c>
      <c r="F28" s="86" t="s">
        <v>797</v>
      </c>
      <c r="G28" s="86" t="s">
        <v>782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791</v>
      </c>
      <c r="B29" s="81" t="s">
        <v>843</v>
      </c>
      <c r="C29" s="83" t="s">
        <v>844</v>
      </c>
      <c r="D29" s="85" t="s">
        <v>845</v>
      </c>
      <c r="E29" s="85" t="s">
        <v>846</v>
      </c>
      <c r="F29" s="86" t="s">
        <v>797</v>
      </c>
      <c r="G29" s="86" t="s">
        <v>782</v>
      </c>
      <c r="H29" s="86">
        <v>3</v>
      </c>
      <c r="I29" s="88">
        <f>IF(COUNTIF(J29:AW29,"&lt;&gt;")=0,"",SUMPRODUCT(((Recommendations[ImplStatus]="Implemented")+(Recommendations[ImplStatus]="Compensated"))*ISNUMBER(MATCH(Recommendations[Id],J29:AW29,0)))/COUNTIF(J29:AW29,"&lt;&gt;"))</f>
        <v>0</v>
      </c>
      <c r="J29" s="90" t="s">
        <v>321</v>
      </c>
      <c r="K29" s="90" t="s">
        <v>448</v>
      </c>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791</v>
      </c>
      <c r="B30" s="81" t="s">
        <v>847</v>
      </c>
      <c r="C30" s="83" t="s">
        <v>848</v>
      </c>
      <c r="D30" s="85" t="s">
        <v>849</v>
      </c>
      <c r="E30" s="85" t="s">
        <v>850</v>
      </c>
      <c r="F30" s="86" t="s">
        <v>797</v>
      </c>
      <c r="G30" s="86" t="s">
        <v>750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851</v>
      </c>
      <c r="B31" s="80">
        <v>4</v>
      </c>
      <c r="C31" s="82" t="s">
        <v>25</v>
      </c>
      <c r="D31" s="84" t="s">
        <v>852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851</v>
      </c>
      <c r="B32" s="81" t="s">
        <v>853</v>
      </c>
      <c r="C32" s="83" t="s">
        <v>854</v>
      </c>
      <c r="D32" s="85" t="s">
        <v>855</v>
      </c>
      <c r="E32" s="85" t="s">
        <v>856</v>
      </c>
      <c r="F32" s="86" t="s">
        <v>857</v>
      </c>
      <c r="G32" s="86" t="s">
        <v>798</v>
      </c>
      <c r="H32" s="86">
        <v>1</v>
      </c>
      <c r="I32" s="88">
        <f>IF(COUNTIF(J32:AW32,"&lt;&gt;")=0,"",SUMPRODUCT(((Recommendations[ImplStatus]="Implemented")+(Recommendations[ImplStatus]="Compensated"))*ISNUMBER(MATCH(Recommendations[Id],J32:AW32,0)))/COUNTIF(J32:AW32,"&lt;&gt;"))</f>
        <v>0</v>
      </c>
      <c r="J32" s="90" t="s">
        <v>18</v>
      </c>
      <c r="K32" s="90" t="s">
        <v>29</v>
      </c>
      <c r="L32" s="90" t="s">
        <v>66</v>
      </c>
      <c r="M32" s="90" t="s">
        <v>168</v>
      </c>
      <c r="N32" s="90" t="s">
        <v>192</v>
      </c>
      <c r="O32" s="90" t="s">
        <v>198</v>
      </c>
      <c r="P32" s="90" t="s">
        <v>204</v>
      </c>
      <c r="Q32" s="90" t="s">
        <v>210</v>
      </c>
      <c r="R32" s="90" t="s">
        <v>216</v>
      </c>
      <c r="S32" s="90" t="s">
        <v>222</v>
      </c>
      <c r="T32" s="90" t="s">
        <v>246</v>
      </c>
      <c r="U32" s="90" t="s">
        <v>265</v>
      </c>
      <c r="V32" s="90" t="s">
        <v>266</v>
      </c>
      <c r="W32" s="90" t="s">
        <v>271</v>
      </c>
      <c r="X32" s="90" t="s">
        <v>279</v>
      </c>
      <c r="Y32" s="90" t="s">
        <v>291</v>
      </c>
      <c r="Z32" s="90" t="s">
        <v>311</v>
      </c>
      <c r="AA32" s="90" t="s">
        <v>313</v>
      </c>
      <c r="AB32" s="90" t="s">
        <v>341</v>
      </c>
      <c r="AC32" s="90" t="s">
        <v>342</v>
      </c>
      <c r="AD32" s="90" t="s">
        <v>356</v>
      </c>
      <c r="AE32" s="90" t="s">
        <v>369</v>
      </c>
      <c r="AF32" s="90" t="s">
        <v>376</v>
      </c>
      <c r="AG32" s="90" t="s">
        <v>377</v>
      </c>
      <c r="AH32" s="90" t="s">
        <v>378</v>
      </c>
      <c r="AI32" s="90" t="s">
        <v>379</v>
      </c>
      <c r="AJ32" s="90" t="s">
        <v>402</v>
      </c>
      <c r="AK32" s="90" t="s">
        <v>431</v>
      </c>
      <c r="AL32" s="90" t="s">
        <v>437</v>
      </c>
      <c r="AM32" s="90"/>
      <c r="AN32" s="90"/>
      <c r="AO32" s="90"/>
      <c r="AP32" s="90"/>
      <c r="AQ32" s="90"/>
      <c r="AR32" s="90"/>
      <c r="AS32" s="90"/>
      <c r="AT32" s="90"/>
      <c r="AU32" s="90"/>
      <c r="AV32" s="90"/>
      <c r="AW32" s="101"/>
    </row>
    <row r="33" spans="1:49" ht="60" customHeight="1" x14ac:dyDescent="0.35">
      <c r="A33" s="98" t="s">
        <v>851</v>
      </c>
      <c r="B33" s="81" t="s">
        <v>415</v>
      </c>
      <c r="C33" s="83" t="s">
        <v>858</v>
      </c>
      <c r="D33" s="85" t="s">
        <v>859</v>
      </c>
      <c r="E33" s="85" t="s">
        <v>860</v>
      </c>
      <c r="F33" s="86" t="s">
        <v>857</v>
      </c>
      <c r="G33" s="86" t="s">
        <v>798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851</v>
      </c>
      <c r="B34" s="81" t="s">
        <v>420</v>
      </c>
      <c r="C34" s="83" t="s">
        <v>861</v>
      </c>
      <c r="D34" s="85" t="s">
        <v>862</v>
      </c>
      <c r="E34" s="85" t="s">
        <v>863</v>
      </c>
      <c r="F34" s="86" t="s">
        <v>739</v>
      </c>
      <c r="G34" s="86" t="s">
        <v>782</v>
      </c>
      <c r="H34" s="86">
        <v>1</v>
      </c>
      <c r="I34" s="88">
        <f>IF(COUNTIF(J34:AW34,"&lt;&gt;")=0,"",SUMPRODUCT(((Recommendations[ImplStatus]="Implemented")+(Recommendations[ImplStatus]="Compensated"))*ISNUMBER(MATCH(Recommendations[Id],J34:AW34,0)))/COUNTIF(J34:AW34,"&lt;&gt;"))</f>
        <v>0</v>
      </c>
      <c r="J34" s="90" t="s">
        <v>37</v>
      </c>
      <c r="K34" s="90" t="s">
        <v>42</v>
      </c>
      <c r="L34" s="90" t="s">
        <v>109</v>
      </c>
      <c r="M34" s="90" t="s">
        <v>114</v>
      </c>
      <c r="N34" s="90" t="s">
        <v>152</v>
      </c>
      <c r="O34" s="90" t="s">
        <v>157</v>
      </c>
      <c r="P34" s="90" t="s">
        <v>233</v>
      </c>
      <c r="Q34" s="90" t="s">
        <v>234</v>
      </c>
      <c r="R34" s="90" t="s">
        <v>336</v>
      </c>
      <c r="S34" s="90" t="s">
        <v>338</v>
      </c>
      <c r="T34" s="90" t="s">
        <v>350</v>
      </c>
      <c r="U34" s="90" t="s">
        <v>353</v>
      </c>
      <c r="V34" s="90" t="s">
        <v>354</v>
      </c>
      <c r="W34" s="90" t="s">
        <v>371</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851</v>
      </c>
      <c r="B35" s="81" t="s">
        <v>426</v>
      </c>
      <c r="C35" s="83" t="s">
        <v>864</v>
      </c>
      <c r="D35" s="85" t="s">
        <v>865</v>
      </c>
      <c r="E35" s="85" t="s">
        <v>866</v>
      </c>
      <c r="F35" s="86" t="s">
        <v>739</v>
      </c>
      <c r="G35" s="86" t="s">
        <v>782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851</v>
      </c>
      <c r="B36" s="81" t="s">
        <v>431</v>
      </c>
      <c r="C36" s="83" t="s">
        <v>867</v>
      </c>
      <c r="D36" s="85" t="s">
        <v>868</v>
      </c>
      <c r="E36" s="85" t="s">
        <v>869</v>
      </c>
      <c r="F36" s="86" t="s">
        <v>739</v>
      </c>
      <c r="G36" s="86" t="s">
        <v>782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851</v>
      </c>
      <c r="B37" s="81" t="s">
        <v>437</v>
      </c>
      <c r="C37" s="83" t="s">
        <v>870</v>
      </c>
      <c r="D37" s="85" t="s">
        <v>871</v>
      </c>
      <c r="E37" s="85" t="s">
        <v>872</v>
      </c>
      <c r="F37" s="86" t="s">
        <v>739</v>
      </c>
      <c r="G37" s="86" t="s">
        <v>782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851</v>
      </c>
      <c r="B38" s="81" t="s">
        <v>443</v>
      </c>
      <c r="C38" s="83" t="s">
        <v>873</v>
      </c>
      <c r="D38" s="85" t="s">
        <v>874</v>
      </c>
      <c r="E38" s="85" t="s">
        <v>875</v>
      </c>
      <c r="F38" s="86" t="s">
        <v>876</v>
      </c>
      <c r="G38" s="86" t="s">
        <v>782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851</v>
      </c>
      <c r="B39" s="81" t="s">
        <v>448</v>
      </c>
      <c r="C39" s="83" t="s">
        <v>877</v>
      </c>
      <c r="D39" s="85" t="s">
        <v>878</v>
      </c>
      <c r="E39" s="85" t="s">
        <v>879</v>
      </c>
      <c r="F39" s="86" t="s">
        <v>739</v>
      </c>
      <c r="G39" s="86" t="s">
        <v>782</v>
      </c>
      <c r="H39" s="86">
        <v>2</v>
      </c>
      <c r="I39" s="88">
        <f>IF(COUNTIF(J39:AW39,"&lt;&gt;")=0,"",SUMPRODUCT(((Recommendations[ImplStatus]="Implemented")+(Recommendations[ImplStatus]="Compensated"))*ISNUMBER(MATCH(Recommendations[Id],J39:AW39,0)))/COUNTIF(J39:AW39,"&lt;&gt;"))</f>
        <v>0</v>
      </c>
      <c r="J39" s="90" t="s">
        <v>60</v>
      </c>
      <c r="K39" s="90" t="s">
        <v>99</v>
      </c>
      <c r="L39" s="90" t="s">
        <v>198</v>
      </c>
      <c r="M39" s="90" t="s">
        <v>204</v>
      </c>
      <c r="N39" s="90" t="s">
        <v>210</v>
      </c>
      <c r="O39" s="90" t="s">
        <v>216</v>
      </c>
      <c r="P39" s="90" t="s">
        <v>246</v>
      </c>
      <c r="Q39" s="90" t="s">
        <v>265</v>
      </c>
      <c r="R39" s="90" t="s">
        <v>302</v>
      </c>
      <c r="S39" s="90" t="s">
        <v>313</v>
      </c>
      <c r="T39" s="90" t="s">
        <v>376</v>
      </c>
      <c r="U39" s="90" t="s">
        <v>377</v>
      </c>
      <c r="V39" s="90" t="s">
        <v>378</v>
      </c>
      <c r="W39" s="90" t="s">
        <v>379</v>
      </c>
      <c r="X39" s="90" t="s">
        <v>381</v>
      </c>
      <c r="Y39" s="90" t="s">
        <v>386</v>
      </c>
      <c r="Z39" s="90" t="s">
        <v>391</v>
      </c>
      <c r="AA39" s="90" t="s">
        <v>397</v>
      </c>
      <c r="AB39" s="90" t="s">
        <v>402</v>
      </c>
      <c r="AC39" s="90" t="s">
        <v>431</v>
      </c>
      <c r="AD39" s="90" t="s">
        <v>437</v>
      </c>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851</v>
      </c>
      <c r="B40" s="81" t="s">
        <v>454</v>
      </c>
      <c r="C40" s="83" t="s">
        <v>880</v>
      </c>
      <c r="D40" s="85" t="s">
        <v>881</v>
      </c>
      <c r="E40" s="85" t="s">
        <v>882</v>
      </c>
      <c r="F40" s="86" t="s">
        <v>739</v>
      </c>
      <c r="G40" s="86" t="s">
        <v>782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851</v>
      </c>
      <c r="B41" s="81" t="s">
        <v>883</v>
      </c>
      <c r="C41" s="83" t="s">
        <v>884</v>
      </c>
      <c r="D41" s="85" t="s">
        <v>885</v>
      </c>
      <c r="E41" s="85" t="s">
        <v>886</v>
      </c>
      <c r="F41" s="86" t="s">
        <v>739</v>
      </c>
      <c r="G41" s="86" t="s">
        <v>782</v>
      </c>
      <c r="H41" s="86">
        <v>2</v>
      </c>
      <c r="I41" s="88">
        <f>IF(COUNTIF(J41:AW41,"&lt;&gt;")=0,"",SUMPRODUCT(((Recommendations[ImplStatus]="Implemented")+(Recommendations[ImplStatus]="Compensated"))*ISNUMBER(MATCH(Recommendations[Id],J41:AW41,0)))/COUNTIF(J41:AW41,"&lt;&gt;"))</f>
        <v>0</v>
      </c>
      <c r="J41" s="90" t="s">
        <v>162</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851</v>
      </c>
      <c r="B42" s="81" t="s">
        <v>887</v>
      </c>
      <c r="C42" s="83" t="s">
        <v>888</v>
      </c>
      <c r="D42" s="85" t="s">
        <v>889</v>
      </c>
      <c r="E42" s="85" t="s">
        <v>890</v>
      </c>
      <c r="F42" s="86" t="s">
        <v>797</v>
      </c>
      <c r="G42" s="86" t="s">
        <v>782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851</v>
      </c>
      <c r="B43" s="81" t="s">
        <v>891</v>
      </c>
      <c r="C43" s="83" t="s">
        <v>892</v>
      </c>
      <c r="D43" s="85" t="s">
        <v>893</v>
      </c>
      <c r="E43" s="85" t="s">
        <v>894</v>
      </c>
      <c r="F43" s="86" t="s">
        <v>797</v>
      </c>
      <c r="G43" s="86" t="s">
        <v>782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895</v>
      </c>
      <c r="B44" s="80">
        <v>5</v>
      </c>
      <c r="C44" s="82" t="s">
        <v>25</v>
      </c>
      <c r="D44" s="84" t="s">
        <v>896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895</v>
      </c>
      <c r="B45" s="81" t="s">
        <v>897</v>
      </c>
      <c r="C45" s="83" t="s">
        <v>898</v>
      </c>
      <c r="D45" s="85" t="s">
        <v>899</v>
      </c>
      <c r="E45" s="85" t="s">
        <v>900</v>
      </c>
      <c r="F45" s="86" t="s">
        <v>876</v>
      </c>
      <c r="G45" s="86" t="s">
        <v>740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895</v>
      </c>
      <c r="B46" s="81" t="s">
        <v>901</v>
      </c>
      <c r="C46" s="83" t="s">
        <v>902</v>
      </c>
      <c r="D46" s="85" t="s">
        <v>903</v>
      </c>
      <c r="E46" s="85" t="s">
        <v>904</v>
      </c>
      <c r="F46" s="86" t="s">
        <v>876</v>
      </c>
      <c r="G46" s="86" t="s">
        <v>782</v>
      </c>
      <c r="H46" s="86">
        <v>1</v>
      </c>
      <c r="I46" s="88">
        <f>IF(COUNTIF(J46:AW46,"&lt;&gt;")=0,"",SUMPRODUCT(((Recommendations[ImplStatus]="Implemented")+(Recommendations[ImplStatus]="Compensated"))*ISNUMBER(MATCH(Recommendations[Id],J46:AW46,0)))/COUNTIF(J46:AW46,"&lt;&gt;"))</f>
        <v>0</v>
      </c>
      <c r="J46" s="90" t="s">
        <v>137</v>
      </c>
      <c r="K46" s="90" t="s">
        <v>142</v>
      </c>
      <c r="L46" s="90" t="s">
        <v>147</v>
      </c>
      <c r="M46" s="90" t="s">
        <v>347</v>
      </c>
      <c r="N46" s="90" t="s">
        <v>348</v>
      </c>
      <c r="O46" s="90" t="s">
        <v>349</v>
      </c>
      <c r="P46" s="90" t="s">
        <v>408</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895</v>
      </c>
      <c r="B47" s="81" t="s">
        <v>905</v>
      </c>
      <c r="C47" s="83" t="s">
        <v>906</v>
      </c>
      <c r="D47" s="85" t="s">
        <v>907</v>
      </c>
      <c r="E47" s="85" t="s">
        <v>908</v>
      </c>
      <c r="F47" s="86" t="s">
        <v>876</v>
      </c>
      <c r="G47" s="86" t="s">
        <v>782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895</v>
      </c>
      <c r="B48" s="81" t="s">
        <v>909</v>
      </c>
      <c r="C48" s="83" t="s">
        <v>910</v>
      </c>
      <c r="D48" s="85" t="s">
        <v>911</v>
      </c>
      <c r="E48" s="85" t="s">
        <v>912</v>
      </c>
      <c r="F48" s="86" t="s">
        <v>876</v>
      </c>
      <c r="G48" s="86" t="s">
        <v>782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895</v>
      </c>
      <c r="B49" s="81" t="s">
        <v>913</v>
      </c>
      <c r="C49" s="83" t="s">
        <v>914</v>
      </c>
      <c r="D49" s="85" t="s">
        <v>915</v>
      </c>
      <c r="E49" s="85" t="s">
        <v>916</v>
      </c>
      <c r="F49" s="86" t="s">
        <v>876</v>
      </c>
      <c r="G49" s="86" t="s">
        <v>740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895</v>
      </c>
      <c r="B50" s="81" t="s">
        <v>917</v>
      </c>
      <c r="C50" s="83" t="s">
        <v>918</v>
      </c>
      <c r="D50" s="85" t="s">
        <v>919</v>
      </c>
      <c r="E50" s="85" t="s">
        <v>920</v>
      </c>
      <c r="F50" s="86" t="s">
        <v>876</v>
      </c>
      <c r="G50" s="86" t="s">
        <v>798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921</v>
      </c>
      <c r="B51" s="80">
        <v>6</v>
      </c>
      <c r="C51" s="82" t="s">
        <v>25</v>
      </c>
      <c r="D51" s="84" t="s">
        <v>922</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921</v>
      </c>
      <c r="B52" s="81" t="s">
        <v>923</v>
      </c>
      <c r="C52" s="83" t="s">
        <v>924</v>
      </c>
      <c r="D52" s="85" t="s">
        <v>925</v>
      </c>
      <c r="E52" s="85" t="s">
        <v>926</v>
      </c>
      <c r="F52" s="86" t="s">
        <v>857</v>
      </c>
      <c r="G52" s="86" t="s">
        <v>798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921</v>
      </c>
      <c r="B53" s="81" t="s">
        <v>927</v>
      </c>
      <c r="C53" s="83" t="s">
        <v>928</v>
      </c>
      <c r="D53" s="85" t="s">
        <v>929</v>
      </c>
      <c r="E53" s="85" t="s">
        <v>930</v>
      </c>
      <c r="F53" s="86" t="s">
        <v>857</v>
      </c>
      <c r="G53" s="86" t="s">
        <v>798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921</v>
      </c>
      <c r="B54" s="81" t="s">
        <v>931</v>
      </c>
      <c r="C54" s="83" t="s">
        <v>932</v>
      </c>
      <c r="D54" s="85" t="s">
        <v>933</v>
      </c>
      <c r="E54" s="85" t="s">
        <v>934</v>
      </c>
      <c r="F54" s="86" t="s">
        <v>876</v>
      </c>
      <c r="G54" s="86" t="s">
        <v>782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921</v>
      </c>
      <c r="B55" s="81" t="s">
        <v>935</v>
      </c>
      <c r="C55" s="83" t="s">
        <v>936</v>
      </c>
      <c r="D55" s="85" t="s">
        <v>937</v>
      </c>
      <c r="E55" s="85" t="s">
        <v>938</v>
      </c>
      <c r="F55" s="86" t="s">
        <v>876</v>
      </c>
      <c r="G55" s="86" t="s">
        <v>782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921</v>
      </c>
      <c r="B56" s="81" t="s">
        <v>939</v>
      </c>
      <c r="C56" s="83" t="s">
        <v>940</v>
      </c>
      <c r="D56" s="85" t="s">
        <v>941</v>
      </c>
      <c r="E56" s="85" t="s">
        <v>942</v>
      </c>
      <c r="F56" s="86" t="s">
        <v>876</v>
      </c>
      <c r="G56" s="86" t="s">
        <v>782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921</v>
      </c>
      <c r="B57" s="81" t="s">
        <v>943</v>
      </c>
      <c r="C57" s="83" t="s">
        <v>944</v>
      </c>
      <c r="D57" s="85" t="s">
        <v>945</v>
      </c>
      <c r="E57" s="85" t="s">
        <v>946</v>
      </c>
      <c r="F57" s="86" t="s">
        <v>765</v>
      </c>
      <c r="G57" s="86" t="s">
        <v>740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921</v>
      </c>
      <c r="B58" s="81" t="s">
        <v>947</v>
      </c>
      <c r="C58" s="83" t="s">
        <v>948</v>
      </c>
      <c r="D58" s="85" t="s">
        <v>949</v>
      </c>
      <c r="E58" s="85" t="s">
        <v>950</v>
      </c>
      <c r="F58" s="86" t="s">
        <v>876</v>
      </c>
      <c r="G58" s="86" t="s">
        <v>782</v>
      </c>
      <c r="H58" s="86">
        <v>2</v>
      </c>
      <c r="I58" s="88">
        <f>IF(COUNTIF(J58:AW58,"&lt;&gt;")=0,"",SUMPRODUCT(((Recommendations[ImplStatus]="Implemented")+(Recommendations[ImplStatus]="Compensated"))*ISNUMBER(MATCH(Recommendations[Id],J58:AW58,0)))/COUNTIF(J58:AW58,"&lt;&gt;"))</f>
        <v>0</v>
      </c>
      <c r="J58" s="90" t="s">
        <v>311</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921</v>
      </c>
      <c r="B59" s="81" t="s">
        <v>951</v>
      </c>
      <c r="C59" s="83" t="s">
        <v>952</v>
      </c>
      <c r="D59" s="85" t="s">
        <v>953</v>
      </c>
      <c r="E59" s="85" t="s">
        <v>954</v>
      </c>
      <c r="F59" s="86" t="s">
        <v>876</v>
      </c>
      <c r="G59" s="86" t="s">
        <v>798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955</v>
      </c>
      <c r="B60" s="80">
        <v>7</v>
      </c>
      <c r="C60" s="82" t="s">
        <v>25</v>
      </c>
      <c r="D60" s="84" t="s">
        <v>956</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955</v>
      </c>
      <c r="B61" s="81" t="s">
        <v>957</v>
      </c>
      <c r="C61" s="83" t="s">
        <v>958</v>
      </c>
      <c r="D61" s="85" t="s">
        <v>959</v>
      </c>
      <c r="E61" s="85" t="s">
        <v>960</v>
      </c>
      <c r="F61" s="86" t="s">
        <v>857</v>
      </c>
      <c r="G61" s="86" t="s">
        <v>798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955</v>
      </c>
      <c r="B62" s="81" t="s">
        <v>961</v>
      </c>
      <c r="C62" s="83" t="s">
        <v>962</v>
      </c>
      <c r="D62" s="85" t="s">
        <v>963</v>
      </c>
      <c r="E62" s="85" t="s">
        <v>964</v>
      </c>
      <c r="F62" s="86" t="s">
        <v>857</v>
      </c>
      <c r="G62" s="86" t="s">
        <v>798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955</v>
      </c>
      <c r="B63" s="81" t="s">
        <v>965</v>
      </c>
      <c r="C63" s="83" t="s">
        <v>966</v>
      </c>
      <c r="D63" s="85" t="s">
        <v>967</v>
      </c>
      <c r="E63" s="85" t="s">
        <v>968</v>
      </c>
      <c r="F63" s="86" t="s">
        <v>765</v>
      </c>
      <c r="G63" s="86" t="s">
        <v>782</v>
      </c>
      <c r="H63" s="86">
        <v>1</v>
      </c>
      <c r="I63" s="88">
        <f>IF(COUNTIF(J63:AW63,"&lt;&gt;")=0,"",SUMPRODUCT(((Recommendations[ImplStatus]="Implemented")+(Recommendations[ImplStatus]="Compensated"))*ISNUMBER(MATCH(Recommendations[Id],J63:AW63,0)))/COUNTIF(J63:AW63,"&lt;&gt;"))</f>
        <v>0</v>
      </c>
      <c r="J63" s="90" t="s">
        <v>420</v>
      </c>
      <c r="K63" s="90" t="s">
        <v>426</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955</v>
      </c>
      <c r="B64" s="81" t="s">
        <v>969</v>
      </c>
      <c r="C64" s="83" t="s">
        <v>970</v>
      </c>
      <c r="D64" s="85" t="s">
        <v>971</v>
      </c>
      <c r="E64" s="85" t="s">
        <v>972</v>
      </c>
      <c r="F64" s="86" t="s">
        <v>765</v>
      </c>
      <c r="G64" s="86" t="s">
        <v>782</v>
      </c>
      <c r="H64" s="86">
        <v>1</v>
      </c>
      <c r="I64" s="88">
        <f>IF(COUNTIF(J64:AW64,"&lt;&gt;")=0,"",SUMPRODUCT(((Recommendations[ImplStatus]="Implemented")+(Recommendations[ImplStatus]="Compensated"))*ISNUMBER(MATCH(Recommendations[Id],J64:AW64,0)))/COUNTIF(J64:AW64,"&lt;&gt;"))</f>
        <v>0</v>
      </c>
      <c r="J64" s="90" t="s">
        <v>426</v>
      </c>
      <c r="K64" s="90" t="s">
        <v>443</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955</v>
      </c>
      <c r="B65" s="81" t="s">
        <v>973</v>
      </c>
      <c r="C65" s="83" t="s">
        <v>974</v>
      </c>
      <c r="D65" s="85" t="s">
        <v>975</v>
      </c>
      <c r="E65" s="85" t="s">
        <v>976</v>
      </c>
      <c r="F65" s="86" t="s">
        <v>765</v>
      </c>
      <c r="G65" s="86" t="s">
        <v>740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955</v>
      </c>
      <c r="B66" s="81" t="s">
        <v>977</v>
      </c>
      <c r="C66" s="83" t="s">
        <v>978</v>
      </c>
      <c r="D66" s="85" t="s">
        <v>979</v>
      </c>
      <c r="E66" s="85" t="s">
        <v>980</v>
      </c>
      <c r="F66" s="86" t="s">
        <v>765</v>
      </c>
      <c r="G66" s="86" t="s">
        <v>740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955</v>
      </c>
      <c r="B67" s="81" t="s">
        <v>981</v>
      </c>
      <c r="C67" s="83" t="s">
        <v>982</v>
      </c>
      <c r="D67" s="85" t="s">
        <v>983</v>
      </c>
      <c r="E67" s="85" t="s">
        <v>984</v>
      </c>
      <c r="F67" s="86" t="s">
        <v>765</v>
      </c>
      <c r="G67" s="86" t="s">
        <v>745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985</v>
      </c>
      <c r="B68" s="80">
        <v>8</v>
      </c>
      <c r="C68" s="82" t="s">
        <v>25</v>
      </c>
      <c r="D68" s="84" t="s">
        <v>986</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985</v>
      </c>
      <c r="B69" s="81" t="s">
        <v>987</v>
      </c>
      <c r="C69" s="83" t="s">
        <v>988</v>
      </c>
      <c r="D69" s="85" t="s">
        <v>989</v>
      </c>
      <c r="E69" s="85" t="s">
        <v>990</v>
      </c>
      <c r="F69" s="86" t="s">
        <v>857</v>
      </c>
      <c r="G69" s="86" t="s">
        <v>798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985</v>
      </c>
      <c r="B70" s="81" t="s">
        <v>991</v>
      </c>
      <c r="C70" s="83" t="s">
        <v>992</v>
      </c>
      <c r="D70" s="85" t="s">
        <v>993</v>
      </c>
      <c r="E70" s="85" t="s">
        <v>994</v>
      </c>
      <c r="F70" s="86" t="s">
        <v>797</v>
      </c>
      <c r="G70" s="86" t="s">
        <v>750</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985</v>
      </c>
      <c r="B71" s="81" t="s">
        <v>995</v>
      </c>
      <c r="C71" s="83" t="s">
        <v>996</v>
      </c>
      <c r="D71" s="85" t="s">
        <v>997</v>
      </c>
      <c r="E71" s="85" t="s">
        <v>998</v>
      </c>
      <c r="F71" s="86" t="s">
        <v>797</v>
      </c>
      <c r="G71" s="86" t="s">
        <v>782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985</v>
      </c>
      <c r="B72" s="81" t="s">
        <v>999</v>
      </c>
      <c r="C72" s="83" t="s">
        <v>1000</v>
      </c>
      <c r="D72" s="85" t="s">
        <v>1001</v>
      </c>
      <c r="E72" s="85" t="s">
        <v>1002</v>
      </c>
      <c r="F72" s="86" t="s">
        <v>1003</v>
      </c>
      <c r="G72" s="86" t="s">
        <v>782</v>
      </c>
      <c r="H72" s="86">
        <v>2</v>
      </c>
      <c r="I72" s="88">
        <f>IF(COUNTIF(J72:AW72,"&lt;&gt;")=0,"",SUMPRODUCT(((Recommendations[ImplStatus]="Implemented")+(Recommendations[ImplStatus]="Compensated"))*ISNUMBER(MATCH(Recommendations[Id],J72:AW72,0)))/COUNTIF(J72:AW72,"&lt;&gt;"))</f>
        <v>0</v>
      </c>
      <c r="J72" s="90" t="s">
        <v>73</v>
      </c>
      <c r="K72" s="90" t="s">
        <v>290</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985</v>
      </c>
      <c r="B73" s="81" t="s">
        <v>1004</v>
      </c>
      <c r="C73" s="83" t="s">
        <v>1005</v>
      </c>
      <c r="D73" s="85" t="s">
        <v>1006</v>
      </c>
      <c r="E73" s="85" t="s">
        <v>1007</v>
      </c>
      <c r="F73" s="86" t="s">
        <v>797</v>
      </c>
      <c r="G73" s="86" t="s">
        <v>750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985</v>
      </c>
      <c r="B74" s="81" t="s">
        <v>1008</v>
      </c>
      <c r="C74" s="83" t="s">
        <v>1009</v>
      </c>
      <c r="D74" s="85" t="s">
        <v>1010</v>
      </c>
      <c r="E74" s="85" t="s">
        <v>1011</v>
      </c>
      <c r="F74" s="86" t="s">
        <v>797</v>
      </c>
      <c r="G74" s="86" t="s">
        <v>750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985</v>
      </c>
      <c r="B75" s="81" t="s">
        <v>1012</v>
      </c>
      <c r="C75" s="83" t="s">
        <v>1013</v>
      </c>
      <c r="D75" s="85" t="s">
        <v>1014</v>
      </c>
      <c r="E75" s="85" t="s">
        <v>1015</v>
      </c>
      <c r="F75" s="86" t="s">
        <v>797</v>
      </c>
      <c r="G75" s="86" t="s">
        <v>750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985</v>
      </c>
      <c r="B76" s="81" t="s">
        <v>1016</v>
      </c>
      <c r="C76" s="83" t="s">
        <v>1017</v>
      </c>
      <c r="D76" s="85" t="s">
        <v>1018</v>
      </c>
      <c r="E76" s="85" t="s">
        <v>1019</v>
      </c>
      <c r="F76" s="86" t="s">
        <v>797</v>
      </c>
      <c r="G76" s="86" t="s">
        <v>750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985</v>
      </c>
      <c r="B77" s="81" t="s">
        <v>1020</v>
      </c>
      <c r="C77" s="83" t="s">
        <v>1021</v>
      </c>
      <c r="D77" s="85" t="s">
        <v>1022</v>
      </c>
      <c r="E77" s="85" t="s">
        <v>1023</v>
      </c>
      <c r="F77" s="86" t="s">
        <v>797</v>
      </c>
      <c r="G77" s="86" t="s">
        <v>750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985</v>
      </c>
      <c r="B78" s="81" t="s">
        <v>1024</v>
      </c>
      <c r="C78" s="83" t="s">
        <v>1025</v>
      </c>
      <c r="D78" s="85" t="s">
        <v>1026</v>
      </c>
      <c r="E78" s="85" t="s">
        <v>1027</v>
      </c>
      <c r="F78" s="86" t="s">
        <v>797</v>
      </c>
      <c r="G78" s="86" t="s">
        <v>782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985</v>
      </c>
      <c r="B79" s="81" t="s">
        <v>1028</v>
      </c>
      <c r="C79" s="83" t="s">
        <v>1029</v>
      </c>
      <c r="D79" s="85" t="s">
        <v>1030</v>
      </c>
      <c r="E79" s="85" t="s">
        <v>1031</v>
      </c>
      <c r="F79" s="86" t="s">
        <v>797</v>
      </c>
      <c r="G79" s="86" t="s">
        <v>750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985</v>
      </c>
      <c r="B80" s="81" t="s">
        <v>1032</v>
      </c>
      <c r="C80" s="83" t="s">
        <v>1033</v>
      </c>
      <c r="D80" s="85" t="s">
        <v>1034</v>
      </c>
      <c r="E80" s="85" t="s">
        <v>1035</v>
      </c>
      <c r="F80" s="86" t="s">
        <v>797</v>
      </c>
      <c r="G80" s="86" t="s">
        <v>750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1036</v>
      </c>
      <c r="B81" s="80">
        <v>9</v>
      </c>
      <c r="C81" s="82" t="s">
        <v>25</v>
      </c>
      <c r="D81" s="84" t="s">
        <v>1037</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1036</v>
      </c>
      <c r="B82" s="81" t="s">
        <v>1038</v>
      </c>
      <c r="C82" s="83" t="s">
        <v>1039</v>
      </c>
      <c r="D82" s="85" t="s">
        <v>1040</v>
      </c>
      <c r="E82" s="85" t="s">
        <v>1041</v>
      </c>
      <c r="F82" s="86" t="s">
        <v>765</v>
      </c>
      <c r="G82" s="86" t="s">
        <v>782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1036</v>
      </c>
      <c r="B83" s="81" t="s">
        <v>1042</v>
      </c>
      <c r="C83" s="83" t="s">
        <v>1043</v>
      </c>
      <c r="D83" s="85" t="s">
        <v>1044</v>
      </c>
      <c r="E83" s="85" t="s">
        <v>1045</v>
      </c>
      <c r="F83" s="86" t="s">
        <v>739</v>
      </c>
      <c r="G83" s="86" t="s">
        <v>782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1036</v>
      </c>
      <c r="B84" s="81" t="s">
        <v>1046</v>
      </c>
      <c r="C84" s="83" t="s">
        <v>1047</v>
      </c>
      <c r="D84" s="85" t="s">
        <v>1048</v>
      </c>
      <c r="E84" s="85" t="s">
        <v>1049</v>
      </c>
      <c r="F84" s="86" t="s">
        <v>1003</v>
      </c>
      <c r="G84" s="86" t="s">
        <v>782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1036</v>
      </c>
      <c r="B85" s="81" t="s">
        <v>1050</v>
      </c>
      <c r="C85" s="83" t="s">
        <v>1051</v>
      </c>
      <c r="D85" s="85" t="s">
        <v>1052</v>
      </c>
      <c r="E85" s="85" t="s">
        <v>1053</v>
      </c>
      <c r="F85" s="86" t="s">
        <v>765</v>
      </c>
      <c r="G85" s="86" t="s">
        <v>782</v>
      </c>
      <c r="H85" s="86">
        <v>2</v>
      </c>
      <c r="I85" s="88">
        <f>IF(COUNTIF(J85:AW85,"&lt;&gt;")=0,"",SUMPRODUCT(((Recommendations[ImplStatus]="Implemented")+(Recommendations[ImplStatus]="Compensated"))*ISNUMBER(MATCH(Recommendations[Id],J85:AW85,0)))/COUNTIF(J85:AW85,"&lt;&gt;"))</f>
        <v>0</v>
      </c>
      <c r="J85" s="90" t="s">
        <v>120</v>
      </c>
      <c r="K85" s="90" t="s">
        <v>125</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1036</v>
      </c>
      <c r="B86" s="81" t="s">
        <v>1054</v>
      </c>
      <c r="C86" s="83" t="s">
        <v>1055</v>
      </c>
      <c r="D86" s="85" t="s">
        <v>1056</v>
      </c>
      <c r="E86" s="85" t="s">
        <v>1057</v>
      </c>
      <c r="F86" s="86" t="s">
        <v>1003</v>
      </c>
      <c r="G86" s="86" t="s">
        <v>782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1036</v>
      </c>
      <c r="B87" s="81" t="s">
        <v>1058</v>
      </c>
      <c r="C87" s="83" t="s">
        <v>1059</v>
      </c>
      <c r="D87" s="85" t="s">
        <v>1060</v>
      </c>
      <c r="E87" s="85" t="s">
        <v>1061</v>
      </c>
      <c r="F87" s="86" t="s">
        <v>1003</v>
      </c>
      <c r="G87" s="86" t="s">
        <v>782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1036</v>
      </c>
      <c r="B88" s="81" t="s">
        <v>1062</v>
      </c>
      <c r="C88" s="83" t="s">
        <v>1063</v>
      </c>
      <c r="D88" s="85" t="s">
        <v>1064</v>
      </c>
      <c r="E88" s="85" t="s">
        <v>1065</v>
      </c>
      <c r="F88" s="86" t="s">
        <v>1003</v>
      </c>
      <c r="G88" s="86" t="s">
        <v>782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1066</v>
      </c>
      <c r="B89" s="80">
        <v>10</v>
      </c>
      <c r="C89" s="82" t="s">
        <v>25</v>
      </c>
      <c r="D89" s="84" t="s">
        <v>1067</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1066</v>
      </c>
      <c r="B90" s="81" t="s">
        <v>1068</v>
      </c>
      <c r="C90" s="83" t="s">
        <v>1069</v>
      </c>
      <c r="D90" s="85" t="s">
        <v>1070</v>
      </c>
      <c r="E90" s="85" t="s">
        <v>1071</v>
      </c>
      <c r="F90" s="86" t="s">
        <v>739</v>
      </c>
      <c r="G90" s="86" t="s">
        <v>750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1066</v>
      </c>
      <c r="B91" s="81" t="s">
        <v>1072</v>
      </c>
      <c r="C91" s="83" t="s">
        <v>1073</v>
      </c>
      <c r="D91" s="85" t="s">
        <v>1074</v>
      </c>
      <c r="E91" s="85" t="s">
        <v>1075</v>
      </c>
      <c r="F91" s="86" t="s">
        <v>739</v>
      </c>
      <c r="G91" s="86" t="s">
        <v>782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1066</v>
      </c>
      <c r="B92" s="81" t="s">
        <v>1076</v>
      </c>
      <c r="C92" s="83" t="s">
        <v>1077</v>
      </c>
      <c r="D92" s="85" t="s">
        <v>1078</v>
      </c>
      <c r="E92" s="85" t="s">
        <v>1079</v>
      </c>
      <c r="F92" s="86" t="s">
        <v>739</v>
      </c>
      <c r="G92" s="86" t="s">
        <v>782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1066</v>
      </c>
      <c r="B93" s="81" t="s">
        <v>1080</v>
      </c>
      <c r="C93" s="83" t="s">
        <v>1081</v>
      </c>
      <c r="D93" s="85" t="s">
        <v>1082</v>
      </c>
      <c r="E93" s="85" t="s">
        <v>1083</v>
      </c>
      <c r="F93" s="86" t="s">
        <v>739</v>
      </c>
      <c r="G93" s="86" t="s">
        <v>750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1066</v>
      </c>
      <c r="B94" s="81" t="s">
        <v>1084</v>
      </c>
      <c r="C94" s="83" t="s">
        <v>1085</v>
      </c>
      <c r="D94" s="85" t="s">
        <v>1086</v>
      </c>
      <c r="E94" s="85" t="s">
        <v>1087</v>
      </c>
      <c r="F94" s="86" t="s">
        <v>739</v>
      </c>
      <c r="G94" s="86" t="s">
        <v>782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1066</v>
      </c>
      <c r="B95" s="81" t="s">
        <v>1088</v>
      </c>
      <c r="C95" s="83" t="s">
        <v>1089</v>
      </c>
      <c r="D95" s="85" t="s">
        <v>1090</v>
      </c>
      <c r="E95" s="85" t="s">
        <v>1091</v>
      </c>
      <c r="F95" s="86" t="s">
        <v>739</v>
      </c>
      <c r="G95" s="86" t="s">
        <v>782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1066</v>
      </c>
      <c r="B96" s="81" t="s">
        <v>1092</v>
      </c>
      <c r="C96" s="83" t="s">
        <v>1093</v>
      </c>
      <c r="D96" s="85" t="s">
        <v>1094</v>
      </c>
      <c r="E96" s="85" t="s">
        <v>1095</v>
      </c>
      <c r="F96" s="86" t="s">
        <v>739</v>
      </c>
      <c r="G96" s="86" t="s">
        <v>750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1096</v>
      </c>
      <c r="B97" s="80">
        <v>11</v>
      </c>
      <c r="C97" s="82" t="s">
        <v>25</v>
      </c>
      <c r="D97" s="84" t="s">
        <v>1097</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1096</v>
      </c>
      <c r="B98" s="81" t="s">
        <v>1098</v>
      </c>
      <c r="C98" s="83" t="s">
        <v>1099</v>
      </c>
      <c r="D98" s="85" t="s">
        <v>1100</v>
      </c>
      <c r="E98" s="85" t="s">
        <v>1101</v>
      </c>
      <c r="F98" s="86" t="s">
        <v>857</v>
      </c>
      <c r="G98" s="86" t="s">
        <v>798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1096</v>
      </c>
      <c r="B99" s="81" t="s">
        <v>1102</v>
      </c>
      <c r="C99" s="83" t="s">
        <v>1103</v>
      </c>
      <c r="D99" s="85" t="s">
        <v>1104</v>
      </c>
      <c r="E99" s="85" t="s">
        <v>1105</v>
      </c>
      <c r="F99" s="86" t="s">
        <v>797</v>
      </c>
      <c r="G99" s="86" t="s">
        <v>1106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1096</v>
      </c>
      <c r="B100" s="81" t="s">
        <v>1107</v>
      </c>
      <c r="C100" s="83" t="s">
        <v>1108</v>
      </c>
      <c r="D100" s="85" t="s">
        <v>1109</v>
      </c>
      <c r="E100" s="85" t="s">
        <v>1110</v>
      </c>
      <c r="F100" s="86" t="s">
        <v>797</v>
      </c>
      <c r="G100" s="86" t="s">
        <v>782</v>
      </c>
      <c r="H100" s="86">
        <v>1</v>
      </c>
      <c r="I100" s="88">
        <f>IF(COUNTIF(J100:AW100,"&lt;&gt;")=0,"",SUMPRODUCT(((Recommendations[ImplStatus]="Implemented")+(Recommendations[ImplStatus]="Compensated"))*ISNUMBER(MATCH(Recommendations[Id],J100:AW100,0)))/COUNTIF(J100:AW100,"&lt;&gt;"))</f>
        <v>0</v>
      </c>
      <c r="J100" s="90" t="s">
        <v>54</v>
      </c>
      <c r="K100" s="90" t="s">
        <v>264</v>
      </c>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1096</v>
      </c>
      <c r="B101" s="81" t="s">
        <v>1111</v>
      </c>
      <c r="C101" s="83" t="s">
        <v>1112</v>
      </c>
      <c r="D101" s="85" t="s">
        <v>1113</v>
      </c>
      <c r="E101" s="85" t="s">
        <v>1114</v>
      </c>
      <c r="F101" s="86" t="s">
        <v>797</v>
      </c>
      <c r="G101" s="86" t="s">
        <v>1106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1096</v>
      </c>
      <c r="B102" s="81" t="s">
        <v>1115</v>
      </c>
      <c r="C102" s="83" t="s">
        <v>1116</v>
      </c>
      <c r="D102" s="85" t="s">
        <v>1117</v>
      </c>
      <c r="E102" s="85" t="s">
        <v>1118</v>
      </c>
      <c r="F102" s="86" t="s">
        <v>797</v>
      </c>
      <c r="G102" s="86" t="s">
        <v>1106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1119</v>
      </c>
      <c r="B103" s="80">
        <v>12</v>
      </c>
      <c r="C103" s="82" t="s">
        <v>25</v>
      </c>
      <c r="D103" s="84" t="s">
        <v>1120</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1119</v>
      </c>
      <c r="B104" s="81" t="s">
        <v>1121</v>
      </c>
      <c r="C104" s="83" t="s">
        <v>1122</v>
      </c>
      <c r="D104" s="85" t="s">
        <v>1123</v>
      </c>
      <c r="E104" s="85" t="s">
        <v>1124</v>
      </c>
      <c r="F104" s="86" t="s">
        <v>1003</v>
      </c>
      <c r="G104" s="86" t="s">
        <v>782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1119</v>
      </c>
      <c r="B105" s="81" t="s">
        <v>1125</v>
      </c>
      <c r="C105" s="83" t="s">
        <v>1126</v>
      </c>
      <c r="D105" s="85" t="s">
        <v>1127</v>
      </c>
      <c r="E105" s="85" t="s">
        <v>1128</v>
      </c>
      <c r="F105" s="86" t="s">
        <v>1003</v>
      </c>
      <c r="G105" s="86" t="s">
        <v>782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1119</v>
      </c>
      <c r="B106" s="81" t="s">
        <v>1129</v>
      </c>
      <c r="C106" s="83" t="s">
        <v>1130</v>
      </c>
      <c r="D106" s="85" t="s">
        <v>1131</v>
      </c>
      <c r="E106" s="85" t="s">
        <v>1132</v>
      </c>
      <c r="F106" s="86" t="s">
        <v>1003</v>
      </c>
      <c r="G106" s="86" t="s">
        <v>782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1119</v>
      </c>
      <c r="B107" s="81" t="s">
        <v>1133</v>
      </c>
      <c r="C107" s="83" t="s">
        <v>1134</v>
      </c>
      <c r="D107" s="85" t="s">
        <v>1135</v>
      </c>
      <c r="E107" s="85" t="s">
        <v>1136</v>
      </c>
      <c r="F107" s="86" t="s">
        <v>857</v>
      </c>
      <c r="G107" s="86" t="s">
        <v>798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1119</v>
      </c>
      <c r="B108" s="81" t="s">
        <v>1137</v>
      </c>
      <c r="C108" s="83" t="s">
        <v>1138</v>
      </c>
      <c r="D108" s="85" t="s">
        <v>1139</v>
      </c>
      <c r="E108" s="85" t="s">
        <v>1140</v>
      </c>
      <c r="F108" s="86" t="s">
        <v>1003</v>
      </c>
      <c r="G108" s="86" t="s">
        <v>782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1119</v>
      </c>
      <c r="B109" s="81" t="s">
        <v>1141</v>
      </c>
      <c r="C109" s="83" t="s">
        <v>1142</v>
      </c>
      <c r="D109" s="85" t="s">
        <v>1143</v>
      </c>
      <c r="E109" s="85" t="s">
        <v>1144</v>
      </c>
      <c r="F109" s="86" t="s">
        <v>1003</v>
      </c>
      <c r="G109" s="86" t="s">
        <v>782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1119</v>
      </c>
      <c r="B110" s="81" t="s">
        <v>1145</v>
      </c>
      <c r="C110" s="83" t="s">
        <v>1146</v>
      </c>
      <c r="D110" s="85" t="s">
        <v>1147</v>
      </c>
      <c r="E110" s="85" t="s">
        <v>1148</v>
      </c>
      <c r="F110" s="86" t="s">
        <v>739</v>
      </c>
      <c r="G110" s="86" t="s">
        <v>782</v>
      </c>
      <c r="H110" s="86">
        <v>2</v>
      </c>
      <c r="I110" s="88">
        <f>IF(COUNTIF(J110:AW110,"&lt;&gt;")=0,"",SUMPRODUCT(((Recommendations[ImplStatus]="Implemented")+(Recommendations[ImplStatus]="Compensated"))*ISNUMBER(MATCH(Recommendations[Id],J110:AW110,0)))/COUNTIF(J110:AW110,"&lt;&gt;"))</f>
        <v>0</v>
      </c>
      <c r="J110" s="90" t="s">
        <v>285</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1119</v>
      </c>
      <c r="B111" s="81" t="s">
        <v>1149</v>
      </c>
      <c r="C111" s="83" t="s">
        <v>1150</v>
      </c>
      <c r="D111" s="85" t="s">
        <v>1151</v>
      </c>
      <c r="E111" s="85" t="s">
        <v>1152</v>
      </c>
      <c r="F111" s="86" t="s">
        <v>739</v>
      </c>
      <c r="G111" s="86" t="s">
        <v>782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1153</v>
      </c>
      <c r="B112" s="80">
        <v>13</v>
      </c>
      <c r="C112" s="82" t="s">
        <v>25</v>
      </c>
      <c r="D112" s="84" t="s">
        <v>1154</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1153</v>
      </c>
      <c r="B113" s="81" t="s">
        <v>1155</v>
      </c>
      <c r="C113" s="83" t="s">
        <v>1156</v>
      </c>
      <c r="D113" s="85" t="s">
        <v>1157</v>
      </c>
      <c r="E113" s="85" t="s">
        <v>1158</v>
      </c>
      <c r="F113" s="86" t="s">
        <v>1003</v>
      </c>
      <c r="G113" s="86" t="s">
        <v>750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1153</v>
      </c>
      <c r="B114" s="81" t="s">
        <v>1159</v>
      </c>
      <c r="C114" s="83" t="s">
        <v>1160</v>
      </c>
      <c r="D114" s="85" t="s">
        <v>1161</v>
      </c>
      <c r="E114" s="85" t="s">
        <v>1162</v>
      </c>
      <c r="F114" s="86" t="s">
        <v>739</v>
      </c>
      <c r="G114" s="86" t="s">
        <v>750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1153</v>
      </c>
      <c r="B115" s="81" t="s">
        <v>1163</v>
      </c>
      <c r="C115" s="83" t="s">
        <v>1164</v>
      </c>
      <c r="D115" s="85" t="s">
        <v>1165</v>
      </c>
      <c r="E115" s="85" t="s">
        <v>1166</v>
      </c>
      <c r="F115" s="86" t="s">
        <v>1003</v>
      </c>
      <c r="G115" s="86" t="s">
        <v>750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1153</v>
      </c>
      <c r="B116" s="81" t="s">
        <v>1167</v>
      </c>
      <c r="C116" s="83" t="s">
        <v>1168</v>
      </c>
      <c r="D116" s="85" t="s">
        <v>1169</v>
      </c>
      <c r="E116" s="85" t="s">
        <v>1170</v>
      </c>
      <c r="F116" s="86" t="s">
        <v>1003</v>
      </c>
      <c r="G116" s="86" t="s">
        <v>782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1153</v>
      </c>
      <c r="B117" s="81" t="s">
        <v>1171</v>
      </c>
      <c r="C117" s="83" t="s">
        <v>1172</v>
      </c>
      <c r="D117" s="85" t="s">
        <v>1173</v>
      </c>
      <c r="E117" s="85" t="s">
        <v>1174</v>
      </c>
      <c r="F117" s="86" t="s">
        <v>739</v>
      </c>
      <c r="G117" s="86" t="s">
        <v>782</v>
      </c>
      <c r="H117" s="86">
        <v>2</v>
      </c>
      <c r="I117" s="88">
        <f>IF(COUNTIF(J117:AW117,"&lt;&gt;")=0,"",SUMPRODUCT(((Recommendations[ImplStatus]="Implemented")+(Recommendations[ImplStatus]="Compensated"))*ISNUMBER(MATCH(Recommendations[Id],J117:AW117,0)))/COUNTIF(J117:AW117,"&lt;&gt;"))</f>
        <v>0</v>
      </c>
      <c r="J117" s="90" t="s">
        <v>326</v>
      </c>
      <c r="K117" s="90" t="s">
        <v>331</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1153</v>
      </c>
      <c r="B118" s="81" t="s">
        <v>1175</v>
      </c>
      <c r="C118" s="83" t="s">
        <v>1176</v>
      </c>
      <c r="D118" s="85" t="s">
        <v>1177</v>
      </c>
      <c r="E118" s="85" t="s">
        <v>1178</v>
      </c>
      <c r="F118" s="86" t="s">
        <v>1003</v>
      </c>
      <c r="G118" s="86" t="s">
        <v>750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1153</v>
      </c>
      <c r="B119" s="81" t="s">
        <v>1179</v>
      </c>
      <c r="C119" s="83" t="s">
        <v>1180</v>
      </c>
      <c r="D119" s="85" t="s">
        <v>1181</v>
      </c>
      <c r="E119" s="85" t="s">
        <v>1182</v>
      </c>
      <c r="F119" s="86" t="s">
        <v>739</v>
      </c>
      <c r="G119" s="86" t="s">
        <v>782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1153</v>
      </c>
      <c r="B120" s="81" t="s">
        <v>1183</v>
      </c>
      <c r="C120" s="83" t="s">
        <v>1184</v>
      </c>
      <c r="D120" s="85" t="s">
        <v>1185</v>
      </c>
      <c r="E120" s="85" t="s">
        <v>1186</v>
      </c>
      <c r="F120" s="86" t="s">
        <v>1003</v>
      </c>
      <c r="G120" s="86" t="s">
        <v>782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1153</v>
      </c>
      <c r="B121" s="81" t="s">
        <v>1187</v>
      </c>
      <c r="C121" s="83" t="s">
        <v>1188</v>
      </c>
      <c r="D121" s="85" t="s">
        <v>1189</v>
      </c>
      <c r="E121" s="85" t="s">
        <v>1190</v>
      </c>
      <c r="F121" s="86" t="s">
        <v>1003</v>
      </c>
      <c r="G121" s="86" t="s">
        <v>782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1153</v>
      </c>
      <c r="B122" s="81" t="s">
        <v>1191</v>
      </c>
      <c r="C122" s="83" t="s">
        <v>1192</v>
      </c>
      <c r="D122" s="85" t="s">
        <v>1193</v>
      </c>
      <c r="E122" s="85" t="s">
        <v>1194</v>
      </c>
      <c r="F122" s="86" t="s">
        <v>1003</v>
      </c>
      <c r="G122" s="86" t="s">
        <v>782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1153</v>
      </c>
      <c r="B123" s="81" t="s">
        <v>1195</v>
      </c>
      <c r="C123" s="83" t="s">
        <v>1196</v>
      </c>
      <c r="D123" s="85" t="s">
        <v>1197</v>
      </c>
      <c r="E123" s="85" t="s">
        <v>1198</v>
      </c>
      <c r="F123" s="86" t="s">
        <v>1003</v>
      </c>
      <c r="G123" s="86" t="s">
        <v>750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1199</v>
      </c>
      <c r="B124" s="80">
        <v>14</v>
      </c>
      <c r="C124" s="82" t="s">
        <v>25</v>
      </c>
      <c r="D124" s="84" t="s">
        <v>1200</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1199</v>
      </c>
      <c r="B125" s="81" t="s">
        <v>1201</v>
      </c>
      <c r="C125" s="83" t="s">
        <v>1202</v>
      </c>
      <c r="D125" s="85" t="s">
        <v>1203</v>
      </c>
      <c r="E125" s="85" t="s">
        <v>1204</v>
      </c>
      <c r="F125" s="86" t="s">
        <v>857</v>
      </c>
      <c r="G125" s="86" t="s">
        <v>798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1199</v>
      </c>
      <c r="B126" s="81" t="s">
        <v>1205</v>
      </c>
      <c r="C126" s="83" t="s">
        <v>1206</v>
      </c>
      <c r="D126" s="85" t="s">
        <v>1207</v>
      </c>
      <c r="E126" s="85" t="s">
        <v>1208</v>
      </c>
      <c r="F126" s="86" t="s">
        <v>876</v>
      </c>
      <c r="G126" s="86" t="s">
        <v>782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1199</v>
      </c>
      <c r="B127" s="81" t="s">
        <v>1209</v>
      </c>
      <c r="C127" s="83" t="s">
        <v>1210</v>
      </c>
      <c r="D127" s="85" t="s">
        <v>1211</v>
      </c>
      <c r="E127" s="85" t="s">
        <v>1212</v>
      </c>
      <c r="F127" s="86" t="s">
        <v>876</v>
      </c>
      <c r="G127" s="86" t="s">
        <v>782</v>
      </c>
      <c r="H127" s="86">
        <v>1</v>
      </c>
      <c r="I127" s="88">
        <f>IF(COUNTIF(J127:AW127,"&lt;&gt;")=0,"",SUMPRODUCT(((Recommendations[ImplStatus]="Implemented")+(Recommendations[ImplStatus]="Compensated"))*ISNUMBER(MATCH(Recommendations[Id],J127:AW127,0)))/COUNTIF(J127:AW127,"&lt;&gt;"))</f>
        <v>0</v>
      </c>
      <c r="J127" s="90" t="s">
        <v>331</v>
      </c>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1199</v>
      </c>
      <c r="B128" s="81" t="s">
        <v>1213</v>
      </c>
      <c r="C128" s="83" t="s">
        <v>1214</v>
      </c>
      <c r="D128" s="85" t="s">
        <v>1215</v>
      </c>
      <c r="E128" s="85" t="s">
        <v>1216</v>
      </c>
      <c r="F128" s="86" t="s">
        <v>876</v>
      </c>
      <c r="G128" s="86" t="s">
        <v>782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1199</v>
      </c>
      <c r="B129" s="81" t="s">
        <v>1217</v>
      </c>
      <c r="C129" s="83" t="s">
        <v>1218</v>
      </c>
      <c r="D129" s="85" t="s">
        <v>1219</v>
      </c>
      <c r="E129" s="85" t="s">
        <v>1220</v>
      </c>
      <c r="F129" s="86" t="s">
        <v>876</v>
      </c>
      <c r="G129" s="86" t="s">
        <v>782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1199</v>
      </c>
      <c r="B130" s="81" t="s">
        <v>1221</v>
      </c>
      <c r="C130" s="83" t="s">
        <v>1222</v>
      </c>
      <c r="D130" s="85" t="s">
        <v>1223</v>
      </c>
      <c r="E130" s="85" t="s">
        <v>1224</v>
      </c>
      <c r="F130" s="86" t="s">
        <v>876</v>
      </c>
      <c r="G130" s="86" t="s">
        <v>782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1199</v>
      </c>
      <c r="B131" s="81" t="s">
        <v>1225</v>
      </c>
      <c r="C131" s="83" t="s">
        <v>1226</v>
      </c>
      <c r="D131" s="85" t="s">
        <v>1227</v>
      </c>
      <c r="E131" s="85" t="s">
        <v>1228</v>
      </c>
      <c r="F131" s="86" t="s">
        <v>876</v>
      </c>
      <c r="G131" s="86" t="s">
        <v>782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1199</v>
      </c>
      <c r="B132" s="81" t="s">
        <v>1229</v>
      </c>
      <c r="C132" s="83" t="s">
        <v>1230</v>
      </c>
      <c r="D132" s="85" t="s">
        <v>1231</v>
      </c>
      <c r="E132" s="85" t="s">
        <v>1232</v>
      </c>
      <c r="F132" s="86" t="s">
        <v>876</v>
      </c>
      <c r="G132" s="86" t="s">
        <v>782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1199</v>
      </c>
      <c r="B133" s="81" t="s">
        <v>1233</v>
      </c>
      <c r="C133" s="83" t="s">
        <v>1234</v>
      </c>
      <c r="D133" s="85" t="s">
        <v>1235</v>
      </c>
      <c r="E133" s="85" t="s">
        <v>1236</v>
      </c>
      <c r="F133" s="86" t="s">
        <v>876</v>
      </c>
      <c r="G133" s="86" t="s">
        <v>782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1237</v>
      </c>
      <c r="B134" s="80">
        <v>15</v>
      </c>
      <c r="C134" s="82" t="s">
        <v>25</v>
      </c>
      <c r="D134" s="84" t="s">
        <v>1238</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1237</v>
      </c>
      <c r="B135" s="81" t="s">
        <v>1239</v>
      </c>
      <c r="C135" s="83" t="s">
        <v>1240</v>
      </c>
      <c r="D135" s="85" t="s">
        <v>1241</v>
      </c>
      <c r="E135" s="85" t="s">
        <v>1242</v>
      </c>
      <c r="F135" s="86" t="s">
        <v>876</v>
      </c>
      <c r="G135" s="86" t="s">
        <v>740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1237</v>
      </c>
      <c r="B136" s="81" t="s">
        <v>1243</v>
      </c>
      <c r="C136" s="83" t="s">
        <v>1244</v>
      </c>
      <c r="D136" s="85" t="s">
        <v>1245</v>
      </c>
      <c r="E136" s="85" t="s">
        <v>1246</v>
      </c>
      <c r="F136" s="86" t="s">
        <v>857</v>
      </c>
      <c r="G136" s="86" t="s">
        <v>798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1237</v>
      </c>
      <c r="B137" s="81" t="s">
        <v>1247</v>
      </c>
      <c r="C137" s="83" t="s">
        <v>1248</v>
      </c>
      <c r="D137" s="85" t="s">
        <v>1249</v>
      </c>
      <c r="E137" s="85" t="s">
        <v>1250</v>
      </c>
      <c r="F137" s="86" t="s">
        <v>876</v>
      </c>
      <c r="G137" s="86" t="s">
        <v>798</v>
      </c>
      <c r="H137" s="86">
        <v>2</v>
      </c>
      <c r="I137" s="88">
        <f>IF(COUNTIF(J137:AW137,"&lt;&gt;")=0,"",SUMPRODUCT(((Recommendations[ImplStatus]="Implemented")+(Recommendations[ImplStatus]="Compensated"))*ISNUMBER(MATCH(Recommendations[Id],J137:AW137,0)))/COUNTIF(J137:AW137,"&lt;&gt;"))</f>
        <v>0</v>
      </c>
      <c r="J137" s="90" t="s">
        <v>198</v>
      </c>
      <c r="K137" s="90" t="s">
        <v>204</v>
      </c>
      <c r="L137" s="90" t="s">
        <v>210</v>
      </c>
      <c r="M137" s="90" t="s">
        <v>216</v>
      </c>
      <c r="N137" s="90" t="s">
        <v>246</v>
      </c>
      <c r="O137" s="90" t="s">
        <v>376</v>
      </c>
      <c r="P137" s="90" t="s">
        <v>377</v>
      </c>
      <c r="Q137" s="90" t="s">
        <v>378</v>
      </c>
      <c r="R137" s="90" t="s">
        <v>379</v>
      </c>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1237</v>
      </c>
      <c r="B138" s="81" t="s">
        <v>1251</v>
      </c>
      <c r="C138" s="83" t="s">
        <v>1252</v>
      </c>
      <c r="D138" s="85" t="s">
        <v>1253</v>
      </c>
      <c r="E138" s="85" t="s">
        <v>1254</v>
      </c>
      <c r="F138" s="86" t="s">
        <v>857</v>
      </c>
      <c r="G138" s="86" t="s">
        <v>798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1237</v>
      </c>
      <c r="B139" s="81" t="s">
        <v>1255</v>
      </c>
      <c r="C139" s="83" t="s">
        <v>1256</v>
      </c>
      <c r="D139" s="85" t="s">
        <v>1257</v>
      </c>
      <c r="E139" s="85" t="s">
        <v>1258</v>
      </c>
      <c r="F139" s="86" t="s">
        <v>876</v>
      </c>
      <c r="G139" s="86" t="s">
        <v>798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1237</v>
      </c>
      <c r="B140" s="81" t="s">
        <v>1259</v>
      </c>
      <c r="C140" s="83" t="s">
        <v>1260</v>
      </c>
      <c r="D140" s="85" t="s">
        <v>1261</v>
      </c>
      <c r="E140" s="85" t="s">
        <v>1262</v>
      </c>
      <c r="F140" s="86" t="s">
        <v>797</v>
      </c>
      <c r="G140" s="86" t="s">
        <v>798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1237</v>
      </c>
      <c r="B141" s="81" t="s">
        <v>1263</v>
      </c>
      <c r="C141" s="83" t="s">
        <v>1264</v>
      </c>
      <c r="D141" s="85" t="s">
        <v>1265</v>
      </c>
      <c r="E141" s="85" t="s">
        <v>1266</v>
      </c>
      <c r="F141" s="86" t="s">
        <v>797</v>
      </c>
      <c r="G141" s="86" t="s">
        <v>782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1267</v>
      </c>
      <c r="B142" s="80">
        <v>16</v>
      </c>
      <c r="C142" s="82" t="s">
        <v>25</v>
      </c>
      <c r="D142" s="84" t="s">
        <v>1268</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1267</v>
      </c>
      <c r="B143" s="81" t="s">
        <v>1269</v>
      </c>
      <c r="C143" s="83" t="s">
        <v>1270</v>
      </c>
      <c r="D143" s="85" t="s">
        <v>1271</v>
      </c>
      <c r="E143" s="85" t="s">
        <v>1272</v>
      </c>
      <c r="F143" s="86" t="s">
        <v>857</v>
      </c>
      <c r="G143" s="86" t="s">
        <v>798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1267</v>
      </c>
      <c r="B144" s="81" t="s">
        <v>1273</v>
      </c>
      <c r="C144" s="83" t="s">
        <v>1274</v>
      </c>
      <c r="D144" s="85" t="s">
        <v>1275</v>
      </c>
      <c r="E144" s="85" t="s">
        <v>1276</v>
      </c>
      <c r="F144" s="86" t="s">
        <v>857</v>
      </c>
      <c r="G144" s="86" t="s">
        <v>798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1267</v>
      </c>
      <c r="B145" s="81" t="s">
        <v>1277</v>
      </c>
      <c r="C145" s="83" t="s">
        <v>1278</v>
      </c>
      <c r="D145" s="85" t="s">
        <v>1279</v>
      </c>
      <c r="E145" s="85" t="s">
        <v>1280</v>
      </c>
      <c r="F145" s="86" t="s">
        <v>765</v>
      </c>
      <c r="G145" s="86" t="s">
        <v>750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1267</v>
      </c>
      <c r="B146" s="81" t="s">
        <v>1281</v>
      </c>
      <c r="C146" s="83" t="s">
        <v>1282</v>
      </c>
      <c r="D146" s="85" t="s">
        <v>1283</v>
      </c>
      <c r="E146" s="85" t="s">
        <v>1284</v>
      </c>
      <c r="F146" s="86" t="s">
        <v>765</v>
      </c>
      <c r="G146" s="86" t="s">
        <v>740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1267</v>
      </c>
      <c r="B147" s="81" t="s">
        <v>1285</v>
      </c>
      <c r="C147" s="83" t="s">
        <v>1286</v>
      </c>
      <c r="D147" s="85" t="s">
        <v>1287</v>
      </c>
      <c r="E147" s="85" t="s">
        <v>1288</v>
      </c>
      <c r="F147" s="86" t="s">
        <v>765</v>
      </c>
      <c r="G147" s="86" t="s">
        <v>782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1267</v>
      </c>
      <c r="B148" s="81" t="s">
        <v>1289</v>
      </c>
      <c r="C148" s="83" t="s">
        <v>1290</v>
      </c>
      <c r="D148" s="85" t="s">
        <v>1291</v>
      </c>
      <c r="E148" s="85" t="s">
        <v>1292</v>
      </c>
      <c r="F148" s="86" t="s">
        <v>857</v>
      </c>
      <c r="G148" s="86" t="s">
        <v>798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1267</v>
      </c>
      <c r="B149" s="81" t="s">
        <v>1293</v>
      </c>
      <c r="C149" s="83" t="s">
        <v>1294</v>
      </c>
      <c r="D149" s="85" t="s">
        <v>1295</v>
      </c>
      <c r="E149" s="85" t="s">
        <v>1296</v>
      </c>
      <c r="F149" s="86" t="s">
        <v>765</v>
      </c>
      <c r="G149" s="86" t="s">
        <v>782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1267</v>
      </c>
      <c r="B150" s="81" t="s">
        <v>1297</v>
      </c>
      <c r="C150" s="83" t="s">
        <v>1298</v>
      </c>
      <c r="D150" s="85" t="s">
        <v>1299</v>
      </c>
      <c r="E150" s="85" t="s">
        <v>1300</v>
      </c>
      <c r="F150" s="86" t="s">
        <v>1003</v>
      </c>
      <c r="G150" s="86" t="s">
        <v>782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1267</v>
      </c>
      <c r="B151" s="81" t="s">
        <v>1301</v>
      </c>
      <c r="C151" s="83" t="s">
        <v>1302</v>
      </c>
      <c r="D151" s="85" t="s">
        <v>1303</v>
      </c>
      <c r="E151" s="85" t="s">
        <v>1304</v>
      </c>
      <c r="F151" s="86" t="s">
        <v>876</v>
      </c>
      <c r="G151" s="86" t="s">
        <v>782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1267</v>
      </c>
      <c r="B152" s="81" t="s">
        <v>1305</v>
      </c>
      <c r="C152" s="83" t="s">
        <v>1306</v>
      </c>
      <c r="D152" s="85" t="s">
        <v>1307</v>
      </c>
      <c r="E152" s="85" t="s">
        <v>1308</v>
      </c>
      <c r="F152" s="86" t="s">
        <v>765</v>
      </c>
      <c r="G152" s="86" t="s">
        <v>782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1267</v>
      </c>
      <c r="B153" s="81" t="s">
        <v>1309</v>
      </c>
      <c r="C153" s="83" t="s">
        <v>1310</v>
      </c>
      <c r="D153" s="85" t="s">
        <v>1311</v>
      </c>
      <c r="E153" s="85" t="s">
        <v>1312</v>
      </c>
      <c r="F153" s="86" t="s">
        <v>765</v>
      </c>
      <c r="G153" s="86" t="s">
        <v>782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1267</v>
      </c>
      <c r="B154" s="81" t="s">
        <v>1313</v>
      </c>
      <c r="C154" s="83" t="s">
        <v>1314</v>
      </c>
      <c r="D154" s="85" t="s">
        <v>1315</v>
      </c>
      <c r="E154" s="85" t="s">
        <v>1316</v>
      </c>
      <c r="F154" s="86" t="s">
        <v>765</v>
      </c>
      <c r="G154" s="86" t="s">
        <v>782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1267</v>
      </c>
      <c r="B155" s="81" t="s">
        <v>1317</v>
      </c>
      <c r="C155" s="83" t="s">
        <v>1318</v>
      </c>
      <c r="D155" s="85" t="s">
        <v>1319</v>
      </c>
      <c r="E155" s="85" t="s">
        <v>1320</v>
      </c>
      <c r="F155" s="86" t="s">
        <v>765</v>
      </c>
      <c r="G155" s="86" t="s">
        <v>750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1267</v>
      </c>
      <c r="B156" s="81" t="s">
        <v>1321</v>
      </c>
      <c r="C156" s="83" t="s">
        <v>1322</v>
      </c>
      <c r="D156" s="85" t="s">
        <v>1323</v>
      </c>
      <c r="E156" s="85" t="s">
        <v>1324</v>
      </c>
      <c r="F156" s="86" t="s">
        <v>765</v>
      </c>
      <c r="G156" s="86" t="s">
        <v>782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1325</v>
      </c>
      <c r="B157" s="80">
        <v>17</v>
      </c>
      <c r="C157" s="82" t="s">
        <v>25</v>
      </c>
      <c r="D157" s="84" t="s">
        <v>1326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1325</v>
      </c>
      <c r="B158" s="81" t="s">
        <v>1327</v>
      </c>
      <c r="C158" s="83" t="s">
        <v>1328</v>
      </c>
      <c r="D158" s="85" t="s">
        <v>1329</v>
      </c>
      <c r="E158" s="85" t="s">
        <v>1330</v>
      </c>
      <c r="F158" s="86" t="s">
        <v>876</v>
      </c>
      <c r="G158" s="86" t="s">
        <v>745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1325</v>
      </c>
      <c r="B159" s="81" t="s">
        <v>1331</v>
      </c>
      <c r="C159" s="83" t="s">
        <v>1332</v>
      </c>
      <c r="D159" s="85" t="s">
        <v>1333</v>
      </c>
      <c r="E159" s="85" t="s">
        <v>1334</v>
      </c>
      <c r="F159" s="86" t="s">
        <v>857</v>
      </c>
      <c r="G159" s="86" t="s">
        <v>798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1325</v>
      </c>
      <c r="B160" s="81" t="s">
        <v>1335</v>
      </c>
      <c r="C160" s="83" t="s">
        <v>1336</v>
      </c>
      <c r="D160" s="85" t="s">
        <v>1337</v>
      </c>
      <c r="E160" s="85" t="s">
        <v>1338</v>
      </c>
      <c r="F160" s="86" t="s">
        <v>857</v>
      </c>
      <c r="G160" s="86" t="s">
        <v>798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1325</v>
      </c>
      <c r="B161" s="81" t="s">
        <v>1339</v>
      </c>
      <c r="C161" s="83" t="s">
        <v>1340</v>
      </c>
      <c r="D161" s="85" t="s">
        <v>1341</v>
      </c>
      <c r="E161" s="85" t="s">
        <v>1342</v>
      </c>
      <c r="F161" s="86" t="s">
        <v>857</v>
      </c>
      <c r="G161" s="86" t="s">
        <v>798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1325</v>
      </c>
      <c r="B162" s="81" t="s">
        <v>1343</v>
      </c>
      <c r="C162" s="83" t="s">
        <v>1344</v>
      </c>
      <c r="D162" s="85" t="s">
        <v>1345</v>
      </c>
      <c r="E162" s="85" t="s">
        <v>1346</v>
      </c>
      <c r="F162" s="86" t="s">
        <v>876</v>
      </c>
      <c r="G162" s="86" t="s">
        <v>745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1325</v>
      </c>
      <c r="B163" s="81" t="s">
        <v>1347</v>
      </c>
      <c r="C163" s="83" t="s">
        <v>1348</v>
      </c>
      <c r="D163" s="85" t="s">
        <v>1349</v>
      </c>
      <c r="E163" s="85" t="s">
        <v>1350</v>
      </c>
      <c r="F163" s="86" t="s">
        <v>876</v>
      </c>
      <c r="G163" s="86" t="s">
        <v>745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1325</v>
      </c>
      <c r="B164" s="81" t="s">
        <v>1351</v>
      </c>
      <c r="C164" s="83" t="s">
        <v>1352</v>
      </c>
      <c r="D164" s="85" t="s">
        <v>1353</v>
      </c>
      <c r="E164" s="85" t="s">
        <v>1354</v>
      </c>
      <c r="F164" s="86" t="s">
        <v>876</v>
      </c>
      <c r="G164" s="86" t="s">
        <v>1106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1325</v>
      </c>
      <c r="B165" s="81" t="s">
        <v>1355</v>
      </c>
      <c r="C165" s="83" t="s">
        <v>1356</v>
      </c>
      <c r="D165" s="85" t="s">
        <v>1357</v>
      </c>
      <c r="E165" s="85" t="s">
        <v>1358</v>
      </c>
      <c r="F165" s="86" t="s">
        <v>876</v>
      </c>
      <c r="G165" s="86" t="s">
        <v>1106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1325</v>
      </c>
      <c r="B166" s="81" t="s">
        <v>1359</v>
      </c>
      <c r="C166" s="83" t="s">
        <v>1360</v>
      </c>
      <c r="D166" s="85" t="s">
        <v>1361</v>
      </c>
      <c r="E166" s="85" t="s">
        <v>1362</v>
      </c>
      <c r="F166" s="86" t="s">
        <v>857</v>
      </c>
      <c r="G166" s="86" t="s">
        <v>1106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1363</v>
      </c>
      <c r="B167" s="80">
        <v>18</v>
      </c>
      <c r="C167" s="82" t="s">
        <v>25</v>
      </c>
      <c r="D167" s="84" t="s">
        <v>1364</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1363</v>
      </c>
      <c r="B168" s="81" t="s">
        <v>1365</v>
      </c>
      <c r="C168" s="83" t="s">
        <v>1366</v>
      </c>
      <c r="D168" s="85" t="s">
        <v>1367</v>
      </c>
      <c r="E168" s="85" t="s">
        <v>1368</v>
      </c>
      <c r="F168" s="86" t="s">
        <v>857</v>
      </c>
      <c r="G168" s="86" t="s">
        <v>798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1363</v>
      </c>
      <c r="B169" s="81" t="s">
        <v>1369</v>
      </c>
      <c r="C169" s="83" t="s">
        <v>1370</v>
      </c>
      <c r="D169" s="85" t="s">
        <v>1371</v>
      </c>
      <c r="E169" s="85" t="s">
        <v>1372</v>
      </c>
      <c r="F169" s="86" t="s">
        <v>1003</v>
      </c>
      <c r="G169" s="86" t="s">
        <v>750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1363</v>
      </c>
      <c r="B170" s="81" t="s">
        <v>1373</v>
      </c>
      <c r="C170" s="83" t="s">
        <v>1374</v>
      </c>
      <c r="D170" s="85" t="s">
        <v>1375</v>
      </c>
      <c r="E170" s="85" t="s">
        <v>1376</v>
      </c>
      <c r="F170" s="86" t="s">
        <v>1003</v>
      </c>
      <c r="G170" s="86" t="s">
        <v>782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1363</v>
      </c>
      <c r="B171" s="81" t="s">
        <v>1377</v>
      </c>
      <c r="C171" s="83" t="s">
        <v>1378</v>
      </c>
      <c r="D171" s="85" t="s">
        <v>1379</v>
      </c>
      <c r="E171" s="85" t="s">
        <v>1380</v>
      </c>
      <c r="F171" s="86" t="s">
        <v>1003</v>
      </c>
      <c r="G171" s="86" t="s">
        <v>782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1363</v>
      </c>
      <c r="B172" s="91" t="s">
        <v>1381</v>
      </c>
      <c r="C172" s="92" t="s">
        <v>1382</v>
      </c>
      <c r="D172" s="93" t="s">
        <v>1383</v>
      </c>
      <c r="E172" s="93" t="s">
        <v>1384</v>
      </c>
      <c r="F172" s="94" t="s">
        <v>1003</v>
      </c>
      <c r="G172" s="94" t="s">
        <v>750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459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IFERROR(INDEX('Recommendations'!$I$2:$I$102, MATCH(J2,'Recommendations'!$B$2:$B$102,0))="Implemented", FALSE))</xm:f>
            <x14:dxf>
              <font>
                <color rgb="FF000000"/>
              </font>
              <fill>
                <patternFill>
                  <bgColor rgb="FF3C7D22"/>
                </patternFill>
              </fill>
            </x14:dxf>
          </x14:cfRule>
          <x14:cfRule type="expression" priority="2" id="{00000000-000E-0000-0400-000002000000}">
            <xm:f>AND(J2&lt;&gt;"", IFERROR(INDEX('Recommendations'!$I$2:$I$102, MATCH(J2,'Recommendations'!$B$2:$B$102,0))="Compensated", FALSE))</xm:f>
            <x14:dxf>
              <font>
                <color rgb="FF000000"/>
              </font>
              <fill>
                <patternFill>
                  <bgColor rgb="FFC6E0B4"/>
                </patternFill>
              </fill>
            </x14:dxf>
          </x14:cfRule>
          <x14:cfRule type="expression" priority="3" id="{00000000-000E-0000-0400-000003000000}">
            <xm:f>AND(J2&lt;&gt;"", IFERROR(INDEX('Recommendations'!$I$2:$I$102, MATCH(J2,'Recommendations'!$B$2:$B$102,0))="Testing", FALSE))</xm:f>
            <x14:dxf>
              <font>
                <color rgb="FF000000"/>
              </font>
              <fill>
                <patternFill>
                  <bgColor rgb="FFFFC000"/>
                </patternFill>
              </fill>
            </x14:dxf>
          </x14:cfRule>
          <x14:cfRule type="expression" priority="4" id="{00000000-000E-0000-0400-000004000000}">
            <xm:f>AND(J2&lt;&gt;"", IFERROR(INDEX('Recommendations'!$I$2:$I$102, MATCH(J2,'Recommendations'!$B$2:$B$102,0))="Failed", FALSE))</xm:f>
            <x14:dxf>
              <font>
                <color rgb="FF000000"/>
              </font>
              <fill>
                <patternFill>
                  <bgColor rgb="FFD82891"/>
                </patternFill>
              </fill>
            </x14:dxf>
          </x14:cfRule>
          <x14:cfRule type="expression" priority="5" id="{00000000-000E-0000-0400-000005000000}">
            <xm:f>AND(J2&lt;&gt;"", IFERROR(INDEX('Recommendations'!$I$2:$I$102, MATCH(J2,'Recommendations'!$B$2:$B$102,0))="Risk Accepted", FALSE))</xm:f>
            <x14:dxf>
              <font>
                <color rgb="FF000000"/>
              </font>
              <fill>
                <patternFill>
                  <bgColor rgb="FFD9D9D9"/>
                </patternFill>
              </fill>
            </x14:dxf>
          </x14:cfRule>
          <x14:cfRule type="expression" priority="6" id="{00000000-000E-0000-0400-000006000000}">
            <xm:f>AND(J2&lt;&gt;"", IFERROR(INDEX('Recommendations'!$I$2:$I$102, MATCH(J2,'Recommendations'!$B$2:$B$102,0))="N/A",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iPadOS 18 Benchmark - SHGIR</dc:title>
  <dc:subject>Generated on: 2026-06-08 22:00:35</dc:subject>
  <dc:creator>Anicet Fopa Tchoffo</dc:creator>
  <cp:keywords>Baseline;Hardening;CIS;Benchmark</cp:keywords>
  <dc:description>Baseline Developed By: Center for Internet Security (CIS)</dc:description>
  <cp:lastModifiedBy>Anicet Fopa Tchoffo</cp:lastModifiedBy>
  <dcterms:modified xsi:type="dcterms:W3CDTF">2026-06-08T21:00:44Z</dcterms:modified>
  <cp:category>CIS</cp:category>
  <cp:contentStatus>Draft</cp:contentStatus>
</cp:coreProperties>
</file>