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76D5C95CB8D2E9F18009A8D3A6F5805AC3A0CCB0" xr6:coauthVersionLast="47" xr6:coauthVersionMax="47" xr10:uidLastSave="{34192FCE-4AE9-44EA-B8A6-AE700EBD51D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C93" i="3" s="1"/>
  <c r="E85" i="3"/>
  <c r="D85" i="3"/>
  <c r="C85" i="3"/>
  <c r="E84" i="3"/>
  <c r="D84" i="3"/>
  <c r="C84" i="3"/>
  <c r="W136" i="3" s="1"/>
  <c r="E83" i="3"/>
  <c r="D83" i="3"/>
  <c r="C83" i="3"/>
  <c r="F83" i="3" s="1"/>
  <c r="F82" i="3"/>
  <c r="T166"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F46" i="3" s="1"/>
  <c r="D46" i="3"/>
  <c r="C46" i="3"/>
  <c r="E45" i="3"/>
  <c r="D45" i="3"/>
  <c r="C45" i="3"/>
  <c r="F45" i="3" s="1"/>
  <c r="E44" i="3"/>
  <c r="D44" i="3"/>
  <c r="C44" i="3"/>
  <c r="F44" i="3" s="1"/>
  <c r="E30" i="3"/>
  <c r="D30" i="3"/>
  <c r="C30" i="3"/>
  <c r="F30" i="3" s="1"/>
  <c r="E29" i="3"/>
  <c r="D29" i="3"/>
  <c r="C29" i="3"/>
  <c r="F29" i="3" s="1"/>
  <c r="E16" i="3"/>
  <c r="D16" i="3"/>
  <c r="C16" i="3"/>
  <c r="F16" i="3" s="1"/>
  <c r="C9" i="3"/>
  <c r="D9" i="3" s="1"/>
  <c r="D8" i="3"/>
  <c r="C8" i="3"/>
  <c r="E55" i="3" l="1"/>
  <c r="D55" i="3"/>
  <c r="C55" i="3"/>
  <c r="E56" i="3"/>
  <c r="D56" i="3"/>
  <c r="C56" i="3"/>
  <c r="V166" i="3"/>
  <c r="V161" i="3"/>
  <c r="V156" i="3"/>
  <c r="V151" i="3"/>
  <c r="V146" i="3"/>
  <c r="V141" i="3"/>
  <c r="D91" i="3"/>
  <c r="V165" i="3"/>
  <c r="V160" i="3"/>
  <c r="V155" i="3"/>
  <c r="V150" i="3"/>
  <c r="V145" i="3"/>
  <c r="V140" i="3"/>
  <c r="E91" i="3"/>
  <c r="V164" i="3"/>
  <c r="V159" i="3"/>
  <c r="V154" i="3"/>
  <c r="V149" i="3"/>
  <c r="V144" i="3"/>
  <c r="V139" i="3"/>
  <c r="C91" i="3"/>
  <c r="V168" i="3"/>
  <c r="V163" i="3"/>
  <c r="V158" i="3"/>
  <c r="V153" i="3"/>
  <c r="V148" i="3"/>
  <c r="V143" i="3"/>
  <c r="V138" i="3"/>
  <c r="V167" i="3"/>
  <c r="V162" i="3"/>
  <c r="V157" i="3"/>
  <c r="V152" i="3"/>
  <c r="V147" i="3"/>
  <c r="V142" i="3"/>
  <c r="E113" i="3"/>
  <c r="D113" i="3"/>
  <c r="C113" i="3"/>
  <c r="E34" i="3"/>
  <c r="D34" i="3"/>
  <c r="C34" i="3"/>
  <c r="E112" i="3"/>
  <c r="D112" i="3"/>
  <c r="C112" i="3"/>
  <c r="E58" i="3"/>
  <c r="C58" i="3"/>
  <c r="D58" i="3"/>
  <c r="E72" i="3"/>
  <c r="D72" i="3"/>
  <c r="C72" i="3"/>
  <c r="D53" i="3"/>
  <c r="C53" i="3"/>
  <c r="E53" i="3"/>
  <c r="R166" i="3"/>
  <c r="R161" i="3"/>
  <c r="R156" i="3"/>
  <c r="R151" i="3"/>
  <c r="R146" i="3"/>
  <c r="R141" i="3"/>
  <c r="C20" i="3"/>
  <c r="R165" i="3"/>
  <c r="R160" i="3"/>
  <c r="R155" i="3"/>
  <c r="R150" i="3"/>
  <c r="R145" i="3"/>
  <c r="R140" i="3"/>
  <c r="R164" i="3"/>
  <c r="R159" i="3"/>
  <c r="R154" i="3"/>
  <c r="R149" i="3"/>
  <c r="R144" i="3"/>
  <c r="R139" i="3"/>
  <c r="D20" i="3"/>
  <c r="R168" i="3"/>
  <c r="R163" i="3"/>
  <c r="R158" i="3"/>
  <c r="R153" i="3"/>
  <c r="R148" i="3"/>
  <c r="R143" i="3"/>
  <c r="R138" i="3"/>
  <c r="E20" i="3"/>
  <c r="R167" i="3"/>
  <c r="R162" i="3"/>
  <c r="R157" i="3"/>
  <c r="R152" i="3"/>
  <c r="R147" i="3"/>
  <c r="R142" i="3"/>
  <c r="E94" i="3"/>
  <c r="D94" i="3"/>
  <c r="C94" i="3"/>
  <c r="E73" i="3"/>
  <c r="D73" i="3"/>
  <c r="C73" i="3"/>
  <c r="E54" i="3"/>
  <c r="D54" i="3"/>
  <c r="C54" i="3"/>
  <c r="E110" i="3"/>
  <c r="D110" i="3"/>
  <c r="C110" i="3"/>
  <c r="D35" i="3"/>
  <c r="C35" i="3"/>
  <c r="E35" i="3"/>
  <c r="E111" i="3"/>
  <c r="D111" i="3"/>
  <c r="C111" i="3"/>
  <c r="D93" i="3"/>
  <c r="F84" i="3"/>
  <c r="E93" i="3"/>
  <c r="Q136" i="3"/>
  <c r="T142" i="3"/>
  <c r="T147" i="3"/>
  <c r="T152" i="3"/>
  <c r="T157" i="3"/>
  <c r="T162" i="3"/>
  <c r="T167" i="3"/>
  <c r="U136" i="3"/>
  <c r="T138" i="3"/>
  <c r="T143" i="3"/>
  <c r="T148" i="3"/>
  <c r="T153" i="3"/>
  <c r="T158" i="3"/>
  <c r="T163" i="3"/>
  <c r="T168" i="3"/>
  <c r="C7" i="3"/>
  <c r="D7" i="3" s="1"/>
  <c r="C57" i="3"/>
  <c r="C90" i="3"/>
  <c r="T139" i="3"/>
  <c r="T144" i="3"/>
  <c r="T149" i="3"/>
  <c r="T154" i="3"/>
  <c r="T159" i="3"/>
  <c r="T164" i="3"/>
  <c r="D57" i="3"/>
  <c r="D90" i="3"/>
  <c r="E90" i="3"/>
  <c r="T140" i="3"/>
  <c r="T145" i="3"/>
  <c r="T150" i="3"/>
  <c r="T155" i="3"/>
  <c r="T160" i="3"/>
  <c r="T165" i="3"/>
  <c r="T141" i="3"/>
  <c r="T146" i="3"/>
  <c r="T151" i="3"/>
  <c r="T156" i="3"/>
  <c r="T161" i="3"/>
  <c r="E92" i="3" l="1"/>
  <c r="X165" i="3"/>
  <c r="X160" i="3"/>
  <c r="X155" i="3"/>
  <c r="X150" i="3"/>
  <c r="X145" i="3"/>
  <c r="X140" i="3"/>
  <c r="C92" i="3"/>
  <c r="X164" i="3"/>
  <c r="X159" i="3"/>
  <c r="X154" i="3"/>
  <c r="X149" i="3"/>
  <c r="X144" i="3"/>
  <c r="X139" i="3"/>
  <c r="X168" i="3"/>
  <c r="X163" i="3"/>
  <c r="X158" i="3"/>
  <c r="X153" i="3"/>
  <c r="X148" i="3"/>
  <c r="X143" i="3"/>
  <c r="X138" i="3"/>
  <c r="D92" i="3"/>
  <c r="X167" i="3"/>
  <c r="X162" i="3"/>
  <c r="X157" i="3"/>
  <c r="X152" i="3"/>
  <c r="X147" i="3"/>
  <c r="X142" i="3"/>
  <c r="X166" i="3"/>
  <c r="X161" i="3"/>
  <c r="X156" i="3"/>
  <c r="X151" i="3"/>
  <c r="X146" i="3"/>
  <c r="X1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5" authorId="0" shapeId="0" xr:uid="{00000000-0006-0000-0400-000001000000}">
      <text>
        <r>
          <rPr>
            <sz val="11"/>
            <rFont val="Calibri"/>
          </rPr>
          <t>Restrict runtime access to sensitive packages</t>
        </r>
      </text>
    </comment>
    <comment ref="K15" authorId="0" shapeId="0" xr:uid="{00000000-0006-0000-0400-000005000000}">
      <text>
        <r>
          <rPr>
            <sz val="11"/>
            <rFont val="Calibri"/>
          </rPr>
          <t>Disabling auto deployment of applications</t>
        </r>
      </text>
    </comment>
    <comment ref="L15" authorId="0" shapeId="0" xr:uid="{00000000-0006-0000-0400-000002000000}">
      <text>
        <r>
          <rPr>
            <sz val="11"/>
            <rFont val="Calibri"/>
          </rPr>
          <t>Disable deploy on startup of applications</t>
        </r>
      </text>
    </comment>
    <comment ref="M15" authorId="0" shapeId="0" xr:uid="{00000000-0006-0000-0400-000003000000}">
      <text>
        <r>
          <rPr>
            <sz val="11"/>
            <rFont val="Calibri"/>
          </rPr>
          <t>Do not allow symbolic linking</t>
        </r>
      </text>
    </comment>
    <comment ref="N15" authorId="0" shapeId="0" xr:uid="{00000000-0006-0000-0400-000004000000}">
      <text>
        <r>
          <rPr>
            <sz val="11"/>
            <rFont val="Calibri"/>
          </rPr>
          <t>Do not allow cross context requests</t>
        </r>
      </text>
    </comment>
    <comment ref="J19" authorId="0" shapeId="0" xr:uid="{00000000-0006-0000-0400-000006000000}">
      <text>
        <r>
          <rPr>
            <sz val="11"/>
            <rFont val="Calibri"/>
          </rPr>
          <t>Restrict access to $CATALINA_HOME</t>
        </r>
      </text>
    </comment>
    <comment ref="K19" authorId="0" shapeId="0" xr:uid="{00000000-0006-0000-0400-000016000000}">
      <text>
        <r>
          <rPr>
            <sz val="11"/>
            <rFont val="Calibri"/>
          </rPr>
          <t>Restrict access to $CATALINA_BASE</t>
        </r>
      </text>
    </comment>
    <comment ref="L19" authorId="0" shapeId="0" xr:uid="{00000000-0006-0000-0400-000017000000}">
      <text>
        <r>
          <rPr>
            <sz val="11"/>
            <rFont val="Calibri"/>
          </rPr>
          <t>Restrict access to Tomcat configuration directory</t>
        </r>
      </text>
    </comment>
    <comment ref="M19" authorId="0" shapeId="0" xr:uid="{00000000-0006-0000-0400-000018000000}">
      <text>
        <r>
          <rPr>
            <sz val="11"/>
            <rFont val="Calibri"/>
          </rPr>
          <t>Restrict access to Tomcat logs directory</t>
        </r>
      </text>
    </comment>
    <comment ref="N19" authorId="0" shapeId="0" xr:uid="{00000000-0006-0000-0400-000019000000}">
      <text>
        <r>
          <rPr>
            <sz val="11"/>
            <rFont val="Calibri"/>
          </rPr>
          <t>Restrict access to Tomcat temp directory</t>
        </r>
      </text>
    </comment>
    <comment ref="O19" authorId="0" shapeId="0" xr:uid="{00000000-0006-0000-0400-000007000000}">
      <text>
        <r>
          <rPr>
            <sz val="11"/>
            <rFont val="Calibri"/>
          </rPr>
          <t>Restrict access to Tomcat binaries directory</t>
        </r>
      </text>
    </comment>
    <comment ref="P19" authorId="0" shapeId="0" xr:uid="{00000000-0006-0000-0400-000008000000}">
      <text>
        <r>
          <rPr>
            <sz val="11"/>
            <rFont val="Calibri"/>
          </rPr>
          <t>Restrict access to Tomcat web application directory</t>
        </r>
      </text>
    </comment>
    <comment ref="Q19" authorId="0" shapeId="0" xr:uid="{00000000-0006-0000-0400-000009000000}">
      <text>
        <r>
          <rPr>
            <sz val="11"/>
            <rFont val="Calibri"/>
          </rPr>
          <t>Restrict access to Tomcat catalina.properties</t>
        </r>
      </text>
    </comment>
    <comment ref="R19" authorId="0" shapeId="0" xr:uid="{00000000-0006-0000-0400-00000A000000}">
      <text>
        <r>
          <rPr>
            <sz val="11"/>
            <rFont val="Calibri"/>
          </rPr>
          <t>Restrict access to Tomcat catalina.policy</t>
        </r>
      </text>
    </comment>
    <comment ref="S19" authorId="0" shapeId="0" xr:uid="{00000000-0006-0000-0400-00000B000000}">
      <text>
        <r>
          <rPr>
            <sz val="11"/>
            <rFont val="Calibri"/>
          </rPr>
          <t>Restrict access to Tomcat context.xml</t>
        </r>
      </text>
    </comment>
    <comment ref="T19" authorId="0" shapeId="0" xr:uid="{00000000-0006-0000-0400-00000C000000}">
      <text>
        <r>
          <rPr>
            <sz val="11"/>
            <rFont val="Calibri"/>
          </rPr>
          <t>Restrict access to Tomcat logging.properties</t>
        </r>
      </text>
    </comment>
    <comment ref="U19" authorId="0" shapeId="0" xr:uid="{00000000-0006-0000-0400-00000D000000}">
      <text>
        <r>
          <rPr>
            <sz val="11"/>
            <rFont val="Calibri"/>
          </rPr>
          <t>Restrict access to Tomcat server.xml</t>
        </r>
      </text>
    </comment>
    <comment ref="V19" authorId="0" shapeId="0" xr:uid="{00000000-0006-0000-0400-00000E000000}">
      <text>
        <r>
          <rPr>
            <sz val="11"/>
            <rFont val="Calibri"/>
          </rPr>
          <t>Restrict access to Tomcat tomcat-users.xml</t>
        </r>
      </text>
    </comment>
    <comment ref="W19" authorId="0" shapeId="0" xr:uid="{00000000-0006-0000-0400-00000F000000}">
      <text>
        <r>
          <rPr>
            <sz val="11"/>
            <rFont val="Calibri"/>
          </rPr>
          <t>Restrict access to Tomcat web.xml</t>
        </r>
      </text>
    </comment>
    <comment ref="X19" authorId="0" shapeId="0" xr:uid="{00000000-0006-0000-0400-000010000000}">
      <text>
        <r>
          <rPr>
            <sz val="11"/>
            <rFont val="Calibri"/>
          </rPr>
          <t>Restrict access to jaspic-providers.xml</t>
        </r>
      </text>
    </comment>
    <comment ref="Y19" authorId="0" shapeId="0" xr:uid="{00000000-0006-0000-0400-000011000000}">
      <text>
        <r>
          <rPr>
            <sz val="11"/>
            <rFont val="Calibri"/>
          </rPr>
          <t>Ensure directory in context.xml is a secure location</t>
        </r>
      </text>
    </comment>
    <comment ref="Z19" authorId="0" shapeId="0" xr:uid="{00000000-0006-0000-0400-000012000000}">
      <text>
        <r>
          <rPr>
            <sz val="11"/>
            <rFont val="Calibri"/>
          </rPr>
          <t>Ensure directory in logging.properties is a secure location</t>
        </r>
      </text>
    </comment>
    <comment ref="AA19" authorId="0" shapeId="0" xr:uid="{00000000-0006-0000-0400-000013000000}">
      <text>
        <r>
          <rPr>
            <sz val="11"/>
            <rFont val="Calibri"/>
          </rPr>
          <t>Restrict runtime access to sensitive packages</t>
        </r>
      </text>
    </comment>
    <comment ref="AB19" authorId="0" shapeId="0" xr:uid="{00000000-0006-0000-0400-000014000000}">
      <text>
        <r>
          <rPr>
            <sz val="11"/>
            <rFont val="Calibri"/>
          </rPr>
          <t>Do not allow symbolic linking</t>
        </r>
      </text>
    </comment>
    <comment ref="AC19" authorId="0" shapeId="0" xr:uid="{00000000-0006-0000-0400-000015000000}">
      <text>
        <r>
          <rPr>
            <sz val="11"/>
            <rFont val="Calibri"/>
          </rPr>
          <t>Do not allow cross context requests</t>
        </r>
      </text>
    </comment>
    <comment ref="J26" authorId="0" shapeId="0" xr:uid="{00000000-0006-0000-0400-00001A000000}">
      <text>
        <r>
          <rPr>
            <sz val="11"/>
            <rFont val="Calibri"/>
          </rPr>
          <t>Ensure SSLEnabled is set to True for Sensitive Connectors</t>
        </r>
      </text>
    </comment>
    <comment ref="K26" authorId="0" shapeId="0" xr:uid="{00000000-0006-0000-0400-00001B000000}">
      <text>
        <r>
          <rPr>
            <sz val="11"/>
            <rFont val="Calibri"/>
          </rPr>
          <t>Ensure secure is set to true only for SSL-enabled Connectors</t>
        </r>
      </text>
    </comment>
    <comment ref="L26" authorId="0" shapeId="0" xr:uid="{00000000-0006-0000-0400-00001C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M26" authorId="0" shapeId="0" xr:uid="{00000000-0006-0000-0400-00001D000000}">
      <text>
        <r>
          <rPr>
            <sz val="11"/>
            <rFont val="Calibri"/>
          </rPr>
          <t>Force SSL when accessing the manager application via HTTP</t>
        </r>
      </text>
    </comment>
    <comment ref="N26" authorId="0" shapeId="0" xr:uid="{00000000-0006-0000-0400-00001E000000}">
      <text>
        <r>
          <rPr>
            <sz val="11"/>
            <rFont val="Calibri"/>
          </rPr>
          <t>Force SSL for all applications</t>
        </r>
      </text>
    </comment>
    <comment ref="J27" authorId="0" shapeId="0" xr:uid="{00000000-0006-0000-0400-00001F000000}">
      <text>
        <r>
          <rPr>
            <sz val="11"/>
            <rFont val="Calibri"/>
          </rPr>
          <t>Ensure Manager Application Passwords are Encrypted</t>
        </r>
      </text>
    </comment>
    <comment ref="J31" authorId="0" shapeId="0" xr:uid="{00000000-0006-0000-0400-000020000000}">
      <text>
        <r>
          <rPr>
            <sz val="11"/>
            <rFont val="Calibri"/>
          </rPr>
          <t>Use LockOut Realms</t>
        </r>
      </text>
    </comment>
    <comment ref="K31" authorId="0" shapeId="0" xr:uid="{00000000-0006-0000-0400-000021000000}">
      <text>
        <r>
          <rPr>
            <sz val="11"/>
            <rFont val="Calibri"/>
          </rPr>
          <t>Ensure secure is set to true only for SSL-enabled Connectors</t>
        </r>
      </text>
    </comment>
    <comment ref="L31" authorId="0" shapeId="0" xr:uid="{00000000-0006-0000-0400-000022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M31" authorId="0" shapeId="0" xr:uid="{00000000-0006-0000-0400-000023000000}">
      <text>
        <r>
          <rPr>
            <sz val="11"/>
            <rFont val="Calibri"/>
          </rPr>
          <t>Starting Tomcat with Security Manager</t>
        </r>
      </text>
    </comment>
    <comment ref="N31" authorId="0" shapeId="0" xr:uid="{00000000-0006-0000-0400-000024000000}">
      <text>
        <r>
          <rPr>
            <sz val="11"/>
            <rFont val="Calibri"/>
          </rPr>
          <t>Disabling auto deployment of applications</t>
        </r>
      </text>
    </comment>
    <comment ref="O31" authorId="0" shapeId="0" xr:uid="{00000000-0006-0000-0400-000025000000}">
      <text>
        <r>
          <rPr>
            <sz val="11"/>
            <rFont val="Calibri"/>
          </rPr>
          <t>Disable deploy on startup of applications</t>
        </r>
      </text>
    </comment>
    <comment ref="P31" authorId="0" shapeId="0" xr:uid="{00000000-0006-0000-0400-000026000000}">
      <text>
        <r>
          <rPr>
            <sz val="11"/>
            <rFont val="Calibri"/>
          </rPr>
          <t>Configure connectionTimeout</t>
        </r>
      </text>
    </comment>
    <comment ref="Q31" authorId="0" shapeId="0" xr:uid="{00000000-0006-0000-0400-000027000000}">
      <text>
        <r>
          <rPr>
            <sz val="11"/>
            <rFont val="Calibri"/>
          </rPr>
          <t>Enable memory leak listener</t>
        </r>
      </text>
    </comment>
    <comment ref="J33" authorId="0" shapeId="0" xr:uid="{00000000-0006-0000-0400-000028000000}">
      <text>
        <r>
          <rPr>
            <sz val="11"/>
            <rFont val="Calibri"/>
          </rPr>
          <t>Disable client facing Stack Traces</t>
        </r>
      </text>
    </comment>
    <comment ref="K33" authorId="0" shapeId="0" xr:uid="{00000000-0006-0000-0400-000029000000}">
      <text>
        <r>
          <rPr>
            <sz val="11"/>
            <rFont val="Calibri"/>
          </rPr>
          <t>Set a nondeterministic Shutdown command value</t>
        </r>
      </text>
    </comment>
    <comment ref="L33" authorId="0" shapeId="0" xr:uid="{00000000-0006-0000-0400-00002A000000}">
      <text>
        <r>
          <rPr>
            <sz val="11"/>
            <rFont val="Calibri"/>
          </rPr>
          <t>Ensure scheme is set accurately</t>
        </r>
      </text>
    </comment>
    <comment ref="M33" authorId="0" shapeId="0" xr:uid="{00000000-0006-0000-0400-00002B000000}">
      <text>
        <r>
          <rPr>
            <sz val="11"/>
            <rFont val="Calibri"/>
          </rPr>
          <t>Starting Tomcat with Security Manager</t>
        </r>
      </text>
    </comment>
    <comment ref="N33" authorId="0" shapeId="0" xr:uid="{00000000-0006-0000-0400-00002C000000}">
      <text>
        <r>
          <rPr>
            <sz val="11"/>
            <rFont val="Calibri"/>
          </rPr>
          <t>Ensure Web content directory is on a separate partition from the Tomcat system files</t>
        </r>
      </text>
    </comment>
    <comment ref="O33" authorId="0" shapeId="0" xr:uid="{00000000-0006-0000-0400-00002D000000}">
      <text>
        <r>
          <rPr>
            <sz val="11"/>
            <rFont val="Calibri"/>
          </rPr>
          <t>Rename the manager application</t>
        </r>
      </text>
    </comment>
    <comment ref="P33" authorId="0" shapeId="0" xr:uid="{00000000-0006-0000-0400-00002E000000}">
      <text>
        <r>
          <rPr>
            <sz val="11"/>
            <rFont val="Calibri"/>
          </rPr>
          <t>Enable strict servlet Compliance</t>
        </r>
      </text>
    </comment>
    <comment ref="Q33" authorId="0" shapeId="0" xr:uid="{00000000-0006-0000-0400-00002F000000}">
      <text>
        <r>
          <rPr>
            <sz val="11"/>
            <rFont val="Calibri"/>
          </rPr>
          <t>Turn off session facade recycling</t>
        </r>
      </text>
    </comment>
    <comment ref="R33" authorId="0" shapeId="0" xr:uid="{00000000-0006-0000-0400-000030000000}">
      <text>
        <r>
          <rPr>
            <sz val="11"/>
            <rFont val="Calibri"/>
          </rPr>
          <t>Do not allow additional path delimiters</t>
        </r>
      </text>
    </comment>
    <comment ref="S33" authorId="0" shapeId="0" xr:uid="{00000000-0006-0000-0400-000031000000}">
      <text>
        <r>
          <rPr>
            <sz val="11"/>
            <rFont val="Calibri"/>
          </rPr>
          <t>Configure connectionTimeout</t>
        </r>
      </text>
    </comment>
    <comment ref="T33" authorId="0" shapeId="0" xr:uid="{00000000-0006-0000-0400-000032000000}">
      <text>
        <r>
          <rPr>
            <sz val="11"/>
            <rFont val="Calibri"/>
          </rPr>
          <t>Configure maxHttpHeaderSize</t>
        </r>
      </text>
    </comment>
    <comment ref="U33" authorId="0" shapeId="0" xr:uid="{00000000-0006-0000-0400-000033000000}">
      <text>
        <r>
          <rPr>
            <sz val="11"/>
            <rFont val="Calibri"/>
          </rPr>
          <t>Enable memory leak listener</t>
        </r>
      </text>
    </comment>
    <comment ref="V33" authorId="0" shapeId="0" xr:uid="{00000000-0006-0000-0400-000034000000}">
      <text>
        <r>
          <rPr>
            <sz val="11"/>
            <rFont val="Calibri"/>
          </rPr>
          <t>Setting Security Lifecycle Listener</t>
        </r>
      </text>
    </comment>
    <comment ref="W33" authorId="0" shapeId="0" xr:uid="{00000000-0006-0000-0400-000035000000}">
      <text>
        <r>
          <rPr>
            <sz val="11"/>
            <rFont val="Calibri"/>
          </rPr>
          <t>Use the logEffectiveWebXml and metadata-complete settings for deploying applications in production</t>
        </r>
      </text>
    </comment>
    <comment ref="J37" authorId="0" shapeId="0" xr:uid="{00000000-0006-0000-0400-000036000000}">
      <text>
        <r>
          <rPr>
            <sz val="11"/>
            <rFont val="Calibri"/>
          </rPr>
          <t>Ensure Web content directory is on a separate partition from the Tomcat system files</t>
        </r>
      </text>
    </comment>
    <comment ref="K37" authorId="0" shapeId="0" xr:uid="{00000000-0006-0000-0400-000037000000}">
      <text>
        <r>
          <rPr>
            <sz val="11"/>
            <rFont val="Calibri"/>
          </rPr>
          <t>Do not run applications as privileged</t>
        </r>
      </text>
    </comment>
    <comment ref="J39" authorId="0" shapeId="0" xr:uid="{00000000-0006-0000-0400-000038000000}">
      <text>
        <r>
          <rPr>
            <sz val="11"/>
            <rFont val="Calibri"/>
          </rPr>
          <t>Remove extraneous files and directories</t>
        </r>
      </text>
    </comment>
    <comment ref="K39" authorId="0" shapeId="0" xr:uid="{00000000-0006-0000-0400-000039000000}">
      <text>
        <r>
          <rPr>
            <sz val="11"/>
            <rFont val="Calibri"/>
          </rPr>
          <t>Disable Unused Connectors</t>
        </r>
      </text>
    </comment>
    <comment ref="L39" authorId="0" shapeId="0" xr:uid="{00000000-0006-0000-0400-00003A000000}">
      <text>
        <r>
          <rPr>
            <sz val="11"/>
            <rFont val="Calibri"/>
          </rPr>
          <t>Turn off TRACE</t>
        </r>
      </text>
    </comment>
    <comment ref="M39" authorId="0" shapeId="0" xr:uid="{00000000-0006-0000-0400-00003B000000}">
      <text>
        <r>
          <rPr>
            <sz val="11"/>
            <rFont val="Calibri"/>
          </rPr>
          <t>Disable the Shutdown port</t>
        </r>
      </text>
    </comment>
    <comment ref="N39" authorId="0" shapeId="0" xr:uid="{00000000-0006-0000-0400-00003C000000}">
      <text>
        <r>
          <rPr>
            <sz val="11"/>
            <rFont val="Calibri"/>
          </rPr>
          <t>Rename the manager application</t>
        </r>
      </text>
    </comment>
    <comment ref="J46" authorId="0" shapeId="0" xr:uid="{00000000-0006-0000-0400-00003D000000}">
      <text>
        <r>
          <rPr>
            <sz val="11"/>
            <rFont val="Calibri"/>
          </rPr>
          <t>Setup Client-cert Authentication</t>
        </r>
      </text>
    </comment>
    <comment ref="J48" authorId="0" shapeId="0" xr:uid="{00000000-0006-0000-0400-00003E000000}">
      <text>
        <r>
          <rPr>
            <sz val="11"/>
            <rFont val="Calibri"/>
          </rPr>
          <t>Restrict access to the web administration application</t>
        </r>
      </text>
    </comment>
    <comment ref="K48" authorId="0" shapeId="0" xr:uid="{00000000-0006-0000-0400-00003F000000}">
      <text>
        <r>
          <rPr>
            <sz val="11"/>
            <rFont val="Calibri"/>
          </rPr>
          <t>Restrict manager application</t>
        </r>
      </text>
    </comment>
    <comment ref="L48" authorId="0" shapeId="0" xr:uid="{00000000-0006-0000-0400-000040000000}">
      <text>
        <r>
          <rPr>
            <sz val="11"/>
            <rFont val="Calibri"/>
          </rPr>
          <t>Do not run applications as privileged</t>
        </r>
      </text>
    </comment>
    <comment ref="M48" authorId="0" shapeId="0" xr:uid="{00000000-0006-0000-0400-000041000000}">
      <text>
        <r>
          <rPr>
            <sz val="11"/>
            <rFont val="Calibri"/>
          </rPr>
          <t>Setting Security Lifecycle Listener</t>
        </r>
      </text>
    </comment>
    <comment ref="J54" authorId="0" shapeId="0" xr:uid="{00000000-0006-0000-0400-000042000000}">
      <text>
        <r>
          <rPr>
            <sz val="11"/>
            <rFont val="Calibri"/>
          </rPr>
          <t>Setup Client-cert Authentication</t>
        </r>
      </text>
    </comment>
    <comment ref="J58" authorId="0" shapeId="0" xr:uid="{00000000-0006-0000-0400-000043000000}">
      <text>
        <r>
          <rPr>
            <sz val="11"/>
            <rFont val="Calibri"/>
          </rPr>
          <t>Restrict access to the web administration application</t>
        </r>
      </text>
    </comment>
    <comment ref="K58" authorId="0" shapeId="0" xr:uid="{00000000-0006-0000-0400-000044000000}">
      <text>
        <r>
          <rPr>
            <sz val="11"/>
            <rFont val="Calibri"/>
          </rPr>
          <t>Restrict manager application</t>
        </r>
      </text>
    </comment>
    <comment ref="J70" authorId="0" shapeId="0" xr:uid="{00000000-0006-0000-0400-000045000000}">
      <text>
        <r>
          <rPr>
            <sz val="11"/>
            <rFont val="Calibri"/>
          </rPr>
          <t>Application specific logging</t>
        </r>
      </text>
    </comment>
    <comment ref="K70" authorId="0" shapeId="0" xr:uid="{00000000-0006-0000-0400-000046000000}">
      <text>
        <r>
          <rPr>
            <sz val="11"/>
            <rFont val="Calibri"/>
          </rPr>
          <t>Ensure className is set correctly in context.xml</t>
        </r>
      </text>
    </comment>
    <comment ref="L70" authorId="0" shapeId="0" xr:uid="{00000000-0006-0000-0400-000047000000}">
      <text>
        <r>
          <rPr>
            <sz val="11"/>
            <rFont val="Calibri"/>
          </rPr>
          <t>Do not resolve hosts on logging valves</t>
        </r>
      </text>
    </comment>
    <comment ref="J73" authorId="0" shapeId="0" xr:uid="{00000000-0006-0000-0400-000048000000}">
      <text>
        <r>
          <rPr>
            <sz val="11"/>
            <rFont val="Calibri"/>
          </rPr>
          <t>Application specific logging</t>
        </r>
      </text>
    </comment>
    <comment ref="K73" authorId="0" shapeId="0" xr:uid="{00000000-0006-0000-0400-000049000000}">
      <text>
        <r>
          <rPr>
            <sz val="11"/>
            <rFont val="Calibri"/>
          </rPr>
          <t>Specify file handler in logging.properties files</t>
        </r>
      </text>
    </comment>
    <comment ref="L73" authorId="0" shapeId="0" xr:uid="{00000000-0006-0000-0400-00004A000000}">
      <text>
        <r>
          <rPr>
            <sz val="11"/>
            <rFont val="Calibri"/>
          </rPr>
          <t>Ensure className is set correctly in context.xml</t>
        </r>
      </text>
    </comment>
    <comment ref="M73" authorId="0" shapeId="0" xr:uid="{00000000-0006-0000-0400-00004B000000}">
      <text>
        <r>
          <rPr>
            <sz val="11"/>
            <rFont val="Calibri"/>
          </rPr>
          <t>Ensure pattern in context.xml is correct</t>
        </r>
      </text>
    </comment>
    <comment ref="N73" authorId="0" shapeId="0" xr:uid="{00000000-0006-0000-0400-00004C000000}">
      <text>
        <r>
          <rPr>
            <sz val="11"/>
            <rFont val="Calibri"/>
          </rPr>
          <t>Use the logEffectiveWebXml and metadata-complete settings for deploying applications in production</t>
        </r>
      </text>
    </comment>
    <comment ref="J83" authorId="0" shapeId="0" xr:uid="{00000000-0006-0000-0400-00004D000000}">
      <text>
        <r>
          <rPr>
            <sz val="11"/>
            <rFont val="Calibri"/>
          </rPr>
          <t>Do not resolve hosts on logging valves</t>
        </r>
      </text>
    </comment>
    <comment ref="J109" authorId="0" shapeId="0" xr:uid="{00000000-0006-0000-0400-00004E000000}">
      <text>
        <r>
          <rPr>
            <sz val="11"/>
            <rFont val="Calibri"/>
          </rPr>
          <t>Configure maxHttpHeaderSize</t>
        </r>
      </text>
    </comment>
    <comment ref="J122" authorId="0" shapeId="0" xr:uid="{00000000-0006-0000-0400-00004F000000}">
      <text>
        <r>
          <rPr>
            <sz val="11"/>
            <rFont val="Calibri"/>
          </rPr>
          <t>Enable strict servlet Compliance</t>
        </r>
      </text>
    </comment>
    <comment ref="J149" authorId="0" shapeId="0" xr:uid="{00000000-0006-0000-0400-000050000000}">
      <text>
        <r>
          <rPr>
            <sz val="11"/>
            <rFont val="Calibri"/>
          </rPr>
          <t>Ensure scheme is set accurately</t>
        </r>
      </text>
    </comment>
    <comment ref="K149" authorId="0" shapeId="0" xr:uid="{00000000-0006-0000-0400-000051000000}">
      <text>
        <r>
          <rPr>
            <sz val="11"/>
            <rFont val="Calibri"/>
          </rPr>
          <t>Turn off session facade recycling</t>
        </r>
      </text>
    </comment>
    <comment ref="L149" authorId="0" shapeId="0" xr:uid="{00000000-0006-0000-0400-000052000000}">
      <text>
        <r>
          <rPr>
            <sz val="11"/>
            <rFont val="Calibri"/>
          </rPr>
          <t>Do not allow additional path delimiters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Use LockOut Realms</t>
        </r>
      </text>
    </comment>
    <comment ref="H6" authorId="0" shapeId="0" xr:uid="{00000000-0006-0000-0500-000002000000}">
      <text>
        <r>
          <rPr>
            <sz val="11"/>
            <rFont val="Calibri"/>
          </rPr>
          <t>Starting Tomcat with Security Manager</t>
        </r>
      </text>
    </comment>
    <comment ref="H7" authorId="0" shapeId="0" xr:uid="{00000000-0006-0000-0500-000003000000}">
      <text>
        <r>
          <rPr>
            <sz val="11"/>
            <rFont val="Calibri"/>
          </rPr>
          <t>Application specific logging</t>
        </r>
      </text>
    </comment>
    <comment ref="I7" authorId="0" shapeId="0" xr:uid="{00000000-0006-0000-0500-000007000000}">
      <text>
        <r>
          <rPr>
            <sz val="11"/>
            <rFont val="Calibri"/>
          </rPr>
          <t>Specify file handler in logging.properties files</t>
        </r>
      </text>
    </comment>
    <comment ref="J7" authorId="0" shapeId="0" xr:uid="{00000000-0006-0000-0500-000004000000}">
      <text>
        <r>
          <rPr>
            <sz val="11"/>
            <rFont val="Calibri"/>
          </rPr>
          <t>Ensure className is set correctly in context.xml</t>
        </r>
      </text>
    </comment>
    <comment ref="K7" authorId="0" shapeId="0" xr:uid="{00000000-0006-0000-0500-000005000000}">
      <text>
        <r>
          <rPr>
            <sz val="11"/>
            <rFont val="Calibri"/>
          </rPr>
          <t>Ensure pattern in context.xml is correct</t>
        </r>
      </text>
    </comment>
    <comment ref="L7" authorId="0" shapeId="0" xr:uid="{00000000-0006-0000-0500-000006000000}">
      <text>
        <r>
          <rPr>
            <sz val="11"/>
            <rFont val="Calibri"/>
          </rPr>
          <t>Do not resolve hosts on logging valves</t>
        </r>
      </text>
    </comment>
    <comment ref="H14" authorId="0" shapeId="0" xr:uid="{00000000-0006-0000-0500-000008000000}">
      <text>
        <r>
          <rPr>
            <sz val="11"/>
            <rFont val="Calibri"/>
          </rPr>
          <t>Remove extraneous files and directories</t>
        </r>
      </text>
    </comment>
    <comment ref="I14" authorId="0" shapeId="0" xr:uid="{00000000-0006-0000-0500-00000A000000}">
      <text>
        <r>
          <rPr>
            <sz val="11"/>
            <rFont val="Calibri"/>
          </rPr>
          <t>Disable Unused Connectors</t>
        </r>
      </text>
    </comment>
    <comment ref="J14" authorId="0" shapeId="0" xr:uid="{00000000-0006-0000-0500-00000B000000}">
      <text>
        <r>
          <rPr>
            <sz val="11"/>
            <rFont val="Calibri"/>
          </rPr>
          <t>Turn off TRACE</t>
        </r>
      </text>
    </comment>
    <comment ref="K14" authorId="0" shapeId="0" xr:uid="{00000000-0006-0000-0500-00000C000000}">
      <text>
        <r>
          <rPr>
            <sz val="11"/>
            <rFont val="Calibri"/>
          </rPr>
          <t>Disable the Shutdown port</t>
        </r>
      </text>
    </comment>
    <comment ref="L14" authorId="0" shapeId="0" xr:uid="{00000000-0006-0000-0500-00000D000000}">
      <text>
        <r>
          <rPr>
            <sz val="11"/>
            <rFont val="Calibri"/>
          </rPr>
          <t>Disabling auto deployment of applications</t>
        </r>
      </text>
    </comment>
    <comment ref="M14" authorId="0" shapeId="0" xr:uid="{00000000-0006-0000-0500-000009000000}">
      <text>
        <r>
          <rPr>
            <sz val="11"/>
            <rFont val="Calibri"/>
          </rPr>
          <t>Disable deploy on startup of applications</t>
        </r>
      </text>
    </comment>
    <comment ref="H16" authorId="0" shapeId="0" xr:uid="{00000000-0006-0000-0500-00000E000000}">
      <text>
        <r>
          <rPr>
            <sz val="11"/>
            <rFont val="Calibri"/>
          </rPr>
          <t>Ensure SSLEnabled is set to True for Sensitive Connectors</t>
        </r>
      </text>
    </comment>
    <comment ref="I16" authorId="0" shapeId="0" xr:uid="{00000000-0006-0000-0500-00000F000000}">
      <text>
        <r>
          <rPr>
            <sz val="11"/>
            <rFont val="Calibri"/>
          </rPr>
          <t>Ensure secure is set to true only for SSL-enabled Connectors</t>
        </r>
      </text>
    </comment>
    <comment ref="J16" authorId="0" shapeId="0" xr:uid="{00000000-0006-0000-0500-000010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K16" authorId="0" shapeId="0" xr:uid="{00000000-0006-0000-0500-000011000000}">
      <text>
        <r>
          <rPr>
            <sz val="11"/>
            <rFont val="Calibri"/>
          </rPr>
          <t>Force SSL when accessing the manager application via HTTP</t>
        </r>
      </text>
    </comment>
    <comment ref="L16" authorId="0" shapeId="0" xr:uid="{00000000-0006-0000-0500-000012000000}">
      <text>
        <r>
          <rPr>
            <sz val="11"/>
            <rFont val="Calibri"/>
          </rPr>
          <t>Force SSL for all applications</t>
        </r>
      </text>
    </comment>
    <comment ref="H21" authorId="0" shapeId="0" xr:uid="{00000000-0006-0000-0500-000013000000}">
      <text>
        <r>
          <rPr>
            <sz val="11"/>
            <rFont val="Calibri"/>
          </rPr>
          <t>Restrict manager application</t>
        </r>
      </text>
    </comment>
    <comment ref="H24" authorId="0" shapeId="0" xr:uid="{00000000-0006-0000-0500-000014000000}">
      <text>
        <r>
          <rPr>
            <sz val="11"/>
            <rFont val="Calibri"/>
          </rPr>
          <t>Setup Client-cert Authentication</t>
        </r>
      </text>
    </comment>
    <comment ref="H26" authorId="0" shapeId="0" xr:uid="{00000000-0006-0000-0500-000015000000}">
      <text>
        <r>
          <rPr>
            <sz val="11"/>
            <rFont val="Calibri"/>
          </rPr>
          <t>Do not allow cross context requests</t>
        </r>
      </text>
    </comment>
    <comment ref="H27" authorId="0" shapeId="0" xr:uid="{00000000-0006-0000-0500-000016000000}">
      <text>
        <r>
          <rPr>
            <sz val="11"/>
            <rFont val="Calibri"/>
          </rPr>
          <t>Ensure Web content directory is on a separate partition from the Tomcat system files</t>
        </r>
      </text>
    </comment>
    <comment ref="H29" authorId="0" shapeId="0" xr:uid="{00000000-0006-0000-0500-000017000000}">
      <text>
        <r>
          <rPr>
            <sz val="11"/>
            <rFont val="Calibri"/>
          </rPr>
          <t>Use secure Realms</t>
        </r>
      </text>
    </comment>
    <comment ref="I29" authorId="0" shapeId="0" xr:uid="{00000000-0006-0000-0500-000018000000}">
      <text>
        <r>
          <rPr>
            <sz val="11"/>
            <rFont val="Calibri"/>
          </rPr>
          <t>Ensure Manager Application Passwords are Encrypted</t>
        </r>
      </text>
    </comment>
    <comment ref="H31" authorId="0" shapeId="0" xr:uid="{00000000-0006-0000-0500-000019000000}">
      <text>
        <r>
          <rPr>
            <sz val="11"/>
            <rFont val="Calibri"/>
          </rPr>
          <t>Restrict access to the web administration application</t>
        </r>
      </text>
    </comment>
    <comment ref="I31" authorId="0" shapeId="0" xr:uid="{00000000-0006-0000-0500-00001A000000}">
      <text>
        <r>
          <rPr>
            <sz val="11"/>
            <rFont val="Calibri"/>
          </rPr>
          <t>Do not run applications as privileged</t>
        </r>
      </text>
    </comment>
    <comment ref="H34" authorId="0" shapeId="0" xr:uid="{00000000-0006-0000-0500-00001B000000}">
      <text>
        <r>
          <rPr>
            <sz val="11"/>
            <rFont val="Calibri"/>
          </rPr>
          <t>Restrict access to $CATALINA_HOME</t>
        </r>
      </text>
    </comment>
    <comment ref="I34" authorId="0" shapeId="0" xr:uid="{00000000-0006-0000-0500-000028000000}">
      <text>
        <r>
          <rPr>
            <sz val="11"/>
            <rFont val="Calibri"/>
          </rPr>
          <t>Restrict access to $CATALINA_BASE</t>
        </r>
      </text>
    </comment>
    <comment ref="J34" authorId="0" shapeId="0" xr:uid="{00000000-0006-0000-0500-000029000000}">
      <text>
        <r>
          <rPr>
            <sz val="11"/>
            <rFont val="Calibri"/>
          </rPr>
          <t>Restrict access to Tomcat configuration directory</t>
        </r>
      </text>
    </comment>
    <comment ref="K34" authorId="0" shapeId="0" xr:uid="{00000000-0006-0000-0500-00002A000000}">
      <text>
        <r>
          <rPr>
            <sz val="11"/>
            <rFont val="Calibri"/>
          </rPr>
          <t>Restrict access to Tomcat logs directory</t>
        </r>
      </text>
    </comment>
    <comment ref="L34" authorId="0" shapeId="0" xr:uid="{00000000-0006-0000-0500-00002B000000}">
      <text>
        <r>
          <rPr>
            <sz val="11"/>
            <rFont val="Calibri"/>
          </rPr>
          <t>Restrict access to Tomcat temp directory</t>
        </r>
      </text>
    </comment>
    <comment ref="M34" authorId="0" shapeId="0" xr:uid="{00000000-0006-0000-0500-00002C000000}">
      <text>
        <r>
          <rPr>
            <sz val="11"/>
            <rFont val="Calibri"/>
          </rPr>
          <t>Restrict access to Tomcat binaries directory</t>
        </r>
      </text>
    </comment>
    <comment ref="N34" authorId="0" shapeId="0" xr:uid="{00000000-0006-0000-0500-00001C000000}">
      <text>
        <r>
          <rPr>
            <sz val="11"/>
            <rFont val="Calibri"/>
          </rPr>
          <t>Restrict access to Tomcat web application directory</t>
        </r>
      </text>
    </comment>
    <comment ref="O34" authorId="0" shapeId="0" xr:uid="{00000000-0006-0000-0500-00001D000000}">
      <text>
        <r>
          <rPr>
            <sz val="11"/>
            <rFont val="Calibri"/>
          </rPr>
          <t>Restrict access to Tomcat catalina.properties</t>
        </r>
      </text>
    </comment>
    <comment ref="P34" authorId="0" shapeId="0" xr:uid="{00000000-0006-0000-0500-00001E000000}">
      <text>
        <r>
          <rPr>
            <sz val="11"/>
            <rFont val="Calibri"/>
          </rPr>
          <t>Restrict access to Tomcat catalina.policy</t>
        </r>
      </text>
    </comment>
    <comment ref="Q34" authorId="0" shapeId="0" xr:uid="{00000000-0006-0000-0500-00001F000000}">
      <text>
        <r>
          <rPr>
            <sz val="11"/>
            <rFont val="Calibri"/>
          </rPr>
          <t>Restrict access to Tomcat context.xml</t>
        </r>
      </text>
    </comment>
    <comment ref="R34" authorId="0" shapeId="0" xr:uid="{00000000-0006-0000-0500-000020000000}">
      <text>
        <r>
          <rPr>
            <sz val="11"/>
            <rFont val="Calibri"/>
          </rPr>
          <t>Restrict access to Tomcat logging.properties</t>
        </r>
      </text>
    </comment>
    <comment ref="S34" authorId="0" shapeId="0" xr:uid="{00000000-0006-0000-0500-000021000000}">
      <text>
        <r>
          <rPr>
            <sz val="11"/>
            <rFont val="Calibri"/>
          </rPr>
          <t>Restrict access to Tomcat server.xml</t>
        </r>
      </text>
    </comment>
    <comment ref="T34" authorId="0" shapeId="0" xr:uid="{00000000-0006-0000-0500-000022000000}">
      <text>
        <r>
          <rPr>
            <sz val="11"/>
            <rFont val="Calibri"/>
          </rPr>
          <t>Restrict access to Tomcat tomcat-users.xml</t>
        </r>
      </text>
    </comment>
    <comment ref="U34" authorId="0" shapeId="0" xr:uid="{00000000-0006-0000-0500-000023000000}">
      <text>
        <r>
          <rPr>
            <sz val="11"/>
            <rFont val="Calibri"/>
          </rPr>
          <t>Restrict access to Tomcat web.xml</t>
        </r>
      </text>
    </comment>
    <comment ref="V34" authorId="0" shapeId="0" xr:uid="{00000000-0006-0000-0500-000024000000}">
      <text>
        <r>
          <rPr>
            <sz val="11"/>
            <rFont val="Calibri"/>
          </rPr>
          <t>Restrict access to jaspic-providers.xml</t>
        </r>
      </text>
    </comment>
    <comment ref="W34" authorId="0" shapeId="0" xr:uid="{00000000-0006-0000-0500-000025000000}">
      <text>
        <r>
          <rPr>
            <sz val="11"/>
            <rFont val="Calibri"/>
          </rPr>
          <t>Ensure directory in context.xml is a secure location</t>
        </r>
      </text>
    </comment>
    <comment ref="X34" authorId="0" shapeId="0" xr:uid="{00000000-0006-0000-0500-000026000000}">
      <text>
        <r>
          <rPr>
            <sz val="11"/>
            <rFont val="Calibri"/>
          </rPr>
          <t>Ensure directory in logging.properties is a secure location</t>
        </r>
      </text>
    </comment>
    <comment ref="Y34" authorId="0" shapeId="0" xr:uid="{00000000-0006-0000-0500-000027000000}">
      <text>
        <r>
          <rPr>
            <sz val="11"/>
            <rFont val="Calibri"/>
          </rPr>
          <t>Do not allow symbolic linking</t>
        </r>
      </text>
    </comment>
    <comment ref="H35" authorId="0" shapeId="0" xr:uid="{00000000-0006-0000-0500-00002D000000}">
      <text>
        <r>
          <rPr>
            <sz val="11"/>
            <rFont val="Calibri"/>
          </rPr>
          <t>Restrict runtime access to sensitive packages</t>
        </r>
      </text>
    </comment>
    <comment ref="H37" authorId="0" shapeId="0" xr:uid="{00000000-0006-0000-0500-00002E000000}">
      <text>
        <r>
          <rPr>
            <sz val="11"/>
            <rFont val="Calibri"/>
          </rPr>
          <t>Do not allow additional path delimiters</t>
        </r>
      </text>
    </comment>
    <comment ref="H38" authorId="0" shapeId="0" xr:uid="{00000000-0006-0000-0500-00002F000000}">
      <text>
        <r>
          <rPr>
            <sz val="11"/>
            <rFont val="Calibri"/>
          </rPr>
          <t>Alter the Advertised server.info String</t>
        </r>
      </text>
    </comment>
    <comment ref="I38" authorId="0" shapeId="0" xr:uid="{00000000-0006-0000-0500-000030000000}">
      <text>
        <r>
          <rPr>
            <sz val="11"/>
            <rFont val="Calibri"/>
          </rPr>
          <t>Alter the Advertised server.number String</t>
        </r>
      </text>
    </comment>
    <comment ref="J38" authorId="0" shapeId="0" xr:uid="{00000000-0006-0000-0500-000031000000}">
      <text>
        <r>
          <rPr>
            <sz val="11"/>
            <rFont val="Calibri"/>
          </rPr>
          <t>Alter the Advertised server.built Date</t>
        </r>
      </text>
    </comment>
    <comment ref="K38" authorId="0" shapeId="0" xr:uid="{00000000-0006-0000-0500-000032000000}">
      <text>
        <r>
          <rPr>
            <sz val="11"/>
            <rFont val="Calibri"/>
          </rPr>
          <t>Disable X-Powered-By HTTP Header and Rename the Server Value for all Connectors</t>
        </r>
      </text>
    </comment>
    <comment ref="L38" authorId="0" shapeId="0" xr:uid="{00000000-0006-0000-0500-000033000000}">
      <text>
        <r>
          <rPr>
            <sz val="11"/>
            <rFont val="Calibri"/>
          </rPr>
          <t>Disable client facing Stack Traces</t>
        </r>
      </text>
    </comment>
    <comment ref="M38" authorId="0" shapeId="0" xr:uid="{00000000-0006-0000-0500-000034000000}">
      <text>
        <r>
          <rPr>
            <sz val="11"/>
            <rFont val="Calibri"/>
          </rPr>
          <t>Ensure Sever Header is Modified To Prevent Information Disclosure</t>
        </r>
      </text>
    </comment>
    <comment ref="N38" authorId="0" shapeId="0" xr:uid="{00000000-0006-0000-0500-000035000000}">
      <text>
        <r>
          <rPr>
            <sz val="11"/>
            <rFont val="Calibri"/>
          </rPr>
          <t>Set a nondeterministic Shutdown command value</t>
        </r>
      </text>
    </comment>
    <comment ref="O38" authorId="0" shapeId="0" xr:uid="{00000000-0006-0000-0500-000036000000}">
      <text>
        <r>
          <rPr>
            <sz val="11"/>
            <rFont val="Calibri"/>
          </rPr>
          <t>Ensure scheme is set accurately</t>
        </r>
      </text>
    </comment>
    <comment ref="P38" authorId="0" shapeId="0" xr:uid="{00000000-0006-0000-0500-000037000000}">
      <text>
        <r>
          <rPr>
            <sz val="11"/>
            <rFont val="Calibri"/>
          </rPr>
          <t>Rename the manager application</t>
        </r>
      </text>
    </comment>
    <comment ref="Q38" authorId="0" shapeId="0" xr:uid="{00000000-0006-0000-0500-000038000000}">
      <text>
        <r>
          <rPr>
            <sz val="11"/>
            <rFont val="Calibri"/>
          </rPr>
          <t>Enable strict servlet Compliance</t>
        </r>
      </text>
    </comment>
    <comment ref="R38" authorId="0" shapeId="0" xr:uid="{00000000-0006-0000-0500-000039000000}">
      <text>
        <r>
          <rPr>
            <sz val="11"/>
            <rFont val="Calibri"/>
          </rPr>
          <t>Turn off session facade recycling</t>
        </r>
      </text>
    </comment>
    <comment ref="S38" authorId="0" shapeId="0" xr:uid="{00000000-0006-0000-0500-00003A000000}">
      <text>
        <r>
          <rPr>
            <sz val="11"/>
            <rFont val="Calibri"/>
          </rPr>
          <t>Configure connectionTimeout</t>
        </r>
      </text>
    </comment>
    <comment ref="T38" authorId="0" shapeId="0" xr:uid="{00000000-0006-0000-0500-00003B000000}">
      <text>
        <r>
          <rPr>
            <sz val="11"/>
            <rFont val="Calibri"/>
          </rPr>
          <t>Configure maxHttpHeaderSize</t>
        </r>
      </text>
    </comment>
    <comment ref="U38" authorId="0" shapeId="0" xr:uid="{00000000-0006-0000-0500-00003C000000}">
      <text>
        <r>
          <rPr>
            <sz val="11"/>
            <rFont val="Calibri"/>
          </rPr>
          <t>Enable memory leak listener</t>
        </r>
      </text>
    </comment>
    <comment ref="V38" authorId="0" shapeId="0" xr:uid="{00000000-0006-0000-0500-00003D000000}">
      <text>
        <r>
          <rPr>
            <sz val="11"/>
            <rFont val="Calibri"/>
          </rPr>
          <t>Setting Security Lifecycle Listener</t>
        </r>
      </text>
    </comment>
    <comment ref="W38" authorId="0" shapeId="0" xr:uid="{00000000-0006-0000-0500-00003E000000}">
      <text>
        <r>
          <rPr>
            <sz val="11"/>
            <rFont val="Calibri"/>
          </rPr>
          <t>Use the logEffectiveWebXml and metadata-complete settings for deploying applications in production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4" authorId="0" shapeId="0" xr:uid="{00000000-0006-0000-0600-000001000000}">
      <text>
        <r>
          <rPr>
            <sz val="11"/>
            <rFont val="Calibri"/>
          </rPr>
          <t>Restrict access to $CATALINA_HOME</t>
        </r>
      </text>
    </comment>
    <comment ref="K4" authorId="0" shapeId="0" xr:uid="{00000000-0006-0000-0600-000011000000}">
      <text>
        <r>
          <rPr>
            <sz val="11"/>
            <rFont val="Calibri"/>
          </rPr>
          <t>Restrict access to $CATALINA_BASE</t>
        </r>
      </text>
    </comment>
    <comment ref="L4" authorId="0" shapeId="0" xr:uid="{00000000-0006-0000-0600-000002000000}">
      <text>
        <r>
          <rPr>
            <sz val="11"/>
            <rFont val="Calibri"/>
          </rPr>
          <t>Restrict access to Tomcat configuration directory</t>
        </r>
      </text>
    </comment>
    <comment ref="M4" authorId="0" shapeId="0" xr:uid="{00000000-0006-0000-0600-000003000000}">
      <text>
        <r>
          <rPr>
            <sz val="11"/>
            <rFont val="Calibri"/>
          </rPr>
          <t>Restrict access to Tomcat logs directory</t>
        </r>
      </text>
    </comment>
    <comment ref="N4" authorId="0" shapeId="0" xr:uid="{00000000-0006-0000-0600-000004000000}">
      <text>
        <r>
          <rPr>
            <sz val="11"/>
            <rFont val="Calibri"/>
          </rPr>
          <t>Restrict access to Tomcat temp directory</t>
        </r>
      </text>
    </comment>
    <comment ref="O4" authorId="0" shapeId="0" xr:uid="{00000000-0006-0000-0600-000005000000}">
      <text>
        <r>
          <rPr>
            <sz val="11"/>
            <rFont val="Calibri"/>
          </rPr>
          <t>Restrict access to Tomcat binaries directory</t>
        </r>
      </text>
    </comment>
    <comment ref="P4" authorId="0" shapeId="0" xr:uid="{00000000-0006-0000-0600-000006000000}">
      <text>
        <r>
          <rPr>
            <sz val="11"/>
            <rFont val="Calibri"/>
          </rPr>
          <t>Restrict access to Tomcat web application directory</t>
        </r>
      </text>
    </comment>
    <comment ref="Q4" authorId="0" shapeId="0" xr:uid="{00000000-0006-0000-0600-000007000000}">
      <text>
        <r>
          <rPr>
            <sz val="11"/>
            <rFont val="Calibri"/>
          </rPr>
          <t>Restrict access to Tomcat catalina.properties</t>
        </r>
      </text>
    </comment>
    <comment ref="R4" authorId="0" shapeId="0" xr:uid="{00000000-0006-0000-0600-000008000000}">
      <text>
        <r>
          <rPr>
            <sz val="11"/>
            <rFont val="Calibri"/>
          </rPr>
          <t>Restrict access to Tomcat catalina.policy</t>
        </r>
      </text>
    </comment>
    <comment ref="S4" authorId="0" shapeId="0" xr:uid="{00000000-0006-0000-0600-000009000000}">
      <text>
        <r>
          <rPr>
            <sz val="11"/>
            <rFont val="Calibri"/>
          </rPr>
          <t>Restrict access to Tomcat context.xml</t>
        </r>
      </text>
    </comment>
    <comment ref="T4" authorId="0" shapeId="0" xr:uid="{00000000-0006-0000-0600-00000A000000}">
      <text>
        <r>
          <rPr>
            <sz val="11"/>
            <rFont val="Calibri"/>
          </rPr>
          <t>Restrict access to Tomcat logging.properties</t>
        </r>
      </text>
    </comment>
    <comment ref="U4" authorId="0" shapeId="0" xr:uid="{00000000-0006-0000-0600-00000B000000}">
      <text>
        <r>
          <rPr>
            <sz val="11"/>
            <rFont val="Calibri"/>
          </rPr>
          <t>Restrict access to Tomcat server.xml</t>
        </r>
      </text>
    </comment>
    <comment ref="V4" authorId="0" shapeId="0" xr:uid="{00000000-0006-0000-0600-00000C000000}">
      <text>
        <r>
          <rPr>
            <sz val="11"/>
            <rFont val="Calibri"/>
          </rPr>
          <t>Restrict access to Tomcat tomcat-users.xml</t>
        </r>
      </text>
    </comment>
    <comment ref="W4" authorId="0" shapeId="0" xr:uid="{00000000-0006-0000-0600-00000D000000}">
      <text>
        <r>
          <rPr>
            <sz val="11"/>
            <rFont val="Calibri"/>
          </rPr>
          <t>Restrict access to Tomcat web.xml</t>
        </r>
      </text>
    </comment>
    <comment ref="X4" authorId="0" shapeId="0" xr:uid="{00000000-0006-0000-0600-00000E000000}">
      <text>
        <r>
          <rPr>
            <sz val="11"/>
            <rFont val="Calibri"/>
          </rPr>
          <t>Restrict access to jaspic-providers.xml</t>
        </r>
      </text>
    </comment>
    <comment ref="Y4" authorId="0" shapeId="0" xr:uid="{00000000-0006-0000-0600-00000F000000}">
      <text>
        <r>
          <rPr>
            <sz val="11"/>
            <rFont val="Calibri"/>
          </rPr>
          <t>Restrict access to the web administration application</t>
        </r>
      </text>
    </comment>
    <comment ref="Z4" authorId="0" shapeId="0" xr:uid="{00000000-0006-0000-0600-000010000000}">
      <text>
        <r>
          <rPr>
            <sz val="11"/>
            <rFont val="Calibri"/>
          </rPr>
          <t>Restrict manager application</t>
        </r>
      </text>
    </comment>
    <comment ref="J5" authorId="0" shapeId="0" xr:uid="{00000000-0006-0000-0600-000012000000}">
      <text>
        <r>
          <rPr>
            <sz val="11"/>
            <rFont val="Calibri"/>
          </rPr>
          <t>Restrict runtime access to sensitive packages</t>
        </r>
      </text>
    </comment>
    <comment ref="K5" authorId="0" shapeId="0" xr:uid="{00000000-0006-0000-0600-000013000000}">
      <text>
        <r>
          <rPr>
            <sz val="11"/>
            <rFont val="Calibri"/>
          </rPr>
          <t>Do not allow symbolic linking</t>
        </r>
      </text>
    </comment>
    <comment ref="J8" authorId="0" shapeId="0" xr:uid="{00000000-0006-0000-0600-000014000000}">
      <text>
        <r>
          <rPr>
            <sz val="11"/>
            <rFont val="Calibri"/>
          </rPr>
          <t>Do not run applications as privileged</t>
        </r>
      </text>
    </comment>
    <comment ref="J10" authorId="0" shapeId="0" xr:uid="{00000000-0006-0000-0600-000015000000}">
      <text>
        <r>
          <rPr>
            <sz val="11"/>
            <rFont val="Calibri"/>
          </rPr>
          <t>Use LockOut Realms</t>
        </r>
      </text>
    </comment>
    <comment ref="J23" authorId="0" shapeId="0" xr:uid="{00000000-0006-0000-0600-000016000000}">
      <text>
        <r>
          <rPr>
            <sz val="11"/>
            <rFont val="Calibri"/>
          </rPr>
          <t>Application specific logging</t>
        </r>
      </text>
    </comment>
    <comment ref="K23" authorId="0" shapeId="0" xr:uid="{00000000-0006-0000-0600-000017000000}">
      <text>
        <r>
          <rPr>
            <sz val="11"/>
            <rFont val="Calibri"/>
          </rPr>
          <t>Specify file handler in logging.properties files</t>
        </r>
      </text>
    </comment>
    <comment ref="L23" authorId="0" shapeId="0" xr:uid="{00000000-0006-0000-0600-000018000000}">
      <text>
        <r>
          <rPr>
            <sz val="11"/>
            <rFont val="Calibri"/>
          </rPr>
          <t>Ensure className is set correctly in context.xml</t>
        </r>
      </text>
    </comment>
    <comment ref="M23" authorId="0" shapeId="0" xr:uid="{00000000-0006-0000-0600-000019000000}">
      <text>
        <r>
          <rPr>
            <sz val="11"/>
            <rFont val="Calibri"/>
          </rPr>
          <t>Do not resolve hosts on logging valves</t>
        </r>
      </text>
    </comment>
    <comment ref="J24" authorId="0" shapeId="0" xr:uid="{00000000-0006-0000-0600-00001A000000}">
      <text>
        <r>
          <rPr>
            <sz val="11"/>
            <rFont val="Calibri"/>
          </rPr>
          <t>Ensure className is set correctly in context.xml</t>
        </r>
      </text>
    </comment>
    <comment ref="K24" authorId="0" shapeId="0" xr:uid="{00000000-0006-0000-0600-00001B000000}">
      <text>
        <r>
          <rPr>
            <sz val="11"/>
            <rFont val="Calibri"/>
          </rPr>
          <t>Ensure pattern in context.xml is correct</t>
        </r>
      </text>
    </comment>
    <comment ref="J30" authorId="0" shapeId="0" xr:uid="{00000000-0006-0000-0600-00001C000000}">
      <text>
        <r>
          <rPr>
            <sz val="11"/>
            <rFont val="Calibri"/>
          </rPr>
          <t>Restrict access to $CATALINA_HOME</t>
        </r>
      </text>
    </comment>
    <comment ref="K30" authorId="0" shapeId="0" xr:uid="{00000000-0006-0000-0600-00001D000000}">
      <text>
        <r>
          <rPr>
            <sz val="11"/>
            <rFont val="Calibri"/>
          </rPr>
          <t>Restrict access to $CATALINA_BASE</t>
        </r>
      </text>
    </comment>
    <comment ref="L30" authorId="0" shapeId="0" xr:uid="{00000000-0006-0000-0600-00001E000000}">
      <text>
        <r>
          <rPr>
            <sz val="11"/>
            <rFont val="Calibri"/>
          </rPr>
          <t>Restrict access to Tomcat configuration directory</t>
        </r>
      </text>
    </comment>
    <comment ref="M30" authorId="0" shapeId="0" xr:uid="{00000000-0006-0000-0600-00001F000000}">
      <text>
        <r>
          <rPr>
            <sz val="11"/>
            <rFont val="Calibri"/>
          </rPr>
          <t>Restrict access to Tomcat logs directory</t>
        </r>
      </text>
    </comment>
    <comment ref="N30" authorId="0" shapeId="0" xr:uid="{00000000-0006-0000-0600-000020000000}">
      <text>
        <r>
          <rPr>
            <sz val="11"/>
            <rFont val="Calibri"/>
          </rPr>
          <t>Restrict access to Tomcat temp directory</t>
        </r>
      </text>
    </comment>
    <comment ref="O30" authorId="0" shapeId="0" xr:uid="{00000000-0006-0000-0600-000021000000}">
      <text>
        <r>
          <rPr>
            <sz val="11"/>
            <rFont val="Calibri"/>
          </rPr>
          <t>Restrict access to Tomcat binaries directory</t>
        </r>
      </text>
    </comment>
    <comment ref="P30" authorId="0" shapeId="0" xr:uid="{00000000-0006-0000-0600-000022000000}">
      <text>
        <r>
          <rPr>
            <sz val="11"/>
            <rFont val="Calibri"/>
          </rPr>
          <t>Restrict access to Tomcat web application directory</t>
        </r>
      </text>
    </comment>
    <comment ref="Q30" authorId="0" shapeId="0" xr:uid="{00000000-0006-0000-0600-000023000000}">
      <text>
        <r>
          <rPr>
            <sz val="11"/>
            <rFont val="Calibri"/>
          </rPr>
          <t>Restrict access to Tomcat catalina.properties</t>
        </r>
      </text>
    </comment>
    <comment ref="R30" authorId="0" shapeId="0" xr:uid="{00000000-0006-0000-0600-000024000000}">
      <text>
        <r>
          <rPr>
            <sz val="11"/>
            <rFont val="Calibri"/>
          </rPr>
          <t>Restrict access to Tomcat catalina.policy</t>
        </r>
      </text>
    </comment>
    <comment ref="S30" authorId="0" shapeId="0" xr:uid="{00000000-0006-0000-0600-000025000000}">
      <text>
        <r>
          <rPr>
            <sz val="11"/>
            <rFont val="Calibri"/>
          </rPr>
          <t>Restrict access to Tomcat context.xml</t>
        </r>
      </text>
    </comment>
    <comment ref="T30" authorId="0" shapeId="0" xr:uid="{00000000-0006-0000-0600-000026000000}">
      <text>
        <r>
          <rPr>
            <sz val="11"/>
            <rFont val="Calibri"/>
          </rPr>
          <t>Restrict access to Tomcat logging.properties</t>
        </r>
      </text>
    </comment>
    <comment ref="U30" authorId="0" shapeId="0" xr:uid="{00000000-0006-0000-0600-000027000000}">
      <text>
        <r>
          <rPr>
            <sz val="11"/>
            <rFont val="Calibri"/>
          </rPr>
          <t>Restrict access to Tomcat server.xml</t>
        </r>
      </text>
    </comment>
    <comment ref="V30" authorId="0" shapeId="0" xr:uid="{00000000-0006-0000-0600-000028000000}">
      <text>
        <r>
          <rPr>
            <sz val="11"/>
            <rFont val="Calibri"/>
          </rPr>
          <t>Restrict access to Tomcat tomcat-users.xml</t>
        </r>
      </text>
    </comment>
    <comment ref="W30" authorId="0" shapeId="0" xr:uid="{00000000-0006-0000-0600-000029000000}">
      <text>
        <r>
          <rPr>
            <sz val="11"/>
            <rFont val="Calibri"/>
          </rPr>
          <t>Restrict access to Tomcat web.xml</t>
        </r>
      </text>
    </comment>
    <comment ref="X30" authorId="0" shapeId="0" xr:uid="{00000000-0006-0000-0600-00002A000000}">
      <text>
        <r>
          <rPr>
            <sz val="11"/>
            <rFont val="Calibri"/>
          </rPr>
          <t>Restrict access to jaspic-providers.xml</t>
        </r>
      </text>
    </comment>
    <comment ref="Y30" authorId="0" shapeId="0" xr:uid="{00000000-0006-0000-0600-00002B000000}">
      <text>
        <r>
          <rPr>
            <sz val="11"/>
            <rFont val="Calibri"/>
          </rPr>
          <t>Ensure directory in context.xml is a secure location</t>
        </r>
      </text>
    </comment>
    <comment ref="Z30" authorId="0" shapeId="0" xr:uid="{00000000-0006-0000-0600-00002C000000}">
      <text>
        <r>
          <rPr>
            <sz val="11"/>
            <rFont val="Calibri"/>
          </rPr>
          <t>Ensure directory in logging.properties is a secure location</t>
        </r>
      </text>
    </comment>
    <comment ref="J33" authorId="0" shapeId="0" xr:uid="{00000000-0006-0000-0600-00002D000000}">
      <text>
        <r>
          <rPr>
            <sz val="11"/>
            <rFont val="Calibri"/>
          </rPr>
          <t>Alter the Advertised server.info String</t>
        </r>
      </text>
    </comment>
    <comment ref="K33" authorId="0" shapeId="0" xr:uid="{00000000-0006-0000-0600-00002E000000}">
      <text>
        <r>
          <rPr>
            <sz val="11"/>
            <rFont val="Calibri"/>
          </rPr>
          <t>Alter the Advertised server.number String</t>
        </r>
      </text>
    </comment>
    <comment ref="L33" authorId="0" shapeId="0" xr:uid="{00000000-0006-0000-0600-00002F000000}">
      <text>
        <r>
          <rPr>
            <sz val="11"/>
            <rFont val="Calibri"/>
          </rPr>
          <t>Alter the Advertised server.built Date</t>
        </r>
      </text>
    </comment>
    <comment ref="M33" authorId="0" shapeId="0" xr:uid="{00000000-0006-0000-0600-000030000000}">
      <text>
        <r>
          <rPr>
            <sz val="11"/>
            <rFont val="Calibri"/>
          </rPr>
          <t>Disable X-Powered-By HTTP Header and Rename the Server Value for all Connectors</t>
        </r>
      </text>
    </comment>
    <comment ref="N33" authorId="0" shapeId="0" xr:uid="{00000000-0006-0000-0600-000031000000}">
      <text>
        <r>
          <rPr>
            <sz val="11"/>
            <rFont val="Calibri"/>
          </rPr>
          <t>Disable client facing Stack Traces</t>
        </r>
      </text>
    </comment>
    <comment ref="O33" authorId="0" shapeId="0" xr:uid="{00000000-0006-0000-0600-000032000000}">
      <text>
        <r>
          <rPr>
            <sz val="11"/>
            <rFont val="Calibri"/>
          </rPr>
          <t>Ensure Sever Header is Modified To Prevent Information Disclosure</t>
        </r>
      </text>
    </comment>
    <comment ref="P33" authorId="0" shapeId="0" xr:uid="{00000000-0006-0000-0600-000033000000}">
      <text>
        <r>
          <rPr>
            <sz val="11"/>
            <rFont val="Calibri"/>
          </rPr>
          <t>Set a nondeterministic Shutdown command value</t>
        </r>
      </text>
    </comment>
    <comment ref="Q33" authorId="0" shapeId="0" xr:uid="{00000000-0006-0000-0600-000034000000}">
      <text>
        <r>
          <rPr>
            <sz val="11"/>
            <rFont val="Calibri"/>
          </rPr>
          <t>Ensure scheme is set accurately</t>
        </r>
      </text>
    </comment>
    <comment ref="R33" authorId="0" shapeId="0" xr:uid="{00000000-0006-0000-0600-000035000000}">
      <text>
        <r>
          <rPr>
            <sz val="11"/>
            <rFont val="Calibri"/>
          </rPr>
          <t>Rename the manager application</t>
        </r>
      </text>
    </comment>
    <comment ref="S33" authorId="0" shapeId="0" xr:uid="{00000000-0006-0000-0600-000036000000}">
      <text>
        <r>
          <rPr>
            <sz val="11"/>
            <rFont val="Calibri"/>
          </rPr>
          <t>Enable strict servlet Compliance</t>
        </r>
      </text>
    </comment>
    <comment ref="T33" authorId="0" shapeId="0" xr:uid="{00000000-0006-0000-0600-000037000000}">
      <text>
        <r>
          <rPr>
            <sz val="11"/>
            <rFont val="Calibri"/>
          </rPr>
          <t>Turn off session facade recycling</t>
        </r>
      </text>
    </comment>
    <comment ref="U33" authorId="0" shapeId="0" xr:uid="{00000000-0006-0000-0600-000038000000}">
      <text>
        <r>
          <rPr>
            <sz val="11"/>
            <rFont val="Calibri"/>
          </rPr>
          <t>Configure connectionTimeout</t>
        </r>
      </text>
    </comment>
    <comment ref="V33" authorId="0" shapeId="0" xr:uid="{00000000-0006-0000-0600-000039000000}">
      <text>
        <r>
          <rPr>
            <sz val="11"/>
            <rFont val="Calibri"/>
          </rPr>
          <t>Configure maxHttpHeaderSize</t>
        </r>
      </text>
    </comment>
    <comment ref="W33" authorId="0" shapeId="0" xr:uid="{00000000-0006-0000-0600-00003A000000}">
      <text>
        <r>
          <rPr>
            <sz val="11"/>
            <rFont val="Calibri"/>
          </rPr>
          <t>Enable memory leak listener</t>
        </r>
      </text>
    </comment>
    <comment ref="X33" authorId="0" shapeId="0" xr:uid="{00000000-0006-0000-0600-00003B000000}">
      <text>
        <r>
          <rPr>
            <sz val="11"/>
            <rFont val="Calibri"/>
          </rPr>
          <t>Setting Security Lifecycle Listener</t>
        </r>
      </text>
    </comment>
    <comment ref="J37" authorId="0" shapeId="0" xr:uid="{00000000-0006-0000-0600-00003C000000}">
      <text>
        <r>
          <rPr>
            <sz val="11"/>
            <rFont val="Calibri"/>
          </rPr>
          <t>Remove extraneous files and directories</t>
        </r>
      </text>
    </comment>
    <comment ref="K37" authorId="0" shapeId="0" xr:uid="{00000000-0006-0000-0600-00003D000000}">
      <text>
        <r>
          <rPr>
            <sz val="11"/>
            <rFont val="Calibri"/>
          </rPr>
          <t>Disable Unused Connectors</t>
        </r>
      </text>
    </comment>
    <comment ref="L37" authorId="0" shapeId="0" xr:uid="{00000000-0006-0000-0600-00003E000000}">
      <text>
        <r>
          <rPr>
            <sz val="11"/>
            <rFont val="Calibri"/>
          </rPr>
          <t>Turn off TRACE</t>
        </r>
      </text>
    </comment>
    <comment ref="M37" authorId="0" shapeId="0" xr:uid="{00000000-0006-0000-0600-00003F000000}">
      <text>
        <r>
          <rPr>
            <sz val="11"/>
            <rFont val="Calibri"/>
          </rPr>
          <t>Disable the Shutdown port</t>
        </r>
      </text>
    </comment>
    <comment ref="N37" authorId="0" shapeId="0" xr:uid="{00000000-0006-0000-0600-000040000000}">
      <text>
        <r>
          <rPr>
            <sz val="11"/>
            <rFont val="Calibri"/>
          </rPr>
          <t>Starting Tomcat with Security Manager</t>
        </r>
      </text>
    </comment>
    <comment ref="O37" authorId="0" shapeId="0" xr:uid="{00000000-0006-0000-0600-000041000000}">
      <text>
        <r>
          <rPr>
            <sz val="11"/>
            <rFont val="Calibri"/>
          </rPr>
          <t>Disabling auto deployment of applications</t>
        </r>
      </text>
    </comment>
    <comment ref="P37" authorId="0" shapeId="0" xr:uid="{00000000-0006-0000-0600-000042000000}">
      <text>
        <r>
          <rPr>
            <sz val="11"/>
            <rFont val="Calibri"/>
          </rPr>
          <t>Disable deploy on startup of applications</t>
        </r>
      </text>
    </comment>
    <comment ref="Q37" authorId="0" shapeId="0" xr:uid="{00000000-0006-0000-0600-000043000000}">
      <text>
        <r>
          <rPr>
            <sz val="11"/>
            <rFont val="Calibri"/>
          </rPr>
          <t>Ensure Web content directory is on a separate partition from the Tomcat system files</t>
        </r>
      </text>
    </comment>
    <comment ref="R37" authorId="0" shapeId="0" xr:uid="{00000000-0006-0000-0600-000044000000}">
      <text>
        <r>
          <rPr>
            <sz val="11"/>
            <rFont val="Calibri"/>
          </rPr>
          <t>Use the logEffectiveWebXml and metadata-complete settings for deploying applications in production</t>
        </r>
      </text>
    </comment>
    <comment ref="J43" authorId="0" shapeId="0" xr:uid="{00000000-0006-0000-0600-000045000000}">
      <text>
        <r>
          <rPr>
            <sz val="11"/>
            <rFont val="Calibri"/>
          </rPr>
          <t>Use secure Realms</t>
        </r>
      </text>
    </comment>
    <comment ref="J45" authorId="0" shapeId="0" xr:uid="{00000000-0006-0000-0600-000046000000}">
      <text>
        <r>
          <rPr>
            <sz val="11"/>
            <rFont val="Calibri"/>
          </rPr>
          <t>Setup Client-cert Authentication</t>
        </r>
      </text>
    </comment>
    <comment ref="J50" authorId="0" shapeId="0" xr:uid="{00000000-0006-0000-0600-000047000000}">
      <text>
        <r>
          <rPr>
            <sz val="11"/>
            <rFont val="Calibri"/>
          </rPr>
          <t>Setup Client-cert Authentication</t>
        </r>
      </text>
    </comment>
    <comment ref="J88" authorId="0" shapeId="0" xr:uid="{00000000-0006-0000-0600-000048000000}">
      <text>
        <r>
          <rPr>
            <sz val="11"/>
            <rFont val="Calibri"/>
          </rPr>
          <t>Do not allow additional path delimiters</t>
        </r>
      </text>
    </comment>
    <comment ref="J89" authorId="0" shapeId="0" xr:uid="{00000000-0006-0000-0600-000049000000}">
      <text>
        <r>
          <rPr>
            <sz val="11"/>
            <rFont val="Calibri"/>
          </rPr>
          <t>Do not allow cross context requests</t>
        </r>
      </text>
    </comment>
    <comment ref="J90" authorId="0" shapeId="0" xr:uid="{00000000-0006-0000-0600-00004A000000}">
      <text>
        <r>
          <rPr>
            <sz val="11"/>
            <rFont val="Calibri"/>
          </rPr>
          <t>Restrict manager application</t>
        </r>
      </text>
    </comment>
    <comment ref="J91" authorId="0" shapeId="0" xr:uid="{00000000-0006-0000-0600-00004B000000}">
      <text>
        <r>
          <rPr>
            <sz val="11"/>
            <rFont val="Calibri"/>
          </rPr>
          <t>Ensure SSLEnabled is set to True for Sensitive Connectors</t>
        </r>
      </text>
    </comment>
    <comment ref="K91" authorId="0" shapeId="0" xr:uid="{00000000-0006-0000-0600-00004C000000}">
      <text>
        <r>
          <rPr>
            <sz val="11"/>
            <rFont val="Calibri"/>
          </rPr>
          <t>Ensure secure is set to true only for SSL-enabled Connectors</t>
        </r>
      </text>
    </comment>
    <comment ref="L91" authorId="0" shapeId="0" xr:uid="{00000000-0006-0000-0600-00004D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M91" authorId="0" shapeId="0" xr:uid="{00000000-0006-0000-0600-00004E000000}">
      <text>
        <r>
          <rPr>
            <sz val="11"/>
            <rFont val="Calibri"/>
          </rPr>
          <t>Force SSL when accessing the manager application via HTTP</t>
        </r>
      </text>
    </comment>
    <comment ref="N91" authorId="0" shapeId="0" xr:uid="{00000000-0006-0000-0600-00004F000000}">
      <text>
        <r>
          <rPr>
            <sz val="11"/>
            <rFont val="Calibri"/>
          </rPr>
          <t>Force SSL for all applications</t>
        </r>
      </text>
    </comment>
    <comment ref="O91" authorId="0" shapeId="0" xr:uid="{00000000-0006-0000-0600-000050000000}">
      <text>
        <r>
          <rPr>
            <sz val="11"/>
            <rFont val="Calibri"/>
          </rPr>
          <t>Ensure Manager Application Passwords are Encrypted</t>
        </r>
      </text>
    </comment>
    <comment ref="J94" authorId="0" shapeId="0" xr:uid="{00000000-0006-0000-0600-000051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Use secure Realms</t>
        </r>
      </text>
    </comment>
    <comment ref="I89" authorId="0" shapeId="0" xr:uid="{00000000-0006-0000-0700-000002000000}">
      <text>
        <r>
          <rPr>
            <sz val="11"/>
            <rFont val="Calibri"/>
          </rPr>
          <t>Ensure Manager Application Passwords are Encrypted</t>
        </r>
      </text>
    </comment>
    <comment ref="H90" authorId="0" shapeId="0" xr:uid="{00000000-0006-0000-0700-000003000000}">
      <text>
        <r>
          <rPr>
            <sz val="11"/>
            <rFont val="Calibri"/>
          </rPr>
          <t>Use LockOut Realms</t>
        </r>
      </text>
    </comment>
    <comment ref="H91" authorId="0" shapeId="0" xr:uid="{00000000-0006-0000-0700-000004000000}">
      <text>
        <r>
          <rPr>
            <sz val="11"/>
            <rFont val="Calibri"/>
          </rPr>
          <t>Setup Client-cert Authentication</t>
        </r>
      </text>
    </comment>
    <comment ref="H93" authorId="0" shapeId="0" xr:uid="{00000000-0006-0000-0700-000005000000}">
      <text>
        <r>
          <rPr>
            <sz val="11"/>
            <rFont val="Calibri"/>
          </rPr>
          <t>Restrict access to $CATALINA_HOME</t>
        </r>
      </text>
    </comment>
    <comment ref="I93" authorId="0" shapeId="0" xr:uid="{00000000-0006-0000-0700-000018000000}">
      <text>
        <r>
          <rPr>
            <sz val="11"/>
            <rFont val="Calibri"/>
          </rPr>
          <t>Restrict access to $CATALINA_BASE</t>
        </r>
      </text>
    </comment>
    <comment ref="J93" authorId="0" shapeId="0" xr:uid="{00000000-0006-0000-0700-000006000000}">
      <text>
        <r>
          <rPr>
            <sz val="11"/>
            <rFont val="Calibri"/>
          </rPr>
          <t>Restrict access to Tomcat configuration directory</t>
        </r>
      </text>
    </comment>
    <comment ref="K93" authorId="0" shapeId="0" xr:uid="{00000000-0006-0000-0700-000007000000}">
      <text>
        <r>
          <rPr>
            <sz val="11"/>
            <rFont val="Calibri"/>
          </rPr>
          <t>Restrict access to Tomcat logs directory</t>
        </r>
      </text>
    </comment>
    <comment ref="L93" authorId="0" shapeId="0" xr:uid="{00000000-0006-0000-0700-000008000000}">
      <text>
        <r>
          <rPr>
            <sz val="11"/>
            <rFont val="Calibri"/>
          </rPr>
          <t>Restrict access to Tomcat temp directory</t>
        </r>
      </text>
    </comment>
    <comment ref="M93" authorId="0" shapeId="0" xr:uid="{00000000-0006-0000-0700-000009000000}">
      <text>
        <r>
          <rPr>
            <sz val="11"/>
            <rFont val="Calibri"/>
          </rPr>
          <t>Restrict access to Tomcat binaries directory</t>
        </r>
      </text>
    </comment>
    <comment ref="N93" authorId="0" shapeId="0" xr:uid="{00000000-0006-0000-0700-00000A000000}">
      <text>
        <r>
          <rPr>
            <sz val="11"/>
            <rFont val="Calibri"/>
          </rPr>
          <t>Restrict access to Tomcat web application directory</t>
        </r>
      </text>
    </comment>
    <comment ref="O93" authorId="0" shapeId="0" xr:uid="{00000000-0006-0000-0700-00000B000000}">
      <text>
        <r>
          <rPr>
            <sz val="11"/>
            <rFont val="Calibri"/>
          </rPr>
          <t>Restrict access to Tomcat catalina.properties</t>
        </r>
      </text>
    </comment>
    <comment ref="P93" authorId="0" shapeId="0" xr:uid="{00000000-0006-0000-0700-00000C000000}">
      <text>
        <r>
          <rPr>
            <sz val="11"/>
            <rFont val="Calibri"/>
          </rPr>
          <t>Restrict access to Tomcat catalina.policy</t>
        </r>
      </text>
    </comment>
    <comment ref="Q93" authorId="0" shapeId="0" xr:uid="{00000000-0006-0000-0700-00000D000000}">
      <text>
        <r>
          <rPr>
            <sz val="11"/>
            <rFont val="Calibri"/>
          </rPr>
          <t>Restrict access to Tomcat context.xml</t>
        </r>
      </text>
    </comment>
    <comment ref="R93" authorId="0" shapeId="0" xr:uid="{00000000-0006-0000-0700-00000E000000}">
      <text>
        <r>
          <rPr>
            <sz val="11"/>
            <rFont val="Calibri"/>
          </rPr>
          <t>Restrict access to Tomcat logging.properties</t>
        </r>
      </text>
    </comment>
    <comment ref="S93" authorId="0" shapeId="0" xr:uid="{00000000-0006-0000-0700-00000F000000}">
      <text>
        <r>
          <rPr>
            <sz val="11"/>
            <rFont val="Calibri"/>
          </rPr>
          <t>Restrict access to Tomcat server.xml</t>
        </r>
      </text>
    </comment>
    <comment ref="T93" authorId="0" shapeId="0" xr:uid="{00000000-0006-0000-0700-000010000000}">
      <text>
        <r>
          <rPr>
            <sz val="11"/>
            <rFont val="Calibri"/>
          </rPr>
          <t>Restrict access to Tomcat tomcat-users.xml</t>
        </r>
      </text>
    </comment>
    <comment ref="U93" authorId="0" shapeId="0" xr:uid="{00000000-0006-0000-0700-000011000000}">
      <text>
        <r>
          <rPr>
            <sz val="11"/>
            <rFont val="Calibri"/>
          </rPr>
          <t>Restrict access to Tomcat web.xml</t>
        </r>
      </text>
    </comment>
    <comment ref="V93" authorId="0" shapeId="0" xr:uid="{00000000-0006-0000-0700-000012000000}">
      <text>
        <r>
          <rPr>
            <sz val="11"/>
            <rFont val="Calibri"/>
          </rPr>
          <t>Restrict access to jaspic-providers.xml</t>
        </r>
      </text>
    </comment>
    <comment ref="W93" authorId="0" shapeId="0" xr:uid="{00000000-0006-0000-0700-000013000000}">
      <text>
        <r>
          <rPr>
            <sz val="11"/>
            <rFont val="Calibri"/>
          </rPr>
          <t>Restrict runtime access to sensitive packages</t>
        </r>
      </text>
    </comment>
    <comment ref="X93" authorId="0" shapeId="0" xr:uid="{00000000-0006-0000-0700-000014000000}">
      <text>
        <r>
          <rPr>
            <sz val="11"/>
            <rFont val="Calibri"/>
          </rPr>
          <t>Restrict access to the web administration application</t>
        </r>
      </text>
    </comment>
    <comment ref="Y93" authorId="0" shapeId="0" xr:uid="{00000000-0006-0000-0700-000015000000}">
      <text>
        <r>
          <rPr>
            <sz val="11"/>
            <rFont val="Calibri"/>
          </rPr>
          <t>Restrict manager application</t>
        </r>
      </text>
    </comment>
    <comment ref="Z93" authorId="0" shapeId="0" xr:uid="{00000000-0006-0000-0700-000016000000}">
      <text>
        <r>
          <rPr>
            <sz val="11"/>
            <rFont val="Calibri"/>
          </rPr>
          <t>Do not allow symbolic linking</t>
        </r>
      </text>
    </comment>
    <comment ref="AA93" authorId="0" shapeId="0" xr:uid="{00000000-0006-0000-0700-000017000000}">
      <text>
        <r>
          <rPr>
            <sz val="11"/>
            <rFont val="Calibri"/>
          </rPr>
          <t>Do not run applications as privileged</t>
        </r>
      </text>
    </comment>
    <comment ref="H110" authorId="0" shapeId="0" xr:uid="{00000000-0006-0000-0700-000019000000}">
      <text>
        <r>
          <rPr>
            <sz val="11"/>
            <rFont val="Calibri"/>
          </rPr>
          <t>Ensure directory in context.xml is a secure location</t>
        </r>
      </text>
    </comment>
    <comment ref="I110" authorId="0" shapeId="0" xr:uid="{00000000-0006-0000-0700-00001A000000}">
      <text>
        <r>
          <rPr>
            <sz val="11"/>
            <rFont val="Calibri"/>
          </rPr>
          <t>Ensure directory in logging.properties is a secure location</t>
        </r>
      </text>
    </comment>
    <comment ref="J110" authorId="0" shapeId="0" xr:uid="{00000000-0006-0000-0700-00001B000000}">
      <text>
        <r>
          <rPr>
            <sz val="11"/>
            <rFont val="Calibri"/>
          </rPr>
          <t>Ensure Manager Application Passwords are Encrypted</t>
        </r>
      </text>
    </comment>
    <comment ref="H111" authorId="0" shapeId="0" xr:uid="{00000000-0006-0000-0700-00001C000000}">
      <text>
        <r>
          <rPr>
            <sz val="11"/>
            <rFont val="Calibri"/>
          </rPr>
          <t>Ensure SSLEnabled is set to True for Sensitive Connectors</t>
        </r>
      </text>
    </comment>
    <comment ref="I111" authorId="0" shapeId="0" xr:uid="{00000000-0006-0000-0700-00001D000000}">
      <text>
        <r>
          <rPr>
            <sz val="11"/>
            <rFont val="Calibri"/>
          </rPr>
          <t>Ensure secure is set to true only for SSL-enabled Connectors</t>
        </r>
      </text>
    </comment>
    <comment ref="J111" authorId="0" shapeId="0" xr:uid="{00000000-0006-0000-0700-00001E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K111" authorId="0" shapeId="0" xr:uid="{00000000-0006-0000-0700-00001F000000}">
      <text>
        <r>
          <rPr>
            <sz val="11"/>
            <rFont val="Calibri"/>
          </rPr>
          <t>Force SSL when accessing the manager application via HTTP</t>
        </r>
      </text>
    </comment>
    <comment ref="L111" authorId="0" shapeId="0" xr:uid="{00000000-0006-0000-0700-000020000000}">
      <text>
        <r>
          <rPr>
            <sz val="11"/>
            <rFont val="Calibri"/>
          </rPr>
          <t>Force SSL for all applications</t>
        </r>
      </text>
    </comment>
    <comment ref="H113" authorId="0" shapeId="0" xr:uid="{00000000-0006-0000-0700-000021000000}">
      <text>
        <r>
          <rPr>
            <sz val="11"/>
            <rFont val="Calibri"/>
          </rPr>
          <t>Ensure Web content directory is on a separate partition from the Tomcat system files</t>
        </r>
      </text>
    </comment>
    <comment ref="I113" authorId="0" shapeId="0" xr:uid="{00000000-0006-0000-0700-000022000000}">
      <text>
        <r>
          <rPr>
            <sz val="11"/>
            <rFont val="Calibri"/>
          </rPr>
          <t>Configure connectionTimeout</t>
        </r>
      </text>
    </comment>
    <comment ref="J113" authorId="0" shapeId="0" xr:uid="{00000000-0006-0000-0700-000023000000}">
      <text>
        <r>
          <rPr>
            <sz val="11"/>
            <rFont val="Calibri"/>
          </rPr>
          <t>Enable memory leak listener</t>
        </r>
      </text>
    </comment>
    <comment ref="H142" authorId="0" shapeId="0" xr:uid="{00000000-0006-0000-0700-000024000000}">
      <text>
        <r>
          <rPr>
            <sz val="11"/>
            <rFont val="Calibri"/>
          </rPr>
          <t>Remove extraneous files and directories</t>
        </r>
      </text>
    </comment>
    <comment ref="I142" authorId="0" shapeId="0" xr:uid="{00000000-0006-0000-0700-000026000000}">
      <text>
        <r>
          <rPr>
            <sz val="11"/>
            <rFont val="Calibri"/>
          </rPr>
          <t>Disable Unused Connectors</t>
        </r>
      </text>
    </comment>
    <comment ref="J142" authorId="0" shapeId="0" xr:uid="{00000000-0006-0000-0700-000027000000}">
      <text>
        <r>
          <rPr>
            <sz val="11"/>
            <rFont val="Calibri"/>
          </rPr>
          <t>Alter the Advertised server.info String</t>
        </r>
      </text>
    </comment>
    <comment ref="K142" authorId="0" shapeId="0" xr:uid="{00000000-0006-0000-0700-000028000000}">
      <text>
        <r>
          <rPr>
            <sz val="11"/>
            <rFont val="Calibri"/>
          </rPr>
          <t>Alter the Advertised server.number String</t>
        </r>
      </text>
    </comment>
    <comment ref="L142" authorId="0" shapeId="0" xr:uid="{00000000-0006-0000-0700-000029000000}">
      <text>
        <r>
          <rPr>
            <sz val="11"/>
            <rFont val="Calibri"/>
          </rPr>
          <t>Alter the Advertised server.built Date</t>
        </r>
      </text>
    </comment>
    <comment ref="M142" authorId="0" shapeId="0" xr:uid="{00000000-0006-0000-0700-00002A000000}">
      <text>
        <r>
          <rPr>
            <sz val="11"/>
            <rFont val="Calibri"/>
          </rPr>
          <t>Disable X-Powered-By HTTP Header and Rename the Server Value for all Connectors</t>
        </r>
      </text>
    </comment>
    <comment ref="N142" authorId="0" shapeId="0" xr:uid="{00000000-0006-0000-0700-00002B000000}">
      <text>
        <r>
          <rPr>
            <sz val="11"/>
            <rFont val="Calibri"/>
          </rPr>
          <t>Disable client facing Stack Traces</t>
        </r>
      </text>
    </comment>
    <comment ref="O142" authorId="0" shapeId="0" xr:uid="{00000000-0006-0000-0700-00002C000000}">
      <text>
        <r>
          <rPr>
            <sz val="11"/>
            <rFont val="Calibri"/>
          </rPr>
          <t>Turn off TRACE</t>
        </r>
      </text>
    </comment>
    <comment ref="P142" authorId="0" shapeId="0" xr:uid="{00000000-0006-0000-0700-00002D000000}">
      <text>
        <r>
          <rPr>
            <sz val="11"/>
            <rFont val="Calibri"/>
          </rPr>
          <t>Ensure Sever Header is Modified To Prevent Information Disclosure</t>
        </r>
      </text>
    </comment>
    <comment ref="Q142" authorId="0" shapeId="0" xr:uid="{00000000-0006-0000-0700-00002E000000}">
      <text>
        <r>
          <rPr>
            <sz val="11"/>
            <rFont val="Calibri"/>
          </rPr>
          <t>Set a nondeterministic Shutdown command value</t>
        </r>
      </text>
    </comment>
    <comment ref="R142" authorId="0" shapeId="0" xr:uid="{00000000-0006-0000-0700-00002F000000}">
      <text>
        <r>
          <rPr>
            <sz val="11"/>
            <rFont val="Calibri"/>
          </rPr>
          <t>Disable the Shutdown port</t>
        </r>
      </text>
    </comment>
    <comment ref="S142" authorId="0" shapeId="0" xr:uid="{00000000-0006-0000-0700-000030000000}">
      <text>
        <r>
          <rPr>
            <sz val="11"/>
            <rFont val="Calibri"/>
          </rPr>
          <t>Ensure scheme is set accurately</t>
        </r>
      </text>
    </comment>
    <comment ref="T142" authorId="0" shapeId="0" xr:uid="{00000000-0006-0000-0700-000031000000}">
      <text>
        <r>
          <rPr>
            <sz val="11"/>
            <rFont val="Calibri"/>
          </rPr>
          <t>Starting Tomcat with Security Manager</t>
        </r>
      </text>
    </comment>
    <comment ref="U142" authorId="0" shapeId="0" xr:uid="{00000000-0006-0000-0700-000032000000}">
      <text>
        <r>
          <rPr>
            <sz val="11"/>
            <rFont val="Calibri"/>
          </rPr>
          <t>Disabling auto deployment of applications</t>
        </r>
      </text>
    </comment>
    <comment ref="V142" authorId="0" shapeId="0" xr:uid="{00000000-0006-0000-0700-000033000000}">
      <text>
        <r>
          <rPr>
            <sz val="11"/>
            <rFont val="Calibri"/>
          </rPr>
          <t>Disable deploy on startup of applications</t>
        </r>
      </text>
    </comment>
    <comment ref="W142" authorId="0" shapeId="0" xr:uid="{00000000-0006-0000-0700-000034000000}">
      <text>
        <r>
          <rPr>
            <sz val="11"/>
            <rFont val="Calibri"/>
          </rPr>
          <t>Rename the manager application</t>
        </r>
      </text>
    </comment>
    <comment ref="X142" authorId="0" shapeId="0" xr:uid="{00000000-0006-0000-0700-000035000000}">
      <text>
        <r>
          <rPr>
            <sz val="11"/>
            <rFont val="Calibri"/>
          </rPr>
          <t>Enable strict servlet Compliance</t>
        </r>
      </text>
    </comment>
    <comment ref="Y142" authorId="0" shapeId="0" xr:uid="{00000000-0006-0000-0700-000036000000}">
      <text>
        <r>
          <rPr>
            <sz val="11"/>
            <rFont val="Calibri"/>
          </rPr>
          <t>Turn off session facade recycling</t>
        </r>
      </text>
    </comment>
    <comment ref="Z142" authorId="0" shapeId="0" xr:uid="{00000000-0006-0000-0700-000037000000}">
      <text>
        <r>
          <rPr>
            <sz val="11"/>
            <rFont val="Calibri"/>
          </rPr>
          <t>Configure maxHttpHeaderSize</t>
        </r>
      </text>
    </comment>
    <comment ref="AA142" authorId="0" shapeId="0" xr:uid="{00000000-0006-0000-0700-000038000000}">
      <text>
        <r>
          <rPr>
            <sz val="11"/>
            <rFont val="Calibri"/>
          </rPr>
          <t>Setting Security Lifecycle Listener</t>
        </r>
      </text>
    </comment>
    <comment ref="AB142" authorId="0" shapeId="0" xr:uid="{00000000-0006-0000-0700-000025000000}">
      <text>
        <r>
          <rPr>
            <sz val="11"/>
            <rFont val="Calibri"/>
          </rPr>
          <t>Use the logEffectiveWebXml and metadata-complete settings for deploying applications in production</t>
        </r>
      </text>
    </comment>
    <comment ref="H145" authorId="0" shapeId="0" xr:uid="{00000000-0006-0000-0700-000039000000}">
      <text>
        <r>
          <rPr>
            <sz val="11"/>
            <rFont val="Calibri"/>
          </rPr>
          <t>Application specific logging</t>
        </r>
      </text>
    </comment>
    <comment ref="I145" authorId="0" shapeId="0" xr:uid="{00000000-0006-0000-0700-00003A000000}">
      <text>
        <r>
          <rPr>
            <sz val="11"/>
            <rFont val="Calibri"/>
          </rPr>
          <t>Specify file handler in logging.properties files</t>
        </r>
      </text>
    </comment>
    <comment ref="J145" authorId="0" shapeId="0" xr:uid="{00000000-0006-0000-0700-00003B000000}">
      <text>
        <r>
          <rPr>
            <sz val="11"/>
            <rFont val="Calibri"/>
          </rPr>
          <t>Ensure className is set correctly in context.xml</t>
        </r>
      </text>
    </comment>
    <comment ref="K145" authorId="0" shapeId="0" xr:uid="{00000000-0006-0000-0700-00003C000000}">
      <text>
        <r>
          <rPr>
            <sz val="11"/>
            <rFont val="Calibri"/>
          </rPr>
          <t>Ensure pattern in context.xml is correct</t>
        </r>
      </text>
    </comment>
    <comment ref="L145" authorId="0" shapeId="0" xr:uid="{00000000-0006-0000-0700-00003D000000}">
      <text>
        <r>
          <rPr>
            <sz val="11"/>
            <rFont val="Calibri"/>
          </rPr>
          <t>Do not resolve hosts on logging valves</t>
        </r>
      </text>
    </comment>
    <comment ref="H151" authorId="0" shapeId="0" xr:uid="{00000000-0006-0000-0700-00003E000000}">
      <text>
        <r>
          <rPr>
            <sz val="11"/>
            <rFont val="Calibri"/>
          </rPr>
          <t>Restrict manager application</t>
        </r>
      </text>
    </comment>
    <comment ref="I151" authorId="0" shapeId="0" xr:uid="{00000000-0006-0000-0700-00003F000000}">
      <text>
        <r>
          <rPr>
            <sz val="11"/>
            <rFont val="Calibri"/>
          </rPr>
          <t>Do not allow additional path delimiters</t>
        </r>
      </text>
    </comment>
    <comment ref="J151" authorId="0" shapeId="0" xr:uid="{00000000-0006-0000-0700-000040000000}">
      <text>
        <r>
          <rPr>
            <sz val="11"/>
            <rFont val="Calibri"/>
          </rPr>
          <t>Do not allow cross context requests</t>
        </r>
      </text>
    </comment>
    <comment ref="H158" authorId="0" shapeId="0" xr:uid="{00000000-0006-0000-0700-000041000000}">
      <text>
        <r>
          <rPr>
            <sz val="11"/>
            <rFont val="Calibri"/>
          </rPr>
          <t>Ensure className is set correctly in context.xml</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Remove extraneous files and directories</t>
        </r>
      </text>
    </comment>
    <comment ref="H52" authorId="0" shapeId="0" xr:uid="{00000000-0006-0000-0800-000006000000}">
      <text>
        <r>
          <rPr>
            <sz val="11"/>
            <rFont val="Calibri"/>
          </rPr>
          <t>Disable Unused Connectors</t>
        </r>
      </text>
    </comment>
    <comment ref="I52" authorId="0" shapeId="0" xr:uid="{00000000-0006-0000-0800-000002000000}">
      <text>
        <r>
          <rPr>
            <sz val="11"/>
            <rFont val="Calibri"/>
          </rPr>
          <t>Turn off TRACE</t>
        </r>
      </text>
    </comment>
    <comment ref="J52" authorId="0" shapeId="0" xr:uid="{00000000-0006-0000-0800-000003000000}">
      <text>
        <r>
          <rPr>
            <sz val="11"/>
            <rFont val="Calibri"/>
          </rPr>
          <t>Disable the Shutdown port</t>
        </r>
      </text>
    </comment>
    <comment ref="K52" authorId="0" shapeId="0" xr:uid="{00000000-0006-0000-0800-000004000000}">
      <text>
        <r>
          <rPr>
            <sz val="11"/>
            <rFont val="Calibri"/>
          </rPr>
          <t>Disabling auto deployment of applications</t>
        </r>
      </text>
    </comment>
    <comment ref="L52" authorId="0" shapeId="0" xr:uid="{00000000-0006-0000-0800-000005000000}">
      <text>
        <r>
          <rPr>
            <sz val="11"/>
            <rFont val="Calibri"/>
          </rPr>
          <t>Disable deploy on startup of applications</t>
        </r>
      </text>
    </comment>
    <comment ref="G55" authorId="0" shapeId="0" xr:uid="{00000000-0006-0000-0800-000007000000}">
      <text>
        <r>
          <rPr>
            <sz val="11"/>
            <rFont val="Calibri"/>
          </rPr>
          <t>Setup Client-cert Authentication</t>
        </r>
      </text>
    </comment>
    <comment ref="H55" authorId="0" shapeId="0" xr:uid="{00000000-0006-0000-0800-000008000000}">
      <text>
        <r>
          <rPr>
            <sz val="11"/>
            <rFont val="Calibri"/>
          </rPr>
          <t>Ensure SSLEnabled is set to True for Sensitive Connectors</t>
        </r>
      </text>
    </comment>
    <comment ref="I55" authorId="0" shapeId="0" xr:uid="{00000000-0006-0000-0800-000009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J55" authorId="0" shapeId="0" xr:uid="{00000000-0006-0000-0800-00000A000000}">
      <text>
        <r>
          <rPr>
            <sz val="11"/>
            <rFont val="Calibri"/>
          </rPr>
          <t>Force SSL when accessing the manager application via HTTP</t>
        </r>
      </text>
    </comment>
    <comment ref="K55" authorId="0" shapeId="0" xr:uid="{00000000-0006-0000-0800-00000B000000}">
      <text>
        <r>
          <rPr>
            <sz val="11"/>
            <rFont val="Calibri"/>
          </rPr>
          <t>Force SSL for all applications</t>
        </r>
      </text>
    </comment>
    <comment ref="G56" authorId="0" shapeId="0" xr:uid="{00000000-0006-0000-0800-00000C000000}">
      <text>
        <r>
          <rPr>
            <sz val="11"/>
            <rFont val="Calibri"/>
          </rPr>
          <t>Setup Client-cert Authentication</t>
        </r>
      </text>
    </comment>
    <comment ref="G80" authorId="0" shapeId="0" xr:uid="{00000000-0006-0000-0800-00000D000000}">
      <text>
        <r>
          <rPr>
            <sz val="11"/>
            <rFont val="Calibri"/>
          </rPr>
          <t>Use secure Realms</t>
        </r>
      </text>
    </comment>
    <comment ref="G83" authorId="0" shapeId="0" xr:uid="{00000000-0006-0000-0800-00000E000000}">
      <text>
        <r>
          <rPr>
            <sz val="11"/>
            <rFont val="Calibri"/>
          </rPr>
          <t>Restrict access to $CATALINA_HOME</t>
        </r>
      </text>
    </comment>
    <comment ref="H83" authorId="0" shapeId="0" xr:uid="{00000000-0006-0000-0800-00001A000000}">
      <text>
        <r>
          <rPr>
            <sz val="11"/>
            <rFont val="Calibri"/>
          </rPr>
          <t>Restrict access to $CATALINA_BASE</t>
        </r>
      </text>
    </comment>
    <comment ref="I83" authorId="0" shapeId="0" xr:uid="{00000000-0006-0000-0800-00001B000000}">
      <text>
        <r>
          <rPr>
            <sz val="11"/>
            <rFont val="Calibri"/>
          </rPr>
          <t>Restrict access to Tomcat configuration directory</t>
        </r>
      </text>
    </comment>
    <comment ref="J83" authorId="0" shapeId="0" xr:uid="{00000000-0006-0000-0800-00001C000000}">
      <text>
        <r>
          <rPr>
            <sz val="11"/>
            <rFont val="Calibri"/>
          </rPr>
          <t>Restrict access to Tomcat logs directory</t>
        </r>
      </text>
    </comment>
    <comment ref="K83" authorId="0" shapeId="0" xr:uid="{00000000-0006-0000-0800-00001D000000}">
      <text>
        <r>
          <rPr>
            <sz val="11"/>
            <rFont val="Calibri"/>
          </rPr>
          <t>Restrict access to Tomcat temp directory</t>
        </r>
      </text>
    </comment>
    <comment ref="L83" authorId="0" shapeId="0" xr:uid="{00000000-0006-0000-0800-00001E000000}">
      <text>
        <r>
          <rPr>
            <sz val="11"/>
            <rFont val="Calibri"/>
          </rPr>
          <t>Restrict access to Tomcat binaries directory</t>
        </r>
      </text>
    </comment>
    <comment ref="M83" authorId="0" shapeId="0" xr:uid="{00000000-0006-0000-0800-00000F000000}">
      <text>
        <r>
          <rPr>
            <sz val="11"/>
            <rFont val="Calibri"/>
          </rPr>
          <t>Restrict access to Tomcat web application directory</t>
        </r>
      </text>
    </comment>
    <comment ref="N83" authorId="0" shapeId="0" xr:uid="{00000000-0006-0000-0800-000010000000}">
      <text>
        <r>
          <rPr>
            <sz val="11"/>
            <rFont val="Calibri"/>
          </rPr>
          <t>Restrict access to Tomcat catalina.properties</t>
        </r>
      </text>
    </comment>
    <comment ref="O83" authorId="0" shapeId="0" xr:uid="{00000000-0006-0000-0800-000011000000}">
      <text>
        <r>
          <rPr>
            <sz val="11"/>
            <rFont val="Calibri"/>
          </rPr>
          <t>Restrict access to Tomcat catalina.policy</t>
        </r>
      </text>
    </comment>
    <comment ref="P83" authorId="0" shapeId="0" xr:uid="{00000000-0006-0000-0800-000012000000}">
      <text>
        <r>
          <rPr>
            <sz val="11"/>
            <rFont val="Calibri"/>
          </rPr>
          <t>Restrict access to Tomcat context.xml</t>
        </r>
      </text>
    </comment>
    <comment ref="Q83" authorId="0" shapeId="0" xr:uid="{00000000-0006-0000-0800-000013000000}">
      <text>
        <r>
          <rPr>
            <sz val="11"/>
            <rFont val="Calibri"/>
          </rPr>
          <t>Restrict access to Tomcat logging.properties</t>
        </r>
      </text>
    </comment>
    <comment ref="R83" authorId="0" shapeId="0" xr:uid="{00000000-0006-0000-0800-000014000000}">
      <text>
        <r>
          <rPr>
            <sz val="11"/>
            <rFont val="Calibri"/>
          </rPr>
          <t>Restrict access to Tomcat server.xml</t>
        </r>
      </text>
    </comment>
    <comment ref="S83" authorId="0" shapeId="0" xr:uid="{00000000-0006-0000-0800-000015000000}">
      <text>
        <r>
          <rPr>
            <sz val="11"/>
            <rFont val="Calibri"/>
          </rPr>
          <t>Restrict access to Tomcat tomcat-users.xml</t>
        </r>
      </text>
    </comment>
    <comment ref="T83" authorId="0" shapeId="0" xr:uid="{00000000-0006-0000-0800-000016000000}">
      <text>
        <r>
          <rPr>
            <sz val="11"/>
            <rFont val="Calibri"/>
          </rPr>
          <t>Restrict access to Tomcat web.xml</t>
        </r>
      </text>
    </comment>
    <comment ref="U83" authorId="0" shapeId="0" xr:uid="{00000000-0006-0000-0800-000017000000}">
      <text>
        <r>
          <rPr>
            <sz val="11"/>
            <rFont val="Calibri"/>
          </rPr>
          <t>Restrict access to jaspic-providers.xml</t>
        </r>
      </text>
    </comment>
    <comment ref="V83" authorId="0" shapeId="0" xr:uid="{00000000-0006-0000-0800-000018000000}">
      <text>
        <r>
          <rPr>
            <sz val="11"/>
            <rFont val="Calibri"/>
          </rPr>
          <t>Restrict access to the web administration application</t>
        </r>
      </text>
    </comment>
    <comment ref="W83" authorId="0" shapeId="0" xr:uid="{00000000-0006-0000-0800-000019000000}">
      <text>
        <r>
          <rPr>
            <sz val="11"/>
            <rFont val="Calibri"/>
          </rPr>
          <t>Restrict manager application</t>
        </r>
      </text>
    </comment>
    <comment ref="G85" authorId="0" shapeId="0" xr:uid="{00000000-0006-0000-0800-00001F000000}">
      <text>
        <r>
          <rPr>
            <sz val="11"/>
            <rFont val="Calibri"/>
          </rPr>
          <t>Do not run applications as privileged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7" authorId="0" shapeId="0" xr:uid="{00000000-0006-0000-0A00-000001000000}">
      <text>
        <r>
          <rPr>
            <sz val="11"/>
            <rFont val="Calibri"/>
          </rPr>
          <t>Do not allow cross context requests</t>
        </r>
      </text>
    </comment>
    <comment ref="L32" authorId="0" shapeId="0" xr:uid="{00000000-0006-0000-0A00-000002000000}">
      <text>
        <r>
          <rPr>
            <sz val="11"/>
            <rFont val="Calibri"/>
          </rPr>
          <t>Alter the Advertised server.info String</t>
        </r>
      </text>
    </comment>
    <comment ref="M32" authorId="0" shapeId="0" xr:uid="{00000000-0006-0000-0A00-00000F000000}">
      <text>
        <r>
          <rPr>
            <sz val="11"/>
            <rFont val="Calibri"/>
          </rPr>
          <t>Alter the Advertised server.number String</t>
        </r>
      </text>
    </comment>
    <comment ref="N32" authorId="0" shapeId="0" xr:uid="{00000000-0006-0000-0A00-000003000000}">
      <text>
        <r>
          <rPr>
            <sz val="11"/>
            <rFont val="Calibri"/>
          </rPr>
          <t>Alter the Advertised server.built Date</t>
        </r>
      </text>
    </comment>
    <comment ref="O32" authorId="0" shapeId="0" xr:uid="{00000000-0006-0000-0A00-000004000000}">
      <text>
        <r>
          <rPr>
            <sz val="11"/>
            <rFont val="Calibri"/>
          </rPr>
          <t>Disable X-Powered-By HTTP Header and Rename the Server Value for all Connectors</t>
        </r>
      </text>
    </comment>
    <comment ref="P32" authorId="0" shapeId="0" xr:uid="{00000000-0006-0000-0A00-000005000000}">
      <text>
        <r>
          <rPr>
            <sz val="11"/>
            <rFont val="Calibri"/>
          </rPr>
          <t>Ensure Sever Header is Modified To Prevent Information Disclosure</t>
        </r>
      </text>
    </comment>
    <comment ref="Q32" authorId="0" shapeId="0" xr:uid="{00000000-0006-0000-0A00-000006000000}">
      <text>
        <r>
          <rPr>
            <sz val="11"/>
            <rFont val="Calibri"/>
          </rPr>
          <t>Set a nondeterministic Shutdown command value</t>
        </r>
      </text>
    </comment>
    <comment ref="R32" authorId="0" shapeId="0" xr:uid="{00000000-0006-0000-0A00-000007000000}">
      <text>
        <r>
          <rPr>
            <sz val="11"/>
            <rFont val="Calibri"/>
          </rPr>
          <t>Ensure scheme is set accurately</t>
        </r>
      </text>
    </comment>
    <comment ref="S32" authorId="0" shapeId="0" xr:uid="{00000000-0006-0000-0A00-000008000000}">
      <text>
        <r>
          <rPr>
            <sz val="11"/>
            <rFont val="Calibri"/>
          </rPr>
          <t>Ensure Web content directory is on a separate partition from the Tomcat system files</t>
        </r>
      </text>
    </comment>
    <comment ref="T32" authorId="0" shapeId="0" xr:uid="{00000000-0006-0000-0A00-000009000000}">
      <text>
        <r>
          <rPr>
            <sz val="11"/>
            <rFont val="Calibri"/>
          </rPr>
          <t>Rename the manager application</t>
        </r>
      </text>
    </comment>
    <comment ref="U32" authorId="0" shapeId="0" xr:uid="{00000000-0006-0000-0A00-00000A000000}">
      <text>
        <r>
          <rPr>
            <sz val="11"/>
            <rFont val="Calibri"/>
          </rPr>
          <t>Enable strict servlet Compliance</t>
        </r>
      </text>
    </comment>
    <comment ref="V32" authorId="0" shapeId="0" xr:uid="{00000000-0006-0000-0A00-00000B000000}">
      <text>
        <r>
          <rPr>
            <sz val="11"/>
            <rFont val="Calibri"/>
          </rPr>
          <t>Turn off session facade recycling</t>
        </r>
      </text>
    </comment>
    <comment ref="W32" authorId="0" shapeId="0" xr:uid="{00000000-0006-0000-0A00-00000C000000}">
      <text>
        <r>
          <rPr>
            <sz val="11"/>
            <rFont val="Calibri"/>
          </rPr>
          <t>Configure connectionTimeout</t>
        </r>
      </text>
    </comment>
    <comment ref="X32" authorId="0" shapeId="0" xr:uid="{00000000-0006-0000-0A00-00000D000000}">
      <text>
        <r>
          <rPr>
            <sz val="11"/>
            <rFont val="Calibri"/>
          </rPr>
          <t>Enable memory leak listener</t>
        </r>
      </text>
    </comment>
    <comment ref="Y32" authorId="0" shapeId="0" xr:uid="{00000000-0006-0000-0A00-00000E000000}">
      <text>
        <r>
          <rPr>
            <sz val="11"/>
            <rFont val="Calibri"/>
          </rPr>
          <t>Setting Security Lifecycle Listener</t>
        </r>
      </text>
    </comment>
    <comment ref="L35" authorId="0" shapeId="0" xr:uid="{00000000-0006-0000-0A00-000010000000}">
      <text>
        <r>
          <rPr>
            <sz val="11"/>
            <rFont val="Calibri"/>
          </rPr>
          <t>Remove extraneous files and directories</t>
        </r>
      </text>
    </comment>
    <comment ref="M35" authorId="0" shapeId="0" xr:uid="{00000000-0006-0000-0A00-000011000000}">
      <text>
        <r>
          <rPr>
            <sz val="11"/>
            <rFont val="Calibri"/>
          </rPr>
          <t>Disable Unused Connectors</t>
        </r>
      </text>
    </comment>
    <comment ref="N35" authorId="0" shapeId="0" xr:uid="{00000000-0006-0000-0A00-000012000000}">
      <text>
        <r>
          <rPr>
            <sz val="11"/>
            <rFont val="Calibri"/>
          </rPr>
          <t>Turn off TRACE</t>
        </r>
      </text>
    </comment>
    <comment ref="O35" authorId="0" shapeId="0" xr:uid="{00000000-0006-0000-0A00-000013000000}">
      <text>
        <r>
          <rPr>
            <sz val="11"/>
            <rFont val="Calibri"/>
          </rPr>
          <t>Disable the Shutdown port</t>
        </r>
      </text>
    </comment>
    <comment ref="P35" authorId="0" shapeId="0" xr:uid="{00000000-0006-0000-0A00-000014000000}">
      <text>
        <r>
          <rPr>
            <sz val="11"/>
            <rFont val="Calibri"/>
          </rPr>
          <t>Disabling auto deployment of applications</t>
        </r>
      </text>
    </comment>
    <comment ref="Q35" authorId="0" shapeId="0" xr:uid="{00000000-0006-0000-0A00-000015000000}">
      <text>
        <r>
          <rPr>
            <sz val="11"/>
            <rFont val="Calibri"/>
          </rPr>
          <t>Disable deploy on startup of applications</t>
        </r>
      </text>
    </comment>
    <comment ref="R35" authorId="0" shapeId="0" xr:uid="{00000000-0006-0000-0A00-000016000000}">
      <text>
        <r>
          <rPr>
            <sz val="11"/>
            <rFont val="Calibri"/>
          </rPr>
          <t>Do not allow symbolic linking</t>
        </r>
      </text>
    </comment>
    <comment ref="L84" authorId="0" shapeId="0" xr:uid="{00000000-0006-0000-0A00-000017000000}">
      <text>
        <r>
          <rPr>
            <sz val="11"/>
            <rFont val="Calibri"/>
          </rPr>
          <t>Ensure SSLEnabled is set to True for Sensitive Connectors</t>
        </r>
      </text>
    </comment>
    <comment ref="M84" authorId="0" shapeId="0" xr:uid="{00000000-0006-0000-0A00-000018000000}">
      <text>
        <r>
          <rPr>
            <sz val="11"/>
            <rFont val="Calibri"/>
          </rPr>
          <t>Ensure secure is set to true only for SSL-enabled Connectors</t>
        </r>
      </text>
    </comment>
    <comment ref="N84" authorId="0" shapeId="0" xr:uid="{00000000-0006-0000-0A00-000019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O84" authorId="0" shapeId="0" xr:uid="{00000000-0006-0000-0A00-00001A000000}">
      <text>
        <r>
          <rPr>
            <sz val="11"/>
            <rFont val="Calibri"/>
          </rPr>
          <t>Force SSL when accessing the manager application via HTTP</t>
        </r>
      </text>
    </comment>
    <comment ref="P84" authorId="0" shapeId="0" xr:uid="{00000000-0006-0000-0A00-00001B000000}">
      <text>
        <r>
          <rPr>
            <sz val="11"/>
            <rFont val="Calibri"/>
          </rPr>
          <t>Force SSL for all applications</t>
        </r>
      </text>
    </comment>
    <comment ref="L85" authorId="0" shapeId="0" xr:uid="{00000000-0006-0000-0A00-00001C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L118" authorId="0" shapeId="0" xr:uid="{00000000-0006-0000-0A00-00001D000000}">
      <text>
        <r>
          <rPr>
            <sz val="11"/>
            <rFont val="Calibri"/>
          </rPr>
          <t>Use the logEffectiveWebXml and metadata-complete settings for deploying applications in production</t>
        </r>
      </text>
    </comment>
    <comment ref="L121" authorId="0" shapeId="0" xr:uid="{00000000-0006-0000-0A00-00001E000000}">
      <text>
        <r>
          <rPr>
            <sz val="11"/>
            <rFont val="Calibri"/>
          </rPr>
          <t>Disable client facing Stack Traces</t>
        </r>
      </text>
    </comment>
    <comment ref="M121" authorId="0" shapeId="0" xr:uid="{00000000-0006-0000-0A00-00001F000000}">
      <text>
        <r>
          <rPr>
            <sz val="11"/>
            <rFont val="Calibri"/>
          </rPr>
          <t>Restrict runtime access to sensitive packages</t>
        </r>
      </text>
    </comment>
    <comment ref="N121" authorId="0" shapeId="0" xr:uid="{00000000-0006-0000-0A00-000020000000}">
      <text>
        <r>
          <rPr>
            <sz val="11"/>
            <rFont val="Calibri"/>
          </rPr>
          <t>Starting Tomcat with Security Manager</t>
        </r>
      </text>
    </comment>
    <comment ref="O121" authorId="0" shapeId="0" xr:uid="{00000000-0006-0000-0A00-000021000000}">
      <text>
        <r>
          <rPr>
            <sz val="11"/>
            <rFont val="Calibri"/>
          </rPr>
          <t>Do not allow additional path delimiters</t>
        </r>
      </text>
    </comment>
    <comment ref="P121" authorId="0" shapeId="0" xr:uid="{00000000-0006-0000-0A00-000022000000}">
      <text>
        <r>
          <rPr>
            <sz val="11"/>
            <rFont val="Calibri"/>
          </rPr>
          <t>Configure maxHttpHeaderSize</t>
        </r>
      </text>
    </comment>
    <comment ref="L136" authorId="0" shapeId="0" xr:uid="{00000000-0006-0000-0A00-000023000000}">
      <text>
        <r>
          <rPr>
            <sz val="11"/>
            <rFont val="Calibri"/>
          </rPr>
          <t>Restrict access to $CATALINA_HOME</t>
        </r>
      </text>
    </comment>
    <comment ref="M136" authorId="0" shapeId="0" xr:uid="{00000000-0006-0000-0A00-000027000000}">
      <text>
        <r>
          <rPr>
            <sz val="11"/>
            <rFont val="Calibri"/>
          </rPr>
          <t>Restrict access to $CATALINA_BASE</t>
        </r>
      </text>
    </comment>
    <comment ref="N136" authorId="0" shapeId="0" xr:uid="{00000000-0006-0000-0A00-000028000000}">
      <text>
        <r>
          <rPr>
            <sz val="11"/>
            <rFont val="Calibri"/>
          </rPr>
          <t>Restrict access to Tomcat configuration directory</t>
        </r>
      </text>
    </comment>
    <comment ref="O136" authorId="0" shapeId="0" xr:uid="{00000000-0006-0000-0A00-000029000000}">
      <text>
        <r>
          <rPr>
            <sz val="11"/>
            <rFont val="Calibri"/>
          </rPr>
          <t>Restrict access to Tomcat logs directory</t>
        </r>
      </text>
    </comment>
    <comment ref="P136" authorId="0" shapeId="0" xr:uid="{00000000-0006-0000-0A00-00002A000000}">
      <text>
        <r>
          <rPr>
            <sz val="11"/>
            <rFont val="Calibri"/>
          </rPr>
          <t>Restrict access to Tomcat temp directory</t>
        </r>
      </text>
    </comment>
    <comment ref="Q136" authorId="0" shapeId="0" xr:uid="{00000000-0006-0000-0A00-00002B000000}">
      <text>
        <r>
          <rPr>
            <sz val="11"/>
            <rFont val="Calibri"/>
          </rPr>
          <t>Restrict access to Tomcat binaries directory</t>
        </r>
      </text>
    </comment>
    <comment ref="R136" authorId="0" shapeId="0" xr:uid="{00000000-0006-0000-0A00-00002C000000}">
      <text>
        <r>
          <rPr>
            <sz val="11"/>
            <rFont val="Calibri"/>
          </rPr>
          <t>Restrict access to Tomcat web application directory</t>
        </r>
      </text>
    </comment>
    <comment ref="S136" authorId="0" shapeId="0" xr:uid="{00000000-0006-0000-0A00-00002D000000}">
      <text>
        <r>
          <rPr>
            <sz val="11"/>
            <rFont val="Calibri"/>
          </rPr>
          <t>Restrict access to Tomcat catalina.properties</t>
        </r>
      </text>
    </comment>
    <comment ref="T136" authorId="0" shapeId="0" xr:uid="{00000000-0006-0000-0A00-00002E000000}">
      <text>
        <r>
          <rPr>
            <sz val="11"/>
            <rFont val="Calibri"/>
          </rPr>
          <t>Restrict access to Tomcat catalina.policy</t>
        </r>
      </text>
    </comment>
    <comment ref="U136" authorId="0" shapeId="0" xr:uid="{00000000-0006-0000-0A00-00002F000000}">
      <text>
        <r>
          <rPr>
            <sz val="11"/>
            <rFont val="Calibri"/>
          </rPr>
          <t>Restrict access to Tomcat context.xml</t>
        </r>
      </text>
    </comment>
    <comment ref="V136" authorId="0" shapeId="0" xr:uid="{00000000-0006-0000-0A00-000030000000}">
      <text>
        <r>
          <rPr>
            <sz val="11"/>
            <rFont val="Calibri"/>
          </rPr>
          <t>Restrict access to Tomcat logging.properties</t>
        </r>
      </text>
    </comment>
    <comment ref="W136" authorId="0" shapeId="0" xr:uid="{00000000-0006-0000-0A00-000031000000}">
      <text>
        <r>
          <rPr>
            <sz val="11"/>
            <rFont val="Calibri"/>
          </rPr>
          <t>Restrict access to Tomcat server.xml</t>
        </r>
      </text>
    </comment>
    <comment ref="X136" authorId="0" shapeId="0" xr:uid="{00000000-0006-0000-0A00-000032000000}">
      <text>
        <r>
          <rPr>
            <sz val="11"/>
            <rFont val="Calibri"/>
          </rPr>
          <t>Restrict access to Tomcat tomcat-users.xml</t>
        </r>
      </text>
    </comment>
    <comment ref="Y136" authorId="0" shapeId="0" xr:uid="{00000000-0006-0000-0A00-000033000000}">
      <text>
        <r>
          <rPr>
            <sz val="11"/>
            <rFont val="Calibri"/>
          </rPr>
          <t>Restrict access to Tomcat web.xml</t>
        </r>
      </text>
    </comment>
    <comment ref="Z136" authorId="0" shapeId="0" xr:uid="{00000000-0006-0000-0A00-000024000000}">
      <text>
        <r>
          <rPr>
            <sz val="11"/>
            <rFont val="Calibri"/>
          </rPr>
          <t>Restrict access to jaspic-providers.xml</t>
        </r>
      </text>
    </comment>
    <comment ref="AA136" authorId="0" shapeId="0" xr:uid="{00000000-0006-0000-0A00-000025000000}">
      <text>
        <r>
          <rPr>
            <sz val="11"/>
            <rFont val="Calibri"/>
          </rPr>
          <t>Restrict access to the web administration application</t>
        </r>
      </text>
    </comment>
    <comment ref="AB136" authorId="0" shapeId="0" xr:uid="{00000000-0006-0000-0A00-000026000000}">
      <text>
        <r>
          <rPr>
            <sz val="11"/>
            <rFont val="Calibri"/>
          </rPr>
          <t>Restrict manager application</t>
        </r>
      </text>
    </comment>
    <comment ref="L152" authorId="0" shapeId="0" xr:uid="{00000000-0006-0000-0A00-000034000000}">
      <text>
        <r>
          <rPr>
            <sz val="11"/>
            <rFont val="Calibri"/>
          </rPr>
          <t>Use secure Realms</t>
        </r>
      </text>
    </comment>
    <comment ref="L162" authorId="0" shapeId="0" xr:uid="{00000000-0006-0000-0A00-000035000000}">
      <text>
        <r>
          <rPr>
            <sz val="11"/>
            <rFont val="Calibri"/>
          </rPr>
          <t>Setup Client-cert Authentication</t>
        </r>
      </text>
    </comment>
    <comment ref="L164" authorId="0" shapeId="0" xr:uid="{00000000-0006-0000-0A00-000036000000}">
      <text>
        <r>
          <rPr>
            <sz val="11"/>
            <rFont val="Calibri"/>
          </rPr>
          <t>Use LockOut Realms</t>
        </r>
      </text>
    </comment>
    <comment ref="L166" authorId="0" shapeId="0" xr:uid="{00000000-0006-0000-0A00-000037000000}">
      <text>
        <r>
          <rPr>
            <sz val="11"/>
            <rFont val="Calibri"/>
          </rPr>
          <t>Ensure Manager Application Passwords are Encrypted</t>
        </r>
      </text>
    </comment>
    <comment ref="L180" authorId="0" shapeId="0" xr:uid="{00000000-0006-0000-0A00-000038000000}">
      <text>
        <r>
          <rPr>
            <sz val="11"/>
            <rFont val="Calibri"/>
          </rPr>
          <t>Do not run applications as privileged</t>
        </r>
      </text>
    </comment>
    <comment ref="L221" authorId="0" shapeId="0" xr:uid="{00000000-0006-0000-0A00-000039000000}">
      <text>
        <r>
          <rPr>
            <sz val="11"/>
            <rFont val="Calibri"/>
          </rPr>
          <t>Application specific logging</t>
        </r>
      </text>
    </comment>
    <comment ref="M221" authorId="0" shapeId="0" xr:uid="{00000000-0006-0000-0A00-00003A000000}">
      <text>
        <r>
          <rPr>
            <sz val="11"/>
            <rFont val="Calibri"/>
          </rPr>
          <t>Specify file handler in logging.properties files</t>
        </r>
      </text>
    </comment>
    <comment ref="N221" authorId="0" shapeId="0" xr:uid="{00000000-0006-0000-0A00-00003B000000}">
      <text>
        <r>
          <rPr>
            <sz val="11"/>
            <rFont val="Calibri"/>
          </rPr>
          <t>Ensure className is set correctly in context.xml</t>
        </r>
      </text>
    </comment>
    <comment ref="O221" authorId="0" shapeId="0" xr:uid="{00000000-0006-0000-0A00-00003C000000}">
      <text>
        <r>
          <rPr>
            <sz val="11"/>
            <rFont val="Calibri"/>
          </rPr>
          <t>Do not resolve hosts on logging valves</t>
        </r>
      </text>
    </comment>
    <comment ref="L227" authorId="0" shapeId="0" xr:uid="{00000000-0006-0000-0A00-00003D000000}">
      <text>
        <r>
          <rPr>
            <sz val="11"/>
            <rFont val="Calibri"/>
          </rPr>
          <t>Ensure pattern in context.xml is correct</t>
        </r>
      </text>
    </comment>
    <comment ref="L232" authorId="0" shapeId="0" xr:uid="{00000000-0006-0000-0A00-00003E000000}">
      <text>
        <r>
          <rPr>
            <sz val="11"/>
            <rFont val="Calibri"/>
          </rPr>
          <t>Ensure directory in context.xml is a secure location</t>
        </r>
      </text>
    </comment>
    <comment ref="M232" authorId="0" shapeId="0" xr:uid="{00000000-0006-0000-0A00-00003F000000}">
      <text>
        <r>
          <rPr>
            <sz val="11"/>
            <rFont val="Calibri"/>
          </rPr>
          <t>Ensure directory in logging.properties is a secure location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30" authorId="0" shapeId="0" xr:uid="{00000000-0006-0000-0B00-000001000000}">
      <text>
        <r>
          <rPr>
            <sz val="11"/>
            <rFont val="Calibri"/>
          </rPr>
          <t>Disabling auto deployment of applications</t>
        </r>
      </text>
    </comment>
    <comment ref="I230" authorId="0" shapeId="0" xr:uid="{00000000-0006-0000-0B00-000002000000}">
      <text>
        <r>
          <rPr>
            <sz val="11"/>
            <rFont val="Calibri"/>
          </rPr>
          <t>Disable deploy on startup of applications</t>
        </r>
      </text>
    </comment>
    <comment ref="H236" authorId="0" shapeId="0" xr:uid="{00000000-0006-0000-0B00-000003000000}">
      <text>
        <r>
          <rPr>
            <sz val="11"/>
            <rFont val="Calibri"/>
          </rPr>
          <t>Remove extraneous files and directories</t>
        </r>
      </text>
    </comment>
    <comment ref="I236" authorId="0" shapeId="0" xr:uid="{00000000-0006-0000-0B00-000004000000}">
      <text>
        <r>
          <rPr>
            <sz val="11"/>
            <rFont val="Calibri"/>
          </rPr>
          <t>Disable Unused Connectors</t>
        </r>
      </text>
    </comment>
    <comment ref="H240" authorId="0" shapeId="0" xr:uid="{00000000-0006-0000-0B00-000005000000}">
      <text>
        <r>
          <rPr>
            <sz val="11"/>
            <rFont val="Calibri"/>
          </rPr>
          <t>Ensure Web content directory is on a separate partition from the Tomcat system files</t>
        </r>
      </text>
    </comment>
    <comment ref="H243" authorId="0" shapeId="0" xr:uid="{00000000-0006-0000-0B00-000006000000}">
      <text>
        <r>
          <rPr>
            <sz val="11"/>
            <rFont val="Calibri"/>
          </rPr>
          <t>Disable Unused Connectors</t>
        </r>
      </text>
    </comment>
    <comment ref="I243" authorId="0" shapeId="0" xr:uid="{00000000-0006-0000-0B00-000013000000}">
      <text>
        <r>
          <rPr>
            <sz val="11"/>
            <rFont val="Calibri"/>
          </rPr>
          <t>Alter the Advertised server.info String</t>
        </r>
      </text>
    </comment>
    <comment ref="J243" authorId="0" shapeId="0" xr:uid="{00000000-0006-0000-0B00-000007000000}">
      <text>
        <r>
          <rPr>
            <sz val="11"/>
            <rFont val="Calibri"/>
          </rPr>
          <t>Alter the Advertised server.number String</t>
        </r>
      </text>
    </comment>
    <comment ref="K243" authorId="0" shapeId="0" xr:uid="{00000000-0006-0000-0B00-000008000000}">
      <text>
        <r>
          <rPr>
            <sz val="11"/>
            <rFont val="Calibri"/>
          </rPr>
          <t>Alter the Advertised server.built Date</t>
        </r>
      </text>
    </comment>
    <comment ref="L243" authorId="0" shapeId="0" xr:uid="{00000000-0006-0000-0B00-000009000000}">
      <text>
        <r>
          <rPr>
            <sz val="11"/>
            <rFont val="Calibri"/>
          </rPr>
          <t>Disable X-Powered-By HTTP Header and Rename the Server Value for all Connectors</t>
        </r>
      </text>
    </comment>
    <comment ref="M243" authorId="0" shapeId="0" xr:uid="{00000000-0006-0000-0B00-00000A000000}">
      <text>
        <r>
          <rPr>
            <sz val="11"/>
            <rFont val="Calibri"/>
          </rPr>
          <t>Ensure Sever Header is Modified To Prevent Information Disclosure</t>
        </r>
      </text>
    </comment>
    <comment ref="N243" authorId="0" shapeId="0" xr:uid="{00000000-0006-0000-0B00-00000B000000}">
      <text>
        <r>
          <rPr>
            <sz val="11"/>
            <rFont val="Calibri"/>
          </rPr>
          <t>Set a nondeterministic Shutdown command value</t>
        </r>
      </text>
    </comment>
    <comment ref="O243" authorId="0" shapeId="0" xr:uid="{00000000-0006-0000-0B00-00000C000000}">
      <text>
        <r>
          <rPr>
            <sz val="11"/>
            <rFont val="Calibri"/>
          </rPr>
          <t>Disable the Shutdown port</t>
        </r>
      </text>
    </comment>
    <comment ref="P243" authorId="0" shapeId="0" xr:uid="{00000000-0006-0000-0B00-00000D000000}">
      <text>
        <r>
          <rPr>
            <sz val="11"/>
            <rFont val="Calibri"/>
          </rPr>
          <t>Starting Tomcat with Security Manager</t>
        </r>
      </text>
    </comment>
    <comment ref="Q243" authorId="0" shapeId="0" xr:uid="{00000000-0006-0000-0B00-00000E000000}">
      <text>
        <r>
          <rPr>
            <sz val="11"/>
            <rFont val="Calibri"/>
          </rPr>
          <t>Rename the manager application</t>
        </r>
      </text>
    </comment>
    <comment ref="R243" authorId="0" shapeId="0" xr:uid="{00000000-0006-0000-0B00-00000F000000}">
      <text>
        <r>
          <rPr>
            <sz val="11"/>
            <rFont val="Calibri"/>
          </rPr>
          <t>Configure connectionTimeout</t>
        </r>
      </text>
    </comment>
    <comment ref="S243" authorId="0" shapeId="0" xr:uid="{00000000-0006-0000-0B00-000010000000}">
      <text>
        <r>
          <rPr>
            <sz val="11"/>
            <rFont val="Calibri"/>
          </rPr>
          <t>Configure maxHttpHeaderSize</t>
        </r>
      </text>
    </comment>
    <comment ref="T243" authorId="0" shapeId="0" xr:uid="{00000000-0006-0000-0B00-000011000000}">
      <text>
        <r>
          <rPr>
            <sz val="11"/>
            <rFont val="Calibri"/>
          </rPr>
          <t>Enable memory leak listener</t>
        </r>
      </text>
    </comment>
    <comment ref="U243" authorId="0" shapeId="0" xr:uid="{00000000-0006-0000-0B00-000012000000}">
      <text>
        <r>
          <rPr>
            <sz val="11"/>
            <rFont val="Calibri"/>
          </rPr>
          <t>Setting Security Lifecycle Listener</t>
        </r>
      </text>
    </comment>
    <comment ref="H248" authorId="0" shapeId="0" xr:uid="{00000000-0006-0000-0B00-000014000000}">
      <text>
        <r>
          <rPr>
            <sz val="11"/>
            <rFont val="Calibri"/>
          </rPr>
          <t>Disable client facing Stack Traces</t>
        </r>
      </text>
    </comment>
    <comment ref="I248" authorId="0" shapeId="0" xr:uid="{00000000-0006-0000-0B00-000015000000}">
      <text>
        <r>
          <rPr>
            <sz val="11"/>
            <rFont val="Calibri"/>
          </rPr>
          <t>Ensure scheme is set accurately</t>
        </r>
      </text>
    </comment>
    <comment ref="J248" authorId="0" shapeId="0" xr:uid="{00000000-0006-0000-0B00-000016000000}">
      <text>
        <r>
          <rPr>
            <sz val="11"/>
            <rFont val="Calibri"/>
          </rPr>
          <t>Enable strict servlet Compliance</t>
        </r>
      </text>
    </comment>
    <comment ref="K248" authorId="0" shapeId="0" xr:uid="{00000000-0006-0000-0B00-000017000000}">
      <text>
        <r>
          <rPr>
            <sz val="11"/>
            <rFont val="Calibri"/>
          </rPr>
          <t>Turn off session facade recycling</t>
        </r>
      </text>
    </comment>
    <comment ref="L248" authorId="0" shapeId="0" xr:uid="{00000000-0006-0000-0B00-000018000000}">
      <text>
        <r>
          <rPr>
            <sz val="11"/>
            <rFont val="Calibri"/>
          </rPr>
          <t>Do not allow additional path delimiters</t>
        </r>
      </text>
    </comment>
    <comment ref="M248" authorId="0" shapeId="0" xr:uid="{00000000-0006-0000-0B00-000019000000}">
      <text>
        <r>
          <rPr>
            <sz val="11"/>
            <rFont val="Calibri"/>
          </rPr>
          <t>Use the logEffectiveWebXml and metadata-complete settings for deploying applications in production</t>
        </r>
      </text>
    </comment>
    <comment ref="H249" authorId="0" shapeId="0" xr:uid="{00000000-0006-0000-0B00-00001A000000}">
      <text>
        <r>
          <rPr>
            <sz val="11"/>
            <rFont val="Calibri"/>
          </rPr>
          <t>Turn off TRACE</t>
        </r>
      </text>
    </comment>
    <comment ref="H287" authorId="0" shapeId="0" xr:uid="{00000000-0006-0000-0B00-00001B000000}">
      <text>
        <r>
          <rPr>
            <sz val="11"/>
            <rFont val="Calibri"/>
          </rPr>
          <t>Use secure Realms</t>
        </r>
      </text>
    </comment>
    <comment ref="H295" authorId="0" shapeId="0" xr:uid="{00000000-0006-0000-0B00-00001C000000}">
      <text>
        <r>
          <rPr>
            <sz val="11"/>
            <rFont val="Calibri"/>
          </rPr>
          <t>Setup Client-cert Authentication</t>
        </r>
      </text>
    </comment>
    <comment ref="H297" authorId="0" shapeId="0" xr:uid="{00000000-0006-0000-0B00-00001D000000}">
      <text>
        <r>
          <rPr>
            <sz val="11"/>
            <rFont val="Calibri"/>
          </rPr>
          <t>Use LockOut Realms</t>
        </r>
      </text>
    </comment>
    <comment ref="H311" authorId="0" shapeId="0" xr:uid="{00000000-0006-0000-0B00-00001E000000}">
      <text>
        <r>
          <rPr>
            <sz val="11"/>
            <rFont val="Calibri"/>
          </rPr>
          <t>Do not run applications as privileged</t>
        </r>
      </text>
    </comment>
    <comment ref="H312" authorId="0" shapeId="0" xr:uid="{00000000-0006-0000-0B00-00001F000000}">
      <text>
        <r>
          <rPr>
            <sz val="11"/>
            <rFont val="Calibri"/>
          </rPr>
          <t>Ensure Manager Application Passwords are Encrypted</t>
        </r>
      </text>
    </comment>
    <comment ref="H345" authorId="0" shapeId="0" xr:uid="{00000000-0006-0000-0B00-000020000000}">
      <text>
        <r>
          <rPr>
            <sz val="11"/>
            <rFont val="Calibri"/>
          </rPr>
          <t>Restrict access to $CATALINA_HOME</t>
        </r>
      </text>
    </comment>
    <comment ref="I345" authorId="0" shapeId="0" xr:uid="{00000000-0006-0000-0B00-000026000000}">
      <text>
        <r>
          <rPr>
            <sz val="11"/>
            <rFont val="Calibri"/>
          </rPr>
          <t>Restrict access to $CATALINA_BASE</t>
        </r>
      </text>
    </comment>
    <comment ref="J345" authorId="0" shapeId="0" xr:uid="{00000000-0006-0000-0B00-000027000000}">
      <text>
        <r>
          <rPr>
            <sz val="11"/>
            <rFont val="Calibri"/>
          </rPr>
          <t>Restrict access to Tomcat configuration directory</t>
        </r>
      </text>
    </comment>
    <comment ref="K345" authorId="0" shapeId="0" xr:uid="{00000000-0006-0000-0B00-000028000000}">
      <text>
        <r>
          <rPr>
            <sz val="11"/>
            <rFont val="Calibri"/>
          </rPr>
          <t>Restrict access to Tomcat logs directory</t>
        </r>
      </text>
    </comment>
    <comment ref="L345" authorId="0" shapeId="0" xr:uid="{00000000-0006-0000-0B00-000029000000}">
      <text>
        <r>
          <rPr>
            <sz val="11"/>
            <rFont val="Calibri"/>
          </rPr>
          <t>Restrict access to Tomcat temp directory</t>
        </r>
      </text>
    </comment>
    <comment ref="M345" authorId="0" shapeId="0" xr:uid="{00000000-0006-0000-0B00-00002A000000}">
      <text>
        <r>
          <rPr>
            <sz val="11"/>
            <rFont val="Calibri"/>
          </rPr>
          <t>Restrict access to Tomcat binaries directory</t>
        </r>
      </text>
    </comment>
    <comment ref="N345" authorId="0" shapeId="0" xr:uid="{00000000-0006-0000-0B00-00002B000000}">
      <text>
        <r>
          <rPr>
            <sz val="11"/>
            <rFont val="Calibri"/>
          </rPr>
          <t>Restrict access to Tomcat web application directory</t>
        </r>
      </text>
    </comment>
    <comment ref="O345" authorId="0" shapeId="0" xr:uid="{00000000-0006-0000-0B00-00002C000000}">
      <text>
        <r>
          <rPr>
            <sz val="11"/>
            <rFont val="Calibri"/>
          </rPr>
          <t>Restrict access to Tomcat catalina.properties</t>
        </r>
      </text>
    </comment>
    <comment ref="P345" authorId="0" shapeId="0" xr:uid="{00000000-0006-0000-0B00-00002D000000}">
      <text>
        <r>
          <rPr>
            <sz val="11"/>
            <rFont val="Calibri"/>
          </rPr>
          <t>Restrict access to Tomcat catalina.policy</t>
        </r>
      </text>
    </comment>
    <comment ref="Q345" authorId="0" shapeId="0" xr:uid="{00000000-0006-0000-0B00-00002E000000}">
      <text>
        <r>
          <rPr>
            <sz val="11"/>
            <rFont val="Calibri"/>
          </rPr>
          <t>Restrict access to Tomcat context.xml</t>
        </r>
      </text>
    </comment>
    <comment ref="R345" authorId="0" shapeId="0" xr:uid="{00000000-0006-0000-0B00-00002F000000}">
      <text>
        <r>
          <rPr>
            <sz val="11"/>
            <rFont val="Calibri"/>
          </rPr>
          <t>Restrict access to Tomcat logging.properties</t>
        </r>
      </text>
    </comment>
    <comment ref="S345" authorId="0" shapeId="0" xr:uid="{00000000-0006-0000-0B00-000030000000}">
      <text>
        <r>
          <rPr>
            <sz val="11"/>
            <rFont val="Calibri"/>
          </rPr>
          <t>Restrict access to Tomcat server.xml</t>
        </r>
      </text>
    </comment>
    <comment ref="T345" authorId="0" shapeId="0" xr:uid="{00000000-0006-0000-0B00-000031000000}">
      <text>
        <r>
          <rPr>
            <sz val="11"/>
            <rFont val="Calibri"/>
          </rPr>
          <t>Restrict access to Tomcat tomcat-users.xml</t>
        </r>
      </text>
    </comment>
    <comment ref="U345" authorId="0" shapeId="0" xr:uid="{00000000-0006-0000-0B00-000032000000}">
      <text>
        <r>
          <rPr>
            <sz val="11"/>
            <rFont val="Calibri"/>
          </rPr>
          <t>Restrict access to Tomcat web.xml</t>
        </r>
      </text>
    </comment>
    <comment ref="V345" authorId="0" shapeId="0" xr:uid="{00000000-0006-0000-0B00-000021000000}">
      <text>
        <r>
          <rPr>
            <sz val="11"/>
            <rFont val="Calibri"/>
          </rPr>
          <t>Restrict access to jaspic-providers.xml</t>
        </r>
      </text>
    </comment>
    <comment ref="W345" authorId="0" shapeId="0" xr:uid="{00000000-0006-0000-0B00-000022000000}">
      <text>
        <r>
          <rPr>
            <sz val="11"/>
            <rFont val="Calibri"/>
          </rPr>
          <t>Restrict access to the web administration application</t>
        </r>
      </text>
    </comment>
    <comment ref="X345" authorId="0" shapeId="0" xr:uid="{00000000-0006-0000-0B00-000023000000}">
      <text>
        <r>
          <rPr>
            <sz val="11"/>
            <rFont val="Calibri"/>
          </rPr>
          <t>Restrict manager application</t>
        </r>
      </text>
    </comment>
    <comment ref="Y345" authorId="0" shapeId="0" xr:uid="{00000000-0006-0000-0B00-000024000000}">
      <text>
        <r>
          <rPr>
            <sz val="11"/>
            <rFont val="Calibri"/>
          </rPr>
          <t>Do not allow symbolic linking</t>
        </r>
      </text>
    </comment>
    <comment ref="Z345" authorId="0" shapeId="0" xr:uid="{00000000-0006-0000-0B00-000025000000}">
      <text>
        <r>
          <rPr>
            <sz val="11"/>
            <rFont val="Calibri"/>
          </rPr>
          <t>Do not allow cross context requests</t>
        </r>
      </text>
    </comment>
    <comment ref="H346" authorId="0" shapeId="0" xr:uid="{00000000-0006-0000-0B00-000033000000}">
      <text>
        <r>
          <rPr>
            <sz val="11"/>
            <rFont val="Calibri"/>
          </rPr>
          <t>Restrict runtime access to sensitive packages</t>
        </r>
      </text>
    </comment>
    <comment ref="H348" authorId="0" shapeId="0" xr:uid="{00000000-0006-0000-0B00-000034000000}">
      <text>
        <r>
          <rPr>
            <sz val="11"/>
            <rFont val="Calibri"/>
          </rPr>
          <t>Ensure SSLEnabled is set to True for Sensitive Connectors</t>
        </r>
      </text>
    </comment>
    <comment ref="I348" authorId="0" shapeId="0" xr:uid="{00000000-0006-0000-0B00-000035000000}">
      <text>
        <r>
          <rPr>
            <sz val="11"/>
            <rFont val="Calibri"/>
          </rPr>
          <t>Ensure secure is set to true only for SSL-enabled Connectors</t>
        </r>
      </text>
    </comment>
    <comment ref="J348" authorId="0" shapeId="0" xr:uid="{00000000-0006-0000-0B00-000036000000}">
      <text>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text>
    </comment>
    <comment ref="K348" authorId="0" shapeId="0" xr:uid="{00000000-0006-0000-0B00-000037000000}">
      <text>
        <r>
          <rPr>
            <sz val="11"/>
            <rFont val="Calibri"/>
          </rPr>
          <t>Force SSL when accessing the manager application via HTTP</t>
        </r>
      </text>
    </comment>
    <comment ref="L348" authorId="0" shapeId="0" xr:uid="{00000000-0006-0000-0B00-000038000000}">
      <text>
        <r>
          <rPr>
            <sz val="11"/>
            <rFont val="Calibri"/>
          </rPr>
          <t>Force SSL for all applications</t>
        </r>
      </text>
    </comment>
    <comment ref="H358" authorId="0" shapeId="0" xr:uid="{00000000-0006-0000-0B00-000039000000}">
      <text>
        <r>
          <rPr>
            <sz val="11"/>
            <rFont val="Calibri"/>
          </rPr>
          <t>Application specific logging</t>
        </r>
      </text>
    </comment>
    <comment ref="I358" authorId="0" shapeId="0" xr:uid="{00000000-0006-0000-0B00-00003A000000}">
      <text>
        <r>
          <rPr>
            <sz val="11"/>
            <rFont val="Calibri"/>
          </rPr>
          <t>Specify file handler in logging.properties files</t>
        </r>
      </text>
    </comment>
    <comment ref="J358" authorId="0" shapeId="0" xr:uid="{00000000-0006-0000-0B00-00003B000000}">
      <text>
        <r>
          <rPr>
            <sz val="11"/>
            <rFont val="Calibri"/>
          </rPr>
          <t>Ensure className is set correctly in context.xml</t>
        </r>
      </text>
    </comment>
    <comment ref="K358" authorId="0" shapeId="0" xr:uid="{00000000-0006-0000-0B00-00003C000000}">
      <text>
        <r>
          <rPr>
            <sz val="11"/>
            <rFont val="Calibri"/>
          </rPr>
          <t>Ensure pattern in context.xml is correct</t>
        </r>
      </text>
    </comment>
    <comment ref="L358" authorId="0" shapeId="0" xr:uid="{00000000-0006-0000-0B00-00003D000000}">
      <text>
        <r>
          <rPr>
            <sz val="11"/>
            <rFont val="Calibri"/>
          </rPr>
          <t>Do not resolve hosts on logging valves</t>
        </r>
      </text>
    </comment>
    <comment ref="H361" authorId="0" shapeId="0" xr:uid="{00000000-0006-0000-0B00-00003E000000}">
      <text>
        <r>
          <rPr>
            <sz val="11"/>
            <rFont val="Calibri"/>
          </rPr>
          <t>Ensure directory in context.xml is a secure location</t>
        </r>
      </text>
    </comment>
    <comment ref="I361" authorId="0" shapeId="0" xr:uid="{00000000-0006-0000-0B00-00003F000000}">
      <text>
        <r>
          <rPr>
            <sz val="11"/>
            <rFont val="Calibri"/>
          </rPr>
          <t>Ensure directory in logging.properties is a secure location</t>
        </r>
      </text>
    </comment>
  </commentList>
</comments>
</file>

<file path=xl/sharedStrings.xml><?xml version="1.0" encoding="utf-8"?>
<sst xmlns="http://schemas.openxmlformats.org/spreadsheetml/2006/main" count="12044" uniqueCount="6053">
  <si>
    <t>Section</t>
  </si>
  <si>
    <t>Id</t>
  </si>
  <si>
    <t>Title</t>
  </si>
  <si>
    <t>Assessment</t>
  </si>
  <si>
    <t>Profile</t>
  </si>
  <si>
    <t>MoSCoW</t>
  </si>
  <si>
    <t>OpsImpact</t>
  </si>
  <si>
    <t>Phase</t>
  </si>
  <si>
    <t>ImplStatus</t>
  </si>
  <si>
    <t>Notes</t>
  </si>
  <si>
    <t>Remediation</t>
  </si>
  <si>
    <t>Description</t>
  </si>
  <si>
    <t>Impact</t>
  </si>
  <si>
    <t>Audit</t>
  </si>
  <si>
    <t>Default</t>
  </si>
  <si>
    <t>Status</t>
  </si>
  <si>
    <t>LogID</t>
  </si>
  <si>
    <t>Remove Extraneous Resources</t>
  </si>
  <si>
    <t>1.1</t>
  </si>
  <si>
    <r>
      <rPr>
        <sz val="11"/>
        <rFont val="Calibri"/>
      </rPr>
      <t>Remove extraneous files and directories</t>
    </r>
  </si>
  <si>
    <t>Manual</t>
  </si>
  <si>
    <t>Level 2</t>
  </si>
  <si>
    <t>Unassigned</t>
  </si>
  <si>
    <t>Unassessed</t>
  </si>
  <si>
    <t>Pending</t>
  </si>
  <si>
    <t/>
  </si>
  <si>
    <r>
      <rPr>
        <sz val="11"/>
        <color rgb="FF000000"/>
        <rFont val="Calibri"/>
      </rPr>
      <t>Perform the following to remove extraneous resources:</t>
    </r>
    <r>
      <rPr>
        <sz val="11"/>
        <color rgb="FF000000"/>
        <rFont val="Calibri"/>
      </rPr>
      <t xml:space="preserve">
</t>
    </r>
    <r>
      <rPr>
        <sz val="11"/>
        <color rgb="FF006096"/>
        <rFont val="Roboto Condensed"/>
      </rPr>
      <t>$ rm -rf $CATALINA_HOME/webapps/docs \</t>
    </r>
    <r>
      <rPr>
        <sz val="11"/>
        <color rgb="FF006096"/>
        <rFont val="Roboto Condensed"/>
      </rPr>
      <t xml:space="preserve">
</t>
    </r>
    <r>
      <rPr>
        <sz val="11"/>
        <color rgb="FF006096"/>
        <rFont val="Roboto Condensed"/>
      </rPr>
      <t xml:space="preserve">     $CATALINA_HOME/webapps/examples \</t>
    </r>
    <r>
      <rPr>
        <sz val="11"/>
        <color rgb="FF006096"/>
        <rFont val="Roboto Condensed"/>
      </rPr>
      <t xml:space="preserve">
</t>
    </r>
    <r>
      <rPr>
        <sz val="11"/>
        <color rgb="FF006096"/>
        <rFont val="Roboto Condensed"/>
      </rPr>
      <t xml:space="preserve">     $CATALINA_HOME/webapps/ROOT</t>
    </r>
    <r>
      <rPr>
        <sz val="11"/>
        <color rgb="FF006096"/>
        <rFont val="Roboto Condensed"/>
      </rPr>
      <t xml:space="preserve">
</t>
    </r>
    <r>
      <rPr>
        <sz val="11"/>
        <color rgb="FF000000"/>
        <rFont val="Calibri"/>
      </rPr>
      <t xml:space="preserve">
</t>
    </r>
    <r>
      <rPr>
        <sz val="11"/>
        <color rgb="FF000000"/>
        <rFont val="Calibri"/>
      </rPr>
      <t>If the Manager and HOST-Manager application are not utilized, also remove the following resources:</t>
    </r>
    <r>
      <rPr>
        <sz val="11"/>
        <color rgb="FF000000"/>
        <rFont val="Calibri"/>
      </rPr>
      <t xml:space="preserve">
</t>
    </r>
    <r>
      <rPr>
        <sz val="11"/>
        <color rgb="FF006096"/>
        <rFont val="Roboto Condensed"/>
      </rPr>
      <t>$ rm –rf $CATALINA_HOME/webapps/host-manager \</t>
    </r>
    <r>
      <rPr>
        <sz val="11"/>
        <color rgb="FF006096"/>
        <rFont val="Roboto Condensed"/>
      </rPr>
      <t xml:space="preserve">
</t>
    </r>
    <r>
      <rPr>
        <sz val="11"/>
        <color rgb="FF006096"/>
        <rFont val="Roboto Condensed"/>
      </rPr>
      <t xml:space="preserve">     $CATALINA_HOME/webapps/manager</t>
    </r>
    <r>
      <rPr>
        <sz val="11"/>
        <color rgb="FF006096"/>
        <rFont val="Roboto Condensed"/>
      </rPr>
      <t xml:space="preserve">
</t>
    </r>
  </si>
  <si>
    <r>
      <rPr>
        <sz val="11"/>
        <color rgb="FF000000"/>
        <rFont val="Calibri"/>
      </rPr>
      <t>The installation may provide example applications, documentation, and other directories which may not serve a production use.</t>
    </r>
  </si>
  <si>
    <r>
      <rPr>
        <sz val="11"/>
        <color rgb="FF000000"/>
        <rFont val="Calibri"/>
      </rPr>
      <t>Perform the following to determine the existence of extraneous resources:</t>
    </r>
    <r>
      <rPr>
        <sz val="11"/>
        <color rgb="FF000000"/>
        <rFont val="Calibri"/>
      </rPr>
      <t xml:space="preserve">
</t>
    </r>
    <r>
      <rPr>
        <sz val="11"/>
        <color rgb="FF006096"/>
        <rFont val="Roboto Condensed"/>
      </rPr>
      <t>$ ls -l $CATALINA_HOME/webapps/examples \</t>
    </r>
    <r>
      <rPr>
        <sz val="11"/>
        <color rgb="FF006096"/>
        <rFont val="Roboto Condensed"/>
      </rPr>
      <t xml:space="preserve">
</t>
    </r>
    <r>
      <rPr>
        <sz val="11"/>
        <color rgb="FF006096"/>
        <rFont val="Roboto Condensed"/>
      </rPr>
      <t xml:space="preserve">   $CATALINA_HOME/webapps/docs \</t>
    </r>
    <r>
      <rPr>
        <sz val="11"/>
        <color rgb="FF006096"/>
        <rFont val="Roboto Condensed"/>
      </rPr>
      <t xml:space="preserve">
</t>
    </r>
    <r>
      <rPr>
        <sz val="11"/>
        <color rgb="FF006096"/>
        <rFont val="Roboto Condensed"/>
      </rPr>
      <t xml:space="preserve">   $CATALINA_HOME/webapps/ROOT \</t>
    </r>
    <r>
      <rPr>
        <sz val="11"/>
        <color rgb="FF006096"/>
        <rFont val="Roboto Condensed"/>
      </rPr>
      <t xml:space="preserve">
</t>
    </r>
    <r>
      <rPr>
        <sz val="11"/>
        <color rgb="FF006096"/>
        <rFont val="Roboto Condensed"/>
      </rPr>
      <t xml:space="preserve">   $CATALINA_HOME/webapps/host-manager \</t>
    </r>
    <r>
      <rPr>
        <sz val="11"/>
        <color rgb="FF006096"/>
        <rFont val="Roboto Condensed"/>
      </rPr>
      <t xml:space="preserve">
</t>
    </r>
    <r>
      <rPr>
        <sz val="11"/>
        <color rgb="FF006096"/>
        <rFont val="Roboto Condensed"/>
      </rPr>
      <t xml:space="preserve">   $CATALINA_HOME/webapps/manager</t>
    </r>
    <r>
      <rPr>
        <sz val="11"/>
        <color rgb="FF006096"/>
        <rFont val="Roboto Condensed"/>
      </rPr>
      <t xml:space="preserve">
</t>
    </r>
    <r>
      <rPr>
        <sz val="11"/>
        <color rgb="FF000000"/>
        <rFont val="Calibri"/>
      </rPr>
      <t xml:space="preserve">
</t>
    </r>
    <r>
      <rPr>
        <sz val="11"/>
        <color rgb="FF000000"/>
        <rFont val="Calibri"/>
      </rPr>
      <t>No output implies no sample resources are present.</t>
    </r>
  </si>
  <si>
    <r>
      <rPr>
        <b/>
        <sz val="11"/>
        <color rgb="FF000000"/>
        <rFont val="Calibri"/>
      </rPr>
      <t>docs</t>
    </r>
    <r>
      <rPr>
        <sz val="11"/>
        <color rgb="FF000000"/>
        <rFont val="Calibri"/>
      </rPr>
      <t xml:space="preserve">, </t>
    </r>
    <r>
      <rPr>
        <b/>
        <sz val="11"/>
        <color rgb="FF000000"/>
        <rFont val="Calibri"/>
      </rPr>
      <t>examples</t>
    </r>
    <r>
      <rPr>
        <sz val="11"/>
        <color rgb="FF000000"/>
        <rFont val="Calibri"/>
      </rPr>
      <t xml:space="preserve">, </t>
    </r>
    <r>
      <rPr>
        <b/>
        <sz val="11"/>
        <color rgb="FF000000"/>
        <rFont val="Calibri"/>
      </rPr>
      <t>ROOT</t>
    </r>
    <r>
      <rPr>
        <sz val="11"/>
        <color rgb="FF000000"/>
        <rFont val="Calibri"/>
      </rPr>
      <t xml:space="preserve">, </t>
    </r>
    <r>
      <rPr>
        <b/>
        <sz val="11"/>
        <color rgb="FF000000"/>
        <rFont val="Calibri"/>
      </rPr>
      <t>manager</t>
    </r>
    <r>
      <rPr>
        <sz val="11"/>
        <color rgb="FF000000"/>
        <rFont val="Calibri"/>
      </rPr>
      <t xml:space="preserve"> and </t>
    </r>
    <r>
      <rPr>
        <b/>
        <sz val="11"/>
        <color rgb="FF000000"/>
        <rFont val="Calibri"/>
      </rPr>
      <t>host-manager</t>
    </r>
    <r>
      <rPr>
        <sz val="11"/>
        <color rgb="FF000000"/>
        <rFont val="Calibri"/>
      </rPr>
      <t xml:space="preserve"> are default web applications shipped with Tomcat.</t>
    </r>
  </si>
  <si>
    <t>1.2</t>
  </si>
  <si>
    <r>
      <rPr>
        <sz val="11"/>
        <rFont val="Calibri"/>
      </rPr>
      <t>Disable Unused Connectors</t>
    </r>
  </si>
  <si>
    <r>
      <rPr>
        <sz val="11"/>
        <color rgb="FF000000"/>
        <rFont val="Calibri"/>
      </rPr>
      <t xml:space="preserve">Within the </t>
    </r>
    <r>
      <rPr>
        <b/>
        <sz val="11"/>
        <color rgb="FF000000"/>
        <rFont val="Calibri"/>
      </rPr>
      <t>$CATALINA_HOME/conf/server.xml</t>
    </r>
    <r>
      <rPr>
        <sz val="11"/>
        <color rgb="FF000000"/>
        <rFont val="Calibri"/>
      </rPr>
      <t xml:space="preserve">, remove, or comment out, each unused </t>
    </r>
    <r>
      <rPr>
        <b/>
        <sz val="11"/>
        <color rgb="FF000000"/>
        <rFont val="Calibri"/>
      </rPr>
      <t>Connector</t>
    </r>
    <r>
      <rPr>
        <sz val="11"/>
        <color rgb="FF000000"/>
        <rFont val="Calibri"/>
      </rPr>
      <t xml:space="preserve">. For example, to disable an instance of the </t>
    </r>
    <r>
      <rPr>
        <b/>
        <sz val="11"/>
        <color rgb="FF000000"/>
        <rFont val="Calibri"/>
      </rPr>
      <t>HTTPConnector</t>
    </r>
    <r>
      <rPr>
        <sz val="11"/>
        <color rgb="FF000000"/>
        <rFont val="Calibri"/>
      </rPr>
      <t>, remove the following:</t>
    </r>
    <r>
      <rPr>
        <sz val="11"/>
        <color rgb="FF000000"/>
        <rFont val="Calibri"/>
      </rPr>
      <t xml:space="preserve">
</t>
    </r>
    <r>
      <rPr>
        <sz val="11"/>
        <color rgb="FF006096"/>
        <rFont val="Roboto Condensed"/>
      </rPr>
      <t>&lt;Connector className="org.apache.catalina.connector.http.HttpConnector"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connectionTimeout="60000"/&gt; </t>
    </r>
    <r>
      <rPr>
        <sz val="11"/>
        <color rgb="FF006096"/>
        <rFont val="Roboto Condensed"/>
      </rPr>
      <t xml:space="preserve">
</t>
    </r>
  </si>
  <si>
    <r>
      <rPr>
        <sz val="11"/>
        <color rgb="FF000000"/>
        <rFont val="Calibri"/>
      </rPr>
      <t>The default installation of Tomcat includes connectors with default settings. These are traditionally set up for convenience. It is best to remove these connectors and enable only what is needed.</t>
    </r>
  </si>
  <si>
    <r>
      <rPr>
        <sz val="11"/>
        <color rgb="FF000000"/>
        <rFont val="Calibri"/>
      </rPr>
      <t xml:space="preserve">Execute the following command to find configured </t>
    </r>
    <r>
      <rPr>
        <b/>
        <sz val="11"/>
        <color rgb="FF000000"/>
        <rFont val="Calibri"/>
      </rPr>
      <t>Connectors</t>
    </r>
    <r>
      <rPr>
        <sz val="11"/>
        <color rgb="FF000000"/>
        <rFont val="Calibri"/>
      </rPr>
      <t>. Ensure only those required are present and not commented out:</t>
    </r>
    <r>
      <rPr>
        <sz val="11"/>
        <color rgb="FF000000"/>
        <rFont val="Calibri"/>
      </rPr>
      <t xml:space="preserve">
</t>
    </r>
    <r>
      <rPr>
        <sz val="11"/>
        <color rgb="FF006096"/>
        <rFont val="Roboto Condensed"/>
      </rPr>
      <t>$ grep “Connector” $CATALINA_HOME/conf/server.xml</t>
    </r>
    <r>
      <rPr>
        <sz val="11"/>
        <color rgb="FF006096"/>
        <rFont val="Roboto Condensed"/>
      </rPr>
      <t xml:space="preserve">
</t>
    </r>
  </si>
  <si>
    <r>
      <rPr>
        <b/>
        <sz val="11"/>
        <color rgb="FF000000"/>
        <rFont val="Calibri"/>
      </rPr>
      <t>$CATALINA_HOME/conf/server.xml</t>
    </r>
    <r>
      <rPr>
        <sz val="11"/>
        <color rgb="FF000000"/>
        <rFont val="Calibri"/>
      </rPr>
      <t>, has the following connectors defined by default:</t>
    </r>
    <r>
      <rPr>
        <sz val="11"/>
        <color rgb="FF000000"/>
        <rFont val="Calibri"/>
      </rPr>
      <t xml:space="preserve">
</t>
    </r>
    <r>
      <rPr>
        <sz val="11"/>
        <color rgb="FF000000"/>
        <rFont val="Calibri"/>
      </rPr>
      <t xml:space="preserve">- A non-SSL HTTP Connector bound to port </t>
    </r>
    <r>
      <rPr>
        <b/>
        <sz val="11"/>
        <color rgb="FF000000"/>
        <rFont val="Calibri"/>
      </rPr>
      <t>8080</t>
    </r>
    <r>
      <rPr>
        <sz val="11"/>
        <color rgb="FF000000"/>
        <rFont val="Calibri"/>
      </rPr>
      <t xml:space="preserve">
</t>
    </r>
    <r>
      <rPr>
        <sz val="11"/>
        <color rgb="FF000000"/>
        <rFont val="Calibri"/>
      </rPr>
      <t xml:space="preserve">- An AJP Connector bound to port </t>
    </r>
    <r>
      <rPr>
        <b/>
        <sz val="11"/>
        <color rgb="FF000000"/>
        <rFont val="Calibri"/>
      </rPr>
      <t>8009</t>
    </r>
  </si>
  <si>
    <t>Limit Server Platform Information Leaks</t>
  </si>
  <si>
    <t>2.1</t>
  </si>
  <si>
    <r>
      <rPr>
        <sz val="11"/>
        <rFont val="Calibri"/>
      </rPr>
      <t>Alter the Advertised server.info String</t>
    </r>
  </si>
  <si>
    <r>
      <rPr>
        <sz val="11"/>
        <color rgb="FF000000"/>
        <rFont val="Calibri"/>
      </rPr>
      <t>Perform the following to alter the server platform string that gets displayed when clients connect to the tomcat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util</t>
    </r>
    <r>
      <rPr>
        <sz val="11"/>
        <color rgb="FF000000"/>
        <rFont val="Calibri"/>
      </rPr>
      <t xml:space="preserve"> directory that was created</t>
    </r>
    <r>
      <rPr>
        <sz val="11"/>
        <color rgb="FF000000"/>
        <rFont val="Calibri"/>
      </rPr>
      <t xml:space="preserve">
</t>
    </r>
    <r>
      <rPr>
        <sz val="11"/>
        <color rgb="FF006096"/>
        <rFont val="Roboto Condensed"/>
      </rPr>
      <t>cd org/apache/catalina/util</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server.info</t>
    </r>
    <r>
      <rPr>
        <sz val="11"/>
        <color rgb="FF000000"/>
        <rFont val="Calibri"/>
      </rPr>
      <t xml:space="preserve"> attribute in the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server.info=&lt;SomeWebServer&gt;</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catalina.jar</t>
    </r>
    <r>
      <rPr>
        <sz val="11"/>
        <color rgb="FF000000"/>
        <rFont val="Calibri"/>
      </rPr>
      <t xml:space="preserve"> 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jar uf catalina.jar org/apache/catalina/util/ServerInfo.properties</t>
    </r>
    <r>
      <rPr>
        <sz val="11"/>
        <color rgb="FF006096"/>
        <rFont val="Roboto Condensed"/>
      </rPr>
      <t xml:space="preserve">
</t>
    </r>
  </si>
  <si>
    <r>
      <rPr>
        <sz val="11"/>
        <color rgb="FF000000"/>
        <rFont val="Calibri"/>
      </rPr>
      <t xml:space="preserve">The </t>
    </r>
    <r>
      <rPr>
        <b/>
        <sz val="11"/>
        <color rgb="FF000000"/>
        <rFont val="Calibri"/>
      </rPr>
      <t>server.info</t>
    </r>
    <r>
      <rPr>
        <sz val="11"/>
        <color rgb="FF000000"/>
        <rFont val="Calibri"/>
      </rPr>
      <t xml:space="preserve"> attribute contains the name of the application service. This value is presented to Tomcat clients when clients connect to the tomcat server.</t>
    </r>
  </si>
  <si>
    <r>
      <rPr>
        <sz val="11"/>
        <color rgb="FF000000"/>
        <rFont val="Calibri"/>
      </rPr>
      <t xml:space="preserve">Perform the following to determine if the </t>
    </r>
    <r>
      <rPr>
        <b/>
        <sz val="11"/>
        <color rgb="FF000000"/>
        <rFont val="Calibri"/>
      </rPr>
      <t>server.info</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server.info</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grep server.info org/apache/catalina/util/ServerInfo.properties</t>
    </r>
    <r>
      <rPr>
        <sz val="11"/>
        <color rgb="FF006096"/>
        <rFont val="Roboto Condensed"/>
      </rPr>
      <t xml:space="preserve">
</t>
    </r>
  </si>
  <si>
    <r>
      <rPr>
        <sz val="11"/>
        <color rgb="FF000000"/>
        <rFont val="Calibri"/>
      </rPr>
      <t xml:space="preserve">The default value for the </t>
    </r>
    <r>
      <rPr>
        <b/>
        <sz val="11"/>
        <color rgb="FF000000"/>
        <rFont val="Calibri"/>
      </rPr>
      <t>server.info</t>
    </r>
    <r>
      <rPr>
        <sz val="11"/>
        <color rgb="FF000000"/>
        <rFont val="Calibri"/>
      </rPr>
      <t xml:space="preserve"> attribute is </t>
    </r>
    <r>
      <rPr>
        <b/>
        <sz val="11"/>
        <color rgb="FF000000"/>
        <rFont val="Calibri"/>
      </rPr>
      <t>Apache Tomcat/</t>
    </r>
    <r>
      <rPr>
        <b/>
        <i/>
        <sz val="11"/>
        <color rgb="FF000000"/>
        <rFont val="Calibri"/>
      </rPr>
      <t>&lt;version&gt;</t>
    </r>
    <r>
      <rPr>
        <sz val="11"/>
        <color rgb="FF000000"/>
        <rFont val="Calibri"/>
      </rPr>
      <t xml:space="preserve">. For example, </t>
    </r>
    <r>
      <rPr>
        <b/>
        <sz val="11"/>
        <color rgb="FF000000"/>
        <rFont val="Calibri"/>
      </rPr>
      <t>Apache Tomcat/9.0.0.M9</t>
    </r>
    <r>
      <rPr>
        <sz val="11"/>
        <color rgb="FF000000"/>
        <rFont val="Calibri"/>
      </rPr>
      <t>.</t>
    </r>
  </si>
  <si>
    <t>2.2</t>
  </si>
  <si>
    <r>
      <rPr>
        <sz val="11"/>
        <rFont val="Calibri"/>
      </rPr>
      <t>Alter the Advertised server.number String</t>
    </r>
  </si>
  <si>
    <r>
      <rPr>
        <sz val="11"/>
        <color rgb="FF000000"/>
        <rFont val="Calibri"/>
      </rPr>
      <t>Perform the following to alter the server version string that gets displayed when clients connect to the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 xml:space="preserve">util </t>
    </r>
    <r>
      <rPr>
        <sz val="11"/>
        <color rgb="FF000000"/>
        <rFont val="Calibri"/>
      </rPr>
      <t>directory that was created</t>
    </r>
    <r>
      <rPr>
        <sz val="11"/>
        <color rgb="FF000000"/>
        <rFont val="Calibri"/>
      </rPr>
      <t xml:space="preserve">
</t>
    </r>
    <r>
      <rPr>
        <sz val="11"/>
        <color rgb="FF006096"/>
        <rFont val="Roboto Condensed"/>
      </rPr>
      <t xml:space="preserve">$ cd org/apache/Catalina/util </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 xml:space="preserve">server.number </t>
    </r>
    <r>
      <rPr>
        <sz val="11"/>
        <color rgb="FF000000"/>
        <rFont val="Calibri"/>
      </rPr>
      <t>attribute</t>
    </r>
    <r>
      <rPr>
        <sz val="11"/>
        <color rgb="FF000000"/>
        <rFont val="Calibri"/>
      </rPr>
      <t xml:space="preserve">
</t>
    </r>
    <r>
      <rPr>
        <sz val="11"/>
        <color rgb="FF006096"/>
        <rFont val="Roboto Condensed"/>
      </rPr>
      <t>server.number=&lt;someversion&gt;</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 xml:space="preserve">catalina.jar </t>
    </r>
    <r>
      <rPr>
        <sz val="11"/>
        <color rgb="FF000000"/>
        <rFont val="Calibri"/>
      </rPr>
      <t xml:space="preserve">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 jar uf catalina.jar org/apache/catalina/util/ServerInfo.properties </t>
    </r>
    <r>
      <rPr>
        <sz val="11"/>
        <color rgb="FF006096"/>
        <rFont val="Roboto Condensed"/>
      </rPr>
      <t xml:space="preserve">
</t>
    </r>
  </si>
  <si>
    <r>
      <rPr>
        <sz val="11"/>
        <color rgb="FF000000"/>
        <rFont val="Calibri"/>
      </rPr>
      <t xml:space="preserve">The </t>
    </r>
    <r>
      <rPr>
        <b/>
        <sz val="11"/>
        <color rgb="FF000000"/>
        <rFont val="Calibri"/>
      </rPr>
      <t>server.number</t>
    </r>
    <r>
      <rPr>
        <sz val="11"/>
        <color rgb="FF000000"/>
        <rFont val="Calibri"/>
      </rPr>
      <t xml:space="preserve"> attribute represents the specific version of Tomcat that is executing. This value is presented to Tomcat clients when connect.</t>
    </r>
  </si>
  <si>
    <r>
      <rPr>
        <sz val="11"/>
        <color rgb="FF000000"/>
        <rFont val="Calibri"/>
      </rPr>
      <t xml:space="preserve">Perform the following to determine if the </t>
    </r>
    <r>
      <rPr>
        <b/>
        <sz val="11"/>
        <color rgb="FF000000"/>
        <rFont val="Calibri"/>
      </rPr>
      <t>server.number</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server.number</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grep server.number org/apache/catalina/util/ServerInfo.properties</t>
    </r>
    <r>
      <rPr>
        <sz val="11"/>
        <color rgb="FF006096"/>
        <rFont val="Roboto Condensed"/>
      </rPr>
      <t xml:space="preserve">
</t>
    </r>
  </si>
  <si>
    <r>
      <rPr>
        <sz val="11"/>
        <color rgb="FF000000"/>
        <rFont val="Calibri"/>
      </rPr>
      <t xml:space="preserve">The default value for the </t>
    </r>
    <r>
      <rPr>
        <b/>
        <sz val="11"/>
        <color rgb="FF000000"/>
        <rFont val="Calibri"/>
      </rPr>
      <t>server.number</t>
    </r>
    <r>
      <rPr>
        <sz val="11"/>
        <color rgb="FF000000"/>
        <rFont val="Calibri"/>
      </rPr>
      <t xml:space="preserve"> attribute is a four part version number, such as </t>
    </r>
    <r>
      <rPr>
        <b/>
        <sz val="11"/>
        <color rgb="FF000000"/>
        <rFont val="Calibri"/>
      </rPr>
      <t>9.0.0.0</t>
    </r>
    <r>
      <rPr>
        <sz val="11"/>
        <color rgb="FF000000"/>
        <rFont val="Calibri"/>
      </rPr>
      <t>.</t>
    </r>
  </si>
  <si>
    <t>2.3</t>
  </si>
  <si>
    <r>
      <rPr>
        <sz val="11"/>
        <rFont val="Calibri"/>
      </rPr>
      <t>Alter the Advertised server.built Date</t>
    </r>
  </si>
  <si>
    <r>
      <rPr>
        <sz val="11"/>
        <color rgb="FF000000"/>
        <rFont val="Calibri"/>
      </rPr>
      <t>Perform the following to alter the server version string that gets displayed when clients connect to the server.</t>
    </r>
    <r>
      <rPr>
        <sz val="11"/>
        <color rgb="FF000000"/>
        <rFont val="Calibri"/>
      </rPr>
      <t xml:space="preserve">
</t>
    </r>
    <r>
      <rPr>
        <sz val="11"/>
        <color rgb="FF000000"/>
        <rFont val="Calibri"/>
      </rPr>
      <t xml:space="preserve">- Extract the </t>
    </r>
    <r>
      <rPr>
        <b/>
        <sz val="11"/>
        <color rgb="FF000000"/>
        <rFont val="Calibri"/>
      </rPr>
      <t>ServerInfo.properties</t>
    </r>
    <r>
      <rPr>
        <sz val="11"/>
        <color rgb="FF000000"/>
        <rFont val="Calibri"/>
      </rPr>
      <t xml:space="preserve"> file from the </t>
    </r>
    <r>
      <rPr>
        <b/>
        <sz val="11"/>
        <color rgb="FF000000"/>
        <rFont val="Calibri"/>
      </rPr>
      <t>catalina.jar</t>
    </r>
    <r>
      <rPr>
        <sz val="11"/>
        <color rgb="FF000000"/>
        <rFont val="Calibri"/>
      </rPr>
      <t xml:space="preserve"> file: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0000"/>
        <rFont val="Calibri"/>
      </rPr>
      <t xml:space="preserve">
</t>
    </r>
    <r>
      <rPr>
        <sz val="11"/>
        <color rgb="FF000000"/>
        <rFont val="Calibri"/>
      </rPr>
      <t xml:space="preserve">- Navigate to the </t>
    </r>
    <r>
      <rPr>
        <b/>
        <sz val="11"/>
        <color rgb="FF000000"/>
        <rFont val="Calibri"/>
      </rPr>
      <t>util</t>
    </r>
    <r>
      <rPr>
        <sz val="11"/>
        <color rgb="FF000000"/>
        <rFont val="Calibri"/>
      </rPr>
      <t xml:space="preserve"> directory that was created</t>
    </r>
    <r>
      <rPr>
        <sz val="11"/>
        <color rgb="FF000000"/>
        <rFont val="Calibri"/>
      </rPr>
      <t xml:space="preserve">
</t>
    </r>
    <r>
      <rPr>
        <sz val="11"/>
        <color rgb="FF006096"/>
        <rFont val="Roboto Condensed"/>
      </rPr>
      <t xml:space="preserve">$ cd org/apache/Catalina/util </t>
    </r>
    <r>
      <rPr>
        <sz val="11"/>
        <color rgb="FF006096"/>
        <rFont val="Roboto Condensed"/>
      </rPr>
      <t xml:space="preserve">
</t>
    </r>
    <r>
      <rPr>
        <sz val="11"/>
        <color rgb="FF000000"/>
        <rFont val="Calibri"/>
      </rPr>
      <t xml:space="preserve">
</t>
    </r>
    <r>
      <rPr>
        <sz val="11"/>
        <color rgb="FF000000"/>
        <rFont val="Calibri"/>
      </rPr>
      <t xml:space="preserve">- Open </t>
    </r>
    <r>
      <rPr>
        <b/>
        <sz val="11"/>
        <color rgb="FF000000"/>
        <rFont val="Calibri"/>
      </rPr>
      <t>ServerInfo.properties</t>
    </r>
    <r>
      <rPr>
        <sz val="11"/>
        <color rgb="FF000000"/>
        <rFont val="Calibri"/>
      </rPr>
      <t xml:space="preserve"> in an editor</t>
    </r>
    <r>
      <rPr>
        <sz val="11"/>
        <color rgb="FF000000"/>
        <rFont val="Calibri"/>
      </rPr>
      <t xml:space="preserve">
</t>
    </r>
    <r>
      <rPr>
        <sz val="11"/>
        <color rgb="FF000000"/>
        <rFont val="Calibri"/>
      </rPr>
      <t xml:space="preserve">- Update the </t>
    </r>
    <r>
      <rPr>
        <b/>
        <sz val="11"/>
        <color rgb="FF000000"/>
        <rFont val="Calibri"/>
      </rPr>
      <t>server.built</t>
    </r>
    <r>
      <rPr>
        <sz val="11"/>
        <color rgb="FF000000"/>
        <rFont val="Calibri"/>
      </rPr>
      <t xml:space="preserve"> attribute in the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server.built= </t>
    </r>
    <r>
      <rPr>
        <sz val="11"/>
        <color rgb="FF006096"/>
        <rFont val="Roboto Condensed"/>
      </rPr>
      <t xml:space="preserve">
</t>
    </r>
    <r>
      <rPr>
        <sz val="11"/>
        <color rgb="FF000000"/>
        <rFont val="Calibri"/>
      </rPr>
      <t xml:space="preserve">
</t>
    </r>
    <r>
      <rPr>
        <sz val="11"/>
        <color rgb="FF000000"/>
        <rFont val="Calibri"/>
      </rPr>
      <t xml:space="preserve">- Update the </t>
    </r>
    <r>
      <rPr>
        <b/>
        <sz val="11"/>
        <color rgb="FF000000"/>
        <rFont val="Calibri"/>
      </rPr>
      <t>catalina.jar</t>
    </r>
    <r>
      <rPr>
        <sz val="11"/>
        <color rgb="FF000000"/>
        <rFont val="Calibri"/>
      </rPr>
      <t xml:space="preserve"> with the modified </t>
    </r>
    <r>
      <rPr>
        <b/>
        <sz val="11"/>
        <color rgb="FF000000"/>
        <rFont val="Calibri"/>
      </rPr>
      <t>ServerInfo.properties</t>
    </r>
    <r>
      <rPr>
        <sz val="11"/>
        <color rgb="FF000000"/>
        <rFont val="Calibri"/>
      </rPr>
      <t xml:space="preserve"> file.</t>
    </r>
    <r>
      <rPr>
        <sz val="11"/>
        <color rgb="FF000000"/>
        <rFont val="Calibri"/>
      </rPr>
      <t xml:space="preserve">
</t>
    </r>
    <r>
      <rPr>
        <sz val="11"/>
        <color rgb="FF006096"/>
        <rFont val="Roboto Condensed"/>
      </rPr>
      <t xml:space="preserve">$ jar uf catalina.jar org/apache/catalina/util/ServerInfo.properties </t>
    </r>
    <r>
      <rPr>
        <sz val="11"/>
        <color rgb="FF006096"/>
        <rFont val="Roboto Condensed"/>
      </rPr>
      <t xml:space="preserve">
</t>
    </r>
  </si>
  <si>
    <r>
      <rPr>
        <sz val="11"/>
        <color rgb="FF000000"/>
        <rFont val="Calibri"/>
      </rPr>
      <t xml:space="preserve">The </t>
    </r>
    <r>
      <rPr>
        <b/>
        <sz val="11"/>
        <color rgb="FF000000"/>
        <rFont val="Calibri"/>
      </rPr>
      <t>server.built</t>
    </r>
    <r>
      <rPr>
        <sz val="11"/>
        <color rgb="FF000000"/>
        <rFont val="Calibri"/>
      </rPr>
      <t xml:space="preserve"> date represents the date which Tomcat was compiled and packaged. This value is presented to Tomcat clients when clients connect to the server.</t>
    </r>
  </si>
  <si>
    <r>
      <rPr>
        <sz val="11"/>
        <color rgb="FF000000"/>
        <rFont val="Calibri"/>
      </rPr>
      <t xml:space="preserve">Perform the following to determine if the </t>
    </r>
    <r>
      <rPr>
        <b/>
        <sz val="11"/>
        <color rgb="FF000000"/>
        <rFont val="Calibri"/>
      </rPr>
      <t>server.built</t>
    </r>
    <r>
      <rPr>
        <sz val="11"/>
        <color rgb="FF000000"/>
        <rFont val="Calibri"/>
      </rPr>
      <t xml:space="preserve"> value has been changed:</t>
    </r>
    <r>
      <rPr>
        <sz val="11"/>
        <color rgb="FF000000"/>
        <rFont val="Calibri"/>
      </rPr>
      <t xml:space="preserve">
</t>
    </r>
    <r>
      <rPr>
        <sz val="11"/>
        <color rgb="FF000000"/>
        <rFont val="Calibri"/>
      </rPr>
      <t xml:space="preserve">Extract the </t>
    </r>
    <r>
      <rPr>
        <b/>
        <sz val="11"/>
        <color rgb="FF000000"/>
        <rFont val="Calibri"/>
      </rPr>
      <t>ServerInfo.properties</t>
    </r>
    <r>
      <rPr>
        <sz val="11"/>
        <color rgb="FF000000"/>
        <rFont val="Calibri"/>
      </rPr>
      <t xml:space="preserve"> file and examine the </t>
    </r>
    <r>
      <rPr>
        <b/>
        <sz val="11"/>
        <color rgb="FF000000"/>
        <rFont val="Calibri"/>
      </rPr>
      <t>server.built</t>
    </r>
    <r>
      <rPr>
        <sz val="11"/>
        <color rgb="FF000000"/>
        <rFont val="Calibri"/>
      </rPr>
      <t xml:space="preserve"> attribute.</t>
    </r>
    <r>
      <rPr>
        <sz val="11"/>
        <color rgb="FF000000"/>
        <rFont val="Calibri"/>
      </rPr>
      <t xml:space="preserve">
</t>
    </r>
    <r>
      <rPr>
        <sz val="11"/>
        <color rgb="FF006096"/>
        <rFont val="Roboto Condensed"/>
      </rPr>
      <t>$ cd $CATALINA_HOME/lib</t>
    </r>
    <r>
      <rPr>
        <sz val="11"/>
        <color rgb="FF006096"/>
        <rFont val="Roboto Condensed"/>
      </rPr>
      <t xml:space="preserve">
</t>
    </r>
    <r>
      <rPr>
        <sz val="11"/>
        <color rgb="FF006096"/>
        <rFont val="Roboto Condensed"/>
      </rPr>
      <t>$ jar xf catalina.jar org/apache/catalina/util/ServerInfo.properties</t>
    </r>
    <r>
      <rPr>
        <sz val="11"/>
        <color rgb="FF006096"/>
        <rFont val="Roboto Condensed"/>
      </rPr>
      <t xml:space="preserve">
</t>
    </r>
    <r>
      <rPr>
        <sz val="11"/>
        <color rgb="FF006096"/>
        <rFont val="Roboto Condensed"/>
      </rPr>
      <t xml:space="preserve">$ grep server.built org/apache/catalina/util/ServerInfo.properties </t>
    </r>
    <r>
      <rPr>
        <sz val="11"/>
        <color rgb="FF006096"/>
        <rFont val="Roboto Condensed"/>
      </rPr>
      <t xml:space="preserve">
</t>
    </r>
  </si>
  <si>
    <r>
      <rPr>
        <sz val="11"/>
        <color rgb="FF000000"/>
        <rFont val="Calibri"/>
      </rPr>
      <t xml:space="preserve">The default value for the </t>
    </r>
    <r>
      <rPr>
        <b/>
        <sz val="11"/>
        <color rgb="FF000000"/>
        <rFont val="Calibri"/>
      </rPr>
      <t>server.built</t>
    </r>
    <r>
      <rPr>
        <sz val="11"/>
        <color rgb="FF000000"/>
        <rFont val="Calibri"/>
      </rPr>
      <t xml:space="preserve"> attribute is build date and time. For example, </t>
    </r>
    <r>
      <rPr>
        <b/>
        <sz val="11"/>
        <color rgb="FF000000"/>
        <rFont val="Calibri"/>
      </rPr>
      <t>Jul 8 2008 11:40:35</t>
    </r>
    <r>
      <rPr>
        <sz val="11"/>
        <color rgb="FF000000"/>
        <rFont val="Calibri"/>
      </rPr>
      <t>.</t>
    </r>
  </si>
  <si>
    <t>2.4</t>
  </si>
  <si>
    <r>
      <rPr>
        <sz val="11"/>
        <rFont val="Calibri"/>
      </rPr>
      <t>Disable X-Powered-By HTTP Header and Rename the Server Value for all Connectors</t>
    </r>
  </si>
  <si>
    <t>Automated</t>
  </si>
  <si>
    <r>
      <rPr>
        <sz val="11"/>
        <color rgb="FF000000"/>
        <rFont val="Calibri"/>
      </rPr>
      <t xml:space="preserve">Perform the following to prevent Tomcat from advertising its presence via the </t>
    </r>
    <r>
      <rPr>
        <b/>
        <sz val="11"/>
        <color rgb="FF000000"/>
        <rFont val="Calibri"/>
      </rPr>
      <t>X-PoweredBy</t>
    </r>
    <r>
      <rPr>
        <sz val="11"/>
        <color rgb="FF000000"/>
        <rFont val="Calibri"/>
      </rPr>
      <t xml:space="preserve"> HTTP header.</t>
    </r>
    <r>
      <rPr>
        <sz val="11"/>
        <color rgb="FF000000"/>
        <rFont val="Calibri"/>
      </rPr>
      <t xml:space="preserve">
</t>
    </r>
    <r>
      <rPr>
        <sz val="11"/>
        <color rgb="FF000000"/>
        <rFont val="Calibri"/>
      </rPr>
      <t xml:space="preserve">- Add the </t>
    </r>
    <r>
      <rPr>
        <b/>
        <sz val="11"/>
        <color rgb="FF000000"/>
        <rFont val="Calibri"/>
      </rPr>
      <t>xpoweredBy</t>
    </r>
    <r>
      <rPr>
        <sz val="11"/>
        <color rgb="FF000000"/>
        <rFont val="Calibri"/>
      </rPr>
      <t xml:space="preserve"> attribute to each Connector specified in </t>
    </r>
    <r>
      <rPr>
        <b/>
        <sz val="11"/>
        <color rgb="FF000000"/>
        <rFont val="Calibri"/>
      </rPr>
      <t>$CATALINA_HOME/conf/server.xml</t>
    </r>
    <r>
      <rPr>
        <sz val="11"/>
        <color rgb="FF000000"/>
        <rFont val="Calibri"/>
      </rPr>
      <t xml:space="preserve">. Set the </t>
    </r>
    <r>
      <rPr>
        <b/>
        <sz val="11"/>
        <color rgb="FF000000"/>
        <rFont val="Calibri"/>
      </rPr>
      <t>xpoweredBy</t>
    </r>
    <r>
      <rPr>
        <sz val="11"/>
        <color rgb="FF000000"/>
        <rFont val="Calibri"/>
      </rPr>
      <t xml:space="preserve"> attributes value to </t>
    </r>
    <r>
      <rPr>
        <b/>
        <sz val="11"/>
        <color rgb="FF000000"/>
        <rFont val="Calibri"/>
      </rPr>
      <t>false</t>
    </r>
    <r>
      <rPr>
        <sz val="11"/>
        <color rgb="FF000000"/>
        <rFont val="Calibri"/>
      </rPr>
      <t>.</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xpoweredBy="false" /&gt;</t>
    </r>
    <r>
      <rPr>
        <sz val="11"/>
        <color rgb="FF006096"/>
        <rFont val="Roboto Condensed"/>
      </rPr>
      <t xml:space="preserve">
</t>
    </r>
    <r>
      <rPr>
        <sz val="11"/>
        <color rgb="FF000000"/>
        <rFont val="Calibri"/>
      </rPr>
      <t xml:space="preserve">Alternatively, ensure the </t>
    </r>
    <r>
      <rPr>
        <b/>
        <sz val="11"/>
        <color rgb="FF000000"/>
        <rFont val="Calibri"/>
      </rPr>
      <t>xpoweredBy</t>
    </r>
    <r>
      <rPr>
        <sz val="11"/>
        <color rgb="FF000000"/>
        <rFont val="Calibri"/>
      </rPr>
      <t xml:space="preserve"> attribute for each Connector specified in </t>
    </r>
    <r>
      <rPr>
        <b/>
        <sz val="11"/>
        <color rgb="FF000000"/>
        <rFont val="Calibri"/>
      </rPr>
      <t>$CATALINA_HOME/conf/server.xml</t>
    </r>
    <r>
      <rPr>
        <sz val="11"/>
        <color rgb="FF000000"/>
        <rFont val="Calibri"/>
      </rPr>
      <t xml:space="preserve"> is absent.</t>
    </r>
    <r>
      <rPr>
        <sz val="11"/>
        <color rgb="FF000000"/>
        <rFont val="Calibri"/>
      </rPr>
      <t xml:space="preserve">
</t>
    </r>
    <r>
      <rPr>
        <sz val="11"/>
        <color rgb="FF000000"/>
        <rFont val="Calibri"/>
      </rPr>
      <t xml:space="preserve">- Add the server attribute to each Connector specified in </t>
    </r>
    <r>
      <rPr>
        <b/>
        <sz val="11"/>
        <color rgb="FF000000"/>
        <rFont val="Calibri"/>
      </rPr>
      <t>$CATALINA_HOME/conf/server.xml</t>
    </r>
    <r>
      <rPr>
        <sz val="11"/>
        <color rgb="FF000000"/>
        <rFont val="Calibri"/>
      </rPr>
      <t>. Set the server attribute value to anything except a blank string.</t>
    </r>
  </si>
  <si>
    <r>
      <rPr>
        <sz val="11"/>
        <color rgb="FF000000"/>
        <rFont val="Calibri"/>
      </rPr>
      <t xml:space="preserve">The </t>
    </r>
    <r>
      <rPr>
        <b/>
        <sz val="11"/>
        <color rgb="FF000000"/>
        <rFont val="Calibri"/>
      </rPr>
      <t>xpoweredBy</t>
    </r>
    <r>
      <rPr>
        <sz val="11"/>
        <color rgb="FF000000"/>
        <rFont val="Calibri"/>
      </rPr>
      <t xml:space="preserve"> setting determines if Apache Tomcat will advertise its presence via the </t>
    </r>
    <r>
      <rPr>
        <b/>
        <sz val="11"/>
        <color rgb="FF000000"/>
        <rFont val="Calibri"/>
      </rPr>
      <t>X-Powered-By</t>
    </r>
    <r>
      <rPr>
        <sz val="11"/>
        <color rgb="FF000000"/>
        <rFont val="Calibri"/>
      </rPr>
      <t xml:space="preserve"> HTTP header. It is recommended that this value be set to </t>
    </r>
    <r>
      <rPr>
        <b/>
        <sz val="11"/>
        <color rgb="FF000000"/>
        <rFont val="Calibri"/>
      </rPr>
      <t>false</t>
    </r>
    <r>
      <rPr>
        <sz val="11"/>
        <color rgb="FF000000"/>
        <rFont val="Calibri"/>
      </rPr>
      <t>. The server attribute overrides the default value that is sent down in the HTTP header further masking Apache Tomcat.</t>
    </r>
  </si>
  <si>
    <r>
      <rPr>
        <sz val="11"/>
        <color rgb="FF000000"/>
        <rFont val="Calibri"/>
      </rPr>
      <t>Perform the following to determine if the server platform, as advertised in the HTTP Server header, has been changed:</t>
    </r>
    <r>
      <rPr>
        <sz val="11"/>
        <color rgb="FF000000"/>
        <rFont val="Calibri"/>
      </rPr>
      <t xml:space="preserve">
</t>
    </r>
    <r>
      <rPr>
        <sz val="11"/>
        <color rgb="FF000000"/>
        <rFont val="Calibri"/>
      </rPr>
      <t xml:space="preserve">- Locate all Connector elements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Ensure each Connector that has the </t>
    </r>
    <r>
      <rPr>
        <b/>
        <sz val="11"/>
        <color rgb="FF000000"/>
        <rFont val="Calibri"/>
      </rPr>
      <t>xpoweredBy</t>
    </r>
    <r>
      <rPr>
        <sz val="11"/>
        <color rgb="FF000000"/>
        <rFont val="Calibri"/>
      </rPr>
      <t xml:space="preserve"> attribute does </t>
    </r>
    <r>
      <rPr>
        <b/>
        <sz val="11"/>
        <color rgb="FF000000"/>
        <rFont val="Calibri"/>
      </rPr>
      <t>NOT</t>
    </r>
    <r>
      <rPr>
        <sz val="11"/>
        <color rgb="FF000000"/>
        <rFont val="Calibri"/>
      </rPr>
      <t xml:space="preserve"> have it set to </t>
    </r>
    <r>
      <rPr>
        <b/>
        <sz val="11"/>
        <color rgb="FF000000"/>
        <rFont val="Calibri"/>
      </rPr>
      <t>true</t>
    </r>
    <r>
      <rPr>
        <sz val="11"/>
        <color rgb="FF000000"/>
        <rFont val="Calibri"/>
      </rPr>
      <t>.</t>
    </r>
  </si>
  <si>
    <r>
      <rPr>
        <sz val="11"/>
        <color rgb="FF000000"/>
        <rFont val="Calibri"/>
      </rPr>
      <t xml:space="preserve">The default value is </t>
    </r>
    <r>
      <rPr>
        <b/>
        <sz val="11"/>
        <color rgb="FF000000"/>
        <rFont val="Calibri"/>
      </rPr>
      <t>false</t>
    </r>
    <r>
      <rPr>
        <sz val="11"/>
        <color rgb="FF000000"/>
        <rFont val="Calibri"/>
      </rPr>
      <t>.</t>
    </r>
  </si>
  <si>
    <t>2.5</t>
  </si>
  <si>
    <r>
      <rPr>
        <sz val="11"/>
        <rFont val="Calibri"/>
      </rPr>
      <t>Disable client facing Stack Traces</t>
    </r>
  </si>
  <si>
    <t>Level 1</t>
  </si>
  <si>
    <r>
      <rPr>
        <sz val="11"/>
        <color rgb="FF000000"/>
        <rFont val="Calibri"/>
      </rPr>
      <t>Perform the following to prevent Tomcat from providing debug information to the requestor during runtime errors:</t>
    </r>
    <r>
      <rPr>
        <sz val="11"/>
        <color rgb="FF000000"/>
        <rFont val="Calibri"/>
      </rPr>
      <t xml:space="preserve">
</t>
    </r>
    <r>
      <rPr>
        <sz val="11"/>
        <color rgb="FF000000"/>
        <rFont val="Calibri"/>
      </rPr>
      <t xml:space="preserve">- Create a web page that contains the logic or message you wish to invoke when encountering a runtime error. For example purposes, assume this page is located at </t>
    </r>
    <r>
      <rPr>
        <b/>
        <sz val="11"/>
        <color rgb="FF000000"/>
        <rFont val="Calibri"/>
      </rPr>
      <t>/error.jsp</t>
    </r>
    <r>
      <rPr>
        <sz val="11"/>
        <color rgb="FF000000"/>
        <rFont val="Calibri"/>
      </rPr>
      <t>.</t>
    </r>
    <r>
      <rPr>
        <sz val="11"/>
        <color rgb="FF000000"/>
        <rFont val="Calibri"/>
      </rPr>
      <t xml:space="preserve">
</t>
    </r>
    <r>
      <rPr>
        <sz val="11"/>
        <color rgb="FF000000"/>
        <rFont val="Calibri"/>
      </rPr>
      <t xml:space="preserve">- Add a child element, </t>
    </r>
    <r>
      <rPr>
        <b/>
        <sz val="11"/>
        <color rgb="FF000000"/>
        <rFont val="Calibri"/>
      </rPr>
      <t>&lt;error-page&gt;</t>
    </r>
    <r>
      <rPr>
        <sz val="11"/>
        <color rgb="FF000000"/>
        <rFont val="Calibri"/>
      </rPr>
      <t xml:space="preserve">, to the </t>
    </r>
    <r>
      <rPr>
        <b/>
        <sz val="11"/>
        <color rgb="FF000000"/>
        <rFont val="Calibri"/>
      </rPr>
      <t>&lt;web-app&gt;</t>
    </r>
    <r>
      <rPr>
        <sz val="11"/>
        <color rgb="FF000000"/>
        <rFont val="Calibri"/>
      </rPr>
      <t xml:space="preserve"> element, in the </t>
    </r>
    <r>
      <rPr>
        <b/>
        <sz val="11"/>
        <color rgb="FF000000"/>
        <rFont val="Calibri"/>
      </rPr>
      <t>$CATALINA_HOME/conf/web.xml</t>
    </r>
    <r>
      <rPr>
        <sz val="11"/>
        <color rgb="FF000000"/>
        <rFont val="Calibri"/>
      </rPr>
      <t xml:space="preserve"> file.</t>
    </r>
    <r>
      <rPr>
        <sz val="11"/>
        <color rgb="FF000000"/>
        <rFont val="Calibri"/>
      </rPr>
      <t xml:space="preserve">
</t>
    </r>
    <r>
      <rPr>
        <sz val="11"/>
        <color rgb="FF000000"/>
        <rFont val="Calibri"/>
      </rPr>
      <t xml:space="preserve">- Add a child element, </t>
    </r>
    <r>
      <rPr>
        <b/>
        <sz val="11"/>
        <color rgb="FF000000"/>
        <rFont val="Calibri"/>
      </rPr>
      <t>&lt;exception-type&gt;</t>
    </r>
    <r>
      <rPr>
        <sz val="11"/>
        <color rgb="FF000000"/>
        <rFont val="Calibri"/>
      </rPr>
      <t xml:space="preserve">, to the </t>
    </r>
    <r>
      <rPr>
        <b/>
        <sz val="11"/>
        <color rgb="FF000000"/>
        <rFont val="Calibri"/>
      </rPr>
      <t>&lt;error-page&gt;</t>
    </r>
    <r>
      <rPr>
        <sz val="11"/>
        <color rgb="FF000000"/>
        <rFont val="Calibri"/>
      </rPr>
      <t xml:space="preserve"> element. Set the value of the </t>
    </r>
    <r>
      <rPr>
        <b/>
        <sz val="11"/>
        <color rgb="FF000000"/>
        <rFont val="Calibri"/>
      </rPr>
      <t>&lt;exception-type&gt;</t>
    </r>
    <r>
      <rPr>
        <sz val="11"/>
        <color rgb="FF000000"/>
        <rFont val="Calibri"/>
      </rPr>
      <t xml:space="preserve"> element to </t>
    </r>
    <r>
      <rPr>
        <b/>
        <sz val="11"/>
        <color rgb="FF000000"/>
        <rFont val="Calibri"/>
      </rPr>
      <t>java.lang.Throwable</t>
    </r>
    <r>
      <rPr>
        <sz val="11"/>
        <color rgb="FF000000"/>
        <rFont val="Calibri"/>
      </rPr>
      <t>.</t>
    </r>
    <r>
      <rPr>
        <sz val="11"/>
        <color rgb="FF000000"/>
        <rFont val="Calibri"/>
      </rPr>
      <t xml:space="preserve">
</t>
    </r>
    <r>
      <rPr>
        <sz val="11"/>
        <color rgb="FF000000"/>
        <rFont val="Calibri"/>
      </rPr>
      <t xml:space="preserve">- Add a child element </t>
    </r>
    <r>
      <rPr>
        <b/>
        <sz val="11"/>
        <color rgb="FF000000"/>
        <rFont val="Calibri"/>
      </rPr>
      <t>&lt;location&gt;</t>
    </r>
    <r>
      <rPr>
        <sz val="11"/>
        <color rgb="FF000000"/>
        <rFont val="Calibri"/>
      </rPr>
      <t xml:space="preserve"> to the </t>
    </r>
    <r>
      <rPr>
        <b/>
        <sz val="11"/>
        <color rgb="FF000000"/>
        <rFont val="Calibri"/>
      </rPr>
      <t>&lt;error-page&gt;</t>
    </r>
    <r>
      <rPr>
        <sz val="11"/>
        <color rgb="FF000000"/>
        <rFont val="Calibri"/>
      </rPr>
      <t xml:space="preserve"> element. Set the value of the </t>
    </r>
    <r>
      <rPr>
        <b/>
        <sz val="11"/>
        <color rgb="FF000000"/>
        <rFont val="Calibri"/>
      </rPr>
      <t>&lt;location&gt;</t>
    </r>
    <r>
      <rPr>
        <sz val="11"/>
        <color rgb="FF000000"/>
        <rFont val="Calibri"/>
      </rPr>
      <t xml:space="preserve"> element to the location of page created in step 1.</t>
    </r>
    <r>
      <rPr>
        <sz val="11"/>
        <color rgb="FF000000"/>
        <rFont val="Calibri"/>
      </rPr>
      <t xml:space="preserve">
</t>
    </r>
    <r>
      <rPr>
        <sz val="11"/>
        <color rgb="FF000000"/>
        <rFont val="Calibri"/>
      </rPr>
      <t>The resulting entry will look as follows:</t>
    </r>
    <r>
      <rPr>
        <sz val="11"/>
        <color rgb="FF000000"/>
        <rFont val="Calibri"/>
      </rPr>
      <t xml:space="preserve">
</t>
    </r>
    <r>
      <rPr>
        <sz val="11"/>
        <color rgb="FF006096"/>
        <rFont val="Roboto Condensed"/>
      </rPr>
      <t>&lt;error-page&gt;</t>
    </r>
    <r>
      <rPr>
        <sz val="11"/>
        <color rgb="FF006096"/>
        <rFont val="Roboto Condensed"/>
      </rPr>
      <t xml:space="preserve">
</t>
    </r>
    <r>
      <rPr>
        <sz val="11"/>
        <color rgb="FF006096"/>
        <rFont val="Roboto Condensed"/>
      </rPr>
      <t xml:space="preserve"> &lt;exception-type&gt;java.lang.Throwable&lt;/exception-type&gt;</t>
    </r>
    <r>
      <rPr>
        <sz val="11"/>
        <color rgb="FF006096"/>
        <rFont val="Roboto Condensed"/>
      </rPr>
      <t xml:space="preserve">
</t>
    </r>
    <r>
      <rPr>
        <sz val="11"/>
        <color rgb="FF006096"/>
        <rFont val="Roboto Condensed"/>
      </rPr>
      <t xml:space="preserve"> &lt;location&gt;/error.jsp&lt;/location&gt;</t>
    </r>
    <r>
      <rPr>
        <sz val="11"/>
        <color rgb="FF006096"/>
        <rFont val="Roboto Condensed"/>
      </rPr>
      <t xml:space="preserve">
</t>
    </r>
    <r>
      <rPr>
        <sz val="11"/>
        <color rgb="FF006096"/>
        <rFont val="Roboto Condensed"/>
      </rPr>
      <t>&lt;/error-page&gt;</t>
    </r>
    <r>
      <rPr>
        <sz val="11"/>
        <color rgb="FF006096"/>
        <rFont val="Roboto Condensed"/>
      </rPr>
      <t xml:space="preserve">
</t>
    </r>
  </si>
  <si>
    <r>
      <rPr>
        <sz val="11"/>
        <color rgb="FF000000"/>
        <rFont val="Calibri"/>
      </rPr>
      <t>When a runtime error occurs during request processing, Apache Tomcat will display debugging information to the requestor. It is recommended that such debug information be withheld from the requestor.</t>
    </r>
  </si>
  <si>
    <r>
      <rPr>
        <sz val="11"/>
        <color rgb="FF000000"/>
        <rFont val="Calibri"/>
      </rPr>
      <t>Perform the following to determine if Tomcat is configured to prevent sending debug information to the requestor</t>
    </r>
    <r>
      <rPr>
        <sz val="11"/>
        <color rgb="FF000000"/>
        <rFont val="Calibri"/>
      </rPr>
      <t xml:space="preserve">
</t>
    </r>
    <r>
      <rPr>
        <sz val="11"/>
        <color rgb="FF000000"/>
        <rFont val="Calibri"/>
      </rPr>
      <t xml:space="preserve">- Ensure an </t>
    </r>
    <r>
      <rPr>
        <b/>
        <sz val="11"/>
        <color rgb="FF000000"/>
        <rFont val="Calibri"/>
      </rPr>
      <t>&lt;error-page&gt;</t>
    </r>
    <r>
      <rPr>
        <sz val="11"/>
        <color rgb="FF000000"/>
        <rFont val="Calibri"/>
      </rPr>
      <t xml:space="preserve"> element is defined in </t>
    </r>
    <r>
      <rPr>
        <b/>
        <sz val="11"/>
        <color rgb="FF000000"/>
        <rFont val="Calibri"/>
      </rPr>
      <t>$CATALINA_HOME/conf/web.xml</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&lt;error-page&gt;</t>
    </r>
    <r>
      <rPr>
        <sz val="11"/>
        <color rgb="FF000000"/>
        <rFont val="Calibri"/>
      </rPr>
      <t xml:space="preserve"> element has an </t>
    </r>
    <r>
      <rPr>
        <b/>
        <sz val="11"/>
        <color rgb="FF000000"/>
        <rFont val="Calibri"/>
      </rPr>
      <t>&lt;exception-type&gt;</t>
    </r>
    <r>
      <rPr>
        <sz val="11"/>
        <color rgb="FF000000"/>
        <rFont val="Calibri"/>
      </rPr>
      <t xml:space="preserve"> child element with a value of </t>
    </r>
    <r>
      <rPr>
        <b/>
        <sz val="11"/>
        <color rgb="FF000000"/>
        <rFont val="Calibri"/>
      </rPr>
      <t>java.lang.Throwable</t>
    </r>
    <r>
      <rPr>
        <sz val="11"/>
        <color rgb="FF000000"/>
        <rFont val="Calibri"/>
      </rPr>
      <t>.</t>
    </r>
    <r>
      <rPr>
        <sz val="11"/>
        <color rgb="FF000000"/>
        <rFont val="Calibri"/>
      </rPr>
      <t xml:space="preserve">
</t>
    </r>
    <r>
      <rPr>
        <sz val="11"/>
        <color rgb="FF000000"/>
        <rFont val="Calibri"/>
      </rPr>
      <t xml:space="preserve">- Ensure the </t>
    </r>
    <r>
      <rPr>
        <b/>
        <sz val="11"/>
        <color rgb="FF000000"/>
        <rFont val="Calibri"/>
      </rPr>
      <t>&lt;error-page&gt;</t>
    </r>
    <r>
      <rPr>
        <sz val="11"/>
        <color rgb="FF000000"/>
        <rFont val="Calibri"/>
      </rPr>
      <t xml:space="preserve"> element has a </t>
    </r>
    <r>
      <rPr>
        <b/>
        <sz val="11"/>
        <color rgb="FF000000"/>
        <rFont val="Calibri"/>
      </rPr>
      <t>&lt;location&gt;</t>
    </r>
    <r>
      <rPr>
        <sz val="11"/>
        <color rgb="FF000000"/>
        <rFont val="Calibri"/>
      </rPr>
      <t xml:space="preserve"> child element.</t>
    </r>
    <r>
      <rPr>
        <sz val="11"/>
        <color rgb="FF000000"/>
        <rFont val="Calibri"/>
      </rPr>
      <t xml:space="preserve">
</t>
    </r>
    <r>
      <rPr>
        <b/>
        <sz val="11"/>
        <color rgb="FF000000"/>
        <rFont val="Calibri"/>
      </rPr>
      <t>Note:</t>
    </r>
    <r>
      <rPr>
        <sz val="11"/>
        <color rgb="FF000000"/>
        <rFont val="Calibri"/>
      </rPr>
      <t xml:space="preserve"> Perform the above for each application hosted within Tomcat. Per application instances of </t>
    </r>
    <r>
      <rPr>
        <b/>
        <sz val="11"/>
        <color rgb="FF000000"/>
        <rFont val="Calibri"/>
      </rPr>
      <t>web.xml</t>
    </r>
    <r>
      <rPr>
        <sz val="11"/>
        <color rgb="FF000000"/>
        <rFont val="Calibri"/>
      </rPr>
      <t xml:space="preserve"> can be found at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t>
    </r>
  </si>
  <si>
    <r>
      <rPr>
        <sz val="11"/>
        <color rgb="FF000000"/>
        <rFont val="Calibri"/>
      </rPr>
      <t xml:space="preserve">Tomcat’s default configuration does not include an </t>
    </r>
    <r>
      <rPr>
        <b/>
        <sz val="11"/>
        <color rgb="FF000000"/>
        <rFont val="Calibri"/>
      </rPr>
      <t>&lt;error-page&gt;</t>
    </r>
    <r>
      <rPr>
        <sz val="11"/>
        <color rgb="FF000000"/>
        <rFont val="Calibri"/>
      </rPr>
      <t xml:space="preserve"> element in </t>
    </r>
    <r>
      <rPr>
        <b/>
        <sz val="11"/>
        <color rgb="FF000000"/>
        <rFont val="Calibri"/>
      </rPr>
      <t>$CATALINA_HOME/conf/web.xml</t>
    </r>
    <r>
      <rPr>
        <sz val="11"/>
        <color rgb="FF000000"/>
        <rFont val="Calibri"/>
      </rPr>
      <t>. Therefore, Tomcat will provide debug information to the requestor by default.</t>
    </r>
  </si>
  <si>
    <t>2.6</t>
  </si>
  <si>
    <r>
      <rPr>
        <sz val="11"/>
        <rFont val="Calibri"/>
      </rPr>
      <t>Turn off TRACE</t>
    </r>
  </si>
  <si>
    <r>
      <rPr>
        <sz val="11"/>
        <color rgb="FF000000"/>
        <rFont val="Calibri"/>
      </rPr>
      <t>Perform the following to prevent Tomcat from accepting a TRACE request:</t>
    </r>
    <r>
      <rPr>
        <sz val="11"/>
        <color rgb="FF000000"/>
        <rFont val="Calibri"/>
      </rPr>
      <t xml:space="preserve">
</t>
    </r>
    <r>
      <rPr>
        <sz val="11"/>
        <color rgb="FF000000"/>
        <rFont val="Calibri"/>
      </rPr>
      <t xml:space="preserve">-  Set the </t>
    </r>
    <r>
      <rPr>
        <b/>
        <sz val="11"/>
        <color rgb="FF000000"/>
        <rFont val="Calibri"/>
      </rPr>
      <t>allowTrace</t>
    </r>
    <r>
      <rPr>
        <sz val="11"/>
        <color rgb="FF000000"/>
        <rFont val="Calibri"/>
      </rPr>
      <t xml:space="preserve"> attribute for each </t>
    </r>
    <r>
      <rPr>
        <b/>
        <sz val="11"/>
        <color rgb="FF000000"/>
        <rFont val="Calibri"/>
      </rPr>
      <t>Connector</t>
    </r>
    <r>
      <rPr>
        <sz val="11"/>
        <color rgb="FF000000"/>
        <rFont val="Calibri"/>
      </rPr>
      <t xml:space="preserve"> specified in </t>
    </r>
    <r>
      <rPr>
        <b/>
        <sz val="11"/>
        <color rgb="FF000000"/>
        <rFont val="Calibri"/>
      </rPr>
      <t>$CATALINA_HOME/conf/server.xml</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&lt;Connector ... allowTrace="false" /&gt;  </t>
    </r>
    <r>
      <rPr>
        <sz val="11"/>
        <color rgb="FF006096"/>
        <rFont val="Roboto Condensed"/>
      </rPr>
      <t xml:space="preserve">
</t>
    </r>
    <r>
      <rPr>
        <sz val="11"/>
        <color rgb="FF000000"/>
        <rFont val="Calibri"/>
      </rPr>
      <t xml:space="preserve">
</t>
    </r>
    <r>
      <rPr>
        <sz val="11"/>
        <color rgb="FF000000"/>
        <rFont val="Calibri"/>
      </rPr>
      <t xml:space="preserve">Alternatively, ensure the </t>
    </r>
    <r>
      <rPr>
        <b/>
        <sz val="11"/>
        <color rgb="FF000000"/>
        <rFont val="Calibri"/>
      </rPr>
      <t>allowTrace</t>
    </r>
    <r>
      <rPr>
        <sz val="11"/>
        <color rgb="FF000000"/>
        <rFont val="Calibri"/>
      </rPr>
      <t xml:space="preserve"> attribute is absent from each </t>
    </r>
    <r>
      <rPr>
        <b/>
        <sz val="11"/>
        <color rgb="FF000000"/>
        <rFont val="Calibri"/>
      </rPr>
      <t>Connector</t>
    </r>
    <r>
      <rPr>
        <sz val="11"/>
        <color rgb="FF000000"/>
        <rFont val="Calibri"/>
      </rPr>
      <t xml:space="preserve"> specified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Add the following as a child of the </t>
    </r>
    <r>
      <rPr>
        <b/>
        <sz val="11"/>
        <color rgb="FF000000"/>
        <rFont val="Calibri"/>
      </rPr>
      <t>web-app</t>
    </r>
    <r>
      <rPr>
        <sz val="11"/>
        <color rgb="FF000000"/>
        <rFont val="Calibri"/>
      </rPr>
      <t xml:space="preserve"> root element, if present, in each web applications </t>
    </r>
    <r>
      <rPr>
        <b/>
        <sz val="11"/>
        <color rgb="FF000000"/>
        <rFont val="Calibri"/>
      </rPr>
      <t>web.xml</t>
    </r>
    <r>
      <rPr>
        <sz val="11"/>
        <color rgb="FF000000"/>
        <rFont val="Calibri"/>
      </rPr>
      <t>:</t>
    </r>
    <r>
      <rPr>
        <sz val="11"/>
        <color rgb="FF000000"/>
        <rFont val="Calibri"/>
      </rPr>
      <t xml:space="preserve">
</t>
    </r>
    <r>
      <rPr>
        <sz val="11"/>
        <color rgb="FF006096"/>
        <rFont val="Roboto Condensed"/>
      </rPr>
      <t>&lt;security-constraint&gt;</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&lt;web-resource-name&gt;restricted methods&lt;/web-resource-name&gt;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&lt;http-method&gt;TRACE&lt;/http-method&gt;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&lt;/web-resource-collection&gt;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&lt;/security-constraint&gt;</t>
    </r>
    <r>
      <rPr>
        <sz val="11"/>
        <color rgb="FF006096"/>
        <rFont val="Roboto Condensed"/>
      </rPr>
      <t xml:space="preserve">
</t>
    </r>
  </si>
  <si>
    <r>
      <rPr>
        <sz val="11"/>
        <color rgb="FF000000"/>
        <rFont val="Calibri"/>
      </rPr>
      <t xml:space="preserve">The HTTP </t>
    </r>
    <r>
      <rPr>
        <b/>
        <sz val="11"/>
        <color rgb="FF000000"/>
        <rFont val="Calibri"/>
      </rPr>
      <t>TRACE</t>
    </r>
    <r>
      <rPr>
        <sz val="11"/>
        <color rgb="FF000000"/>
        <rFont val="Calibri"/>
      </rPr>
      <t xml:space="preserve"> verb provides debugging and diagnostics information for a given request.</t>
    </r>
  </si>
  <si>
    <r>
      <rPr>
        <sz val="11"/>
        <color rgb="FF000000"/>
        <rFont val="Calibri"/>
      </rPr>
      <t>Perform the following to determine if the server platform, as advertised in the HTTP Server header, has been changed:</t>
    </r>
    <r>
      <rPr>
        <sz val="11"/>
        <color rgb="FF000000"/>
        <rFont val="Calibri"/>
      </rPr>
      <t xml:space="preserve">
</t>
    </r>
    <r>
      <rPr>
        <sz val="11"/>
        <color rgb="FF000000"/>
        <rFont val="Calibri"/>
      </rPr>
      <t xml:space="preserve">- Locate all </t>
    </r>
    <r>
      <rPr>
        <b/>
        <sz val="11"/>
        <color rgb="FF000000"/>
        <rFont val="Calibri"/>
      </rPr>
      <t>Connector</t>
    </r>
    <r>
      <rPr>
        <sz val="11"/>
        <color rgb="FF000000"/>
        <rFont val="Calibri"/>
      </rPr>
      <t xml:space="preserve"> elements in </t>
    </r>
    <r>
      <rPr>
        <b/>
        <sz val="11"/>
        <color rgb="FF000000"/>
        <rFont val="Calibri"/>
      </rPr>
      <t>$CATALINA_HOME/conf/server.xml</t>
    </r>
    <r>
      <rPr>
        <sz val="11"/>
        <color rgb="FF000000"/>
        <rFont val="Calibri"/>
      </rPr>
      <t>.</t>
    </r>
    <r>
      <rPr>
        <sz val="11"/>
        <color rgb="FF000000"/>
        <rFont val="Calibri"/>
      </rPr>
      <t xml:space="preserve">
</t>
    </r>
    <r>
      <rPr>
        <sz val="11"/>
        <color rgb="FF000000"/>
        <rFont val="Calibri"/>
      </rPr>
      <t xml:space="preserve">- Ensure each </t>
    </r>
    <r>
      <rPr>
        <b/>
        <sz val="11"/>
        <color rgb="FF000000"/>
        <rFont val="Calibri"/>
      </rPr>
      <t>Connector</t>
    </r>
    <r>
      <rPr>
        <sz val="11"/>
        <color rgb="FF000000"/>
        <rFont val="Calibri"/>
      </rPr>
      <t xml:space="preserve"> does not have an </t>
    </r>
    <r>
      <rPr>
        <b/>
        <sz val="11"/>
        <color rgb="FF000000"/>
        <rFont val="Calibri"/>
      </rPr>
      <t>allowTrace</t>
    </r>
    <r>
      <rPr>
        <sz val="11"/>
        <color rgb="FF000000"/>
        <rFont val="Calibri"/>
      </rPr>
      <t xml:space="preserve"> attribute or, if present, the </t>
    </r>
    <r>
      <rPr>
        <b/>
        <sz val="11"/>
        <color rgb="FF000000"/>
        <rFont val="Calibri"/>
      </rPr>
      <t>allowTrace</t>
    </r>
    <r>
      <rPr>
        <sz val="11"/>
        <color rgb="FF000000"/>
        <rFont val="Calibri"/>
      </rPr>
      <t xml:space="preserve"> attribute is </t>
    </r>
    <r>
      <rPr>
        <b/>
        <sz val="11"/>
        <color rgb="FF000000"/>
        <rFont val="Calibri"/>
      </rPr>
      <t>NOT</t>
    </r>
    <r>
      <rPr>
        <sz val="11"/>
        <color rgb="FF000000"/>
        <rFont val="Calibri"/>
      </rPr>
      <t xml:space="preserve"> set </t>
    </r>
    <r>
      <rPr>
        <b/>
        <sz val="11"/>
        <color rgb="FF000000"/>
        <rFont val="Calibri"/>
      </rPr>
      <t>true</t>
    </r>
    <r>
      <rPr>
        <sz val="11"/>
        <color rgb="FF000000"/>
        <rFont val="Calibri"/>
      </rPr>
      <t>.</t>
    </r>
    <r>
      <rPr>
        <sz val="11"/>
        <color rgb="FF000000"/>
        <rFont val="Calibri"/>
      </rPr>
      <t xml:space="preserve">
</t>
    </r>
    <r>
      <rPr>
        <sz val="11"/>
        <color rgb="FF000000"/>
        <rFont val="Calibri"/>
      </rPr>
      <t xml:space="preserve">Perform the following for each application hosted within Tomcat with a </t>
    </r>
    <r>
      <rPr>
        <b/>
        <sz val="11"/>
        <color rgb="FF000000"/>
        <rFont val="Calibri"/>
      </rPr>
      <t>web-app</t>
    </r>
    <r>
      <rPr>
        <sz val="11"/>
        <color rgb="FF000000"/>
        <rFont val="Calibri"/>
      </rPr>
      <t xml:space="preserve"> root element in the </t>
    </r>
    <r>
      <rPr>
        <b/>
        <sz val="11"/>
        <color rgb="FF000000"/>
        <rFont val="Calibri"/>
      </rPr>
      <t>web.xml</t>
    </r>
    <r>
      <rPr>
        <sz val="11"/>
        <color rgb="FF000000"/>
        <rFont val="Calibri"/>
      </rPr>
      <t>:</t>
    </r>
    <r>
      <rPr>
        <sz val="11"/>
        <color rgb="FF000000"/>
        <rFont val="Calibri"/>
      </rPr>
      <t xml:space="preserve">
</t>
    </r>
    <r>
      <rPr>
        <sz val="11"/>
        <color rgb="FF000000"/>
        <rFont val="Calibri"/>
      </rPr>
      <t xml:space="preserve">- Locate each application instance of </t>
    </r>
    <r>
      <rPr>
        <b/>
        <sz val="11"/>
        <color rgb="FF000000"/>
        <rFont val="Calibri"/>
      </rPr>
      <t>web.xml</t>
    </r>
    <r>
      <rPr>
        <sz val="11"/>
        <color rgb="FF000000"/>
        <rFont val="Calibri"/>
      </rPr>
      <t xml:space="preserve"> in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t>
    </r>
    <r>
      <rPr>
        <sz val="11"/>
        <color rgb="FF000000"/>
        <rFont val="Calibri"/>
      </rPr>
      <t xml:space="preserve">
</t>
    </r>
    <r>
      <rPr>
        <sz val="11"/>
        <color rgb="FF000000"/>
        <rFont val="Calibri"/>
      </rPr>
      <t xml:space="preserve">- Ensure a </t>
    </r>
    <r>
      <rPr>
        <b/>
        <sz val="11"/>
        <color rgb="FF000000"/>
        <rFont val="Calibri"/>
      </rPr>
      <t>security-constraint/web-resource-collection</t>
    </r>
    <r>
      <rPr>
        <sz val="11"/>
        <color rgb="FF000000"/>
        <rFont val="Calibri"/>
      </rPr>
      <t xml:space="preserve"> exists the child value pairings:</t>
    </r>
    <r>
      <rPr>
        <sz val="11"/>
        <color rgb="FF000000"/>
        <rFont val="Calibri"/>
      </rPr>
      <t xml:space="preserve">
</t>
    </r>
    <r>
      <rPr>
        <sz val="11"/>
        <color rgb="FF000000"/>
        <rFont val="Calibri"/>
      </rPr>
      <t xml:space="preserve">- </t>
    </r>
    <r>
      <rPr>
        <b/>
        <sz val="11"/>
        <color rgb="FF000000"/>
        <rFont val="Calibri"/>
      </rPr>
      <t>web-resource-name</t>
    </r>
    <r>
      <rPr>
        <sz val="11"/>
        <color rgb="FF000000"/>
        <rFont val="Calibri"/>
      </rPr>
      <t xml:space="preserve"> with a value of </t>
    </r>
    <r>
      <rPr>
        <b/>
        <sz val="11"/>
        <color rgb="FF000000"/>
        <rFont val="Calibri"/>
      </rPr>
      <t>restricted methods</t>
    </r>
    <r>
      <rPr>
        <sz val="11"/>
        <color rgb="FF000000"/>
        <rFont val="Calibri"/>
      </rPr>
      <t>.</t>
    </r>
    <r>
      <rPr>
        <sz val="11"/>
        <color rgb="FF000000"/>
        <rFont val="Calibri"/>
      </rPr>
      <t xml:space="preserve">
</t>
    </r>
    <r>
      <rPr>
        <sz val="11"/>
        <color rgb="FF000000"/>
        <rFont val="Calibri"/>
      </rPr>
      <t xml:space="preserve">- </t>
    </r>
    <r>
      <rPr>
        <b/>
        <sz val="11"/>
        <color rgb="FF000000"/>
        <rFont val="Calibri"/>
      </rPr>
      <t>url-pattern</t>
    </r>
    <r>
      <rPr>
        <sz val="11"/>
        <color rgb="FF000000"/>
        <rFont val="Calibri"/>
      </rPr>
      <t xml:space="preserve"> with a value of </t>
    </r>
    <r>
      <rPr>
        <b/>
        <sz val="11"/>
        <color rgb="FF000000"/>
        <rFont val="Calibri"/>
      </rPr>
      <t>/*</t>
    </r>
    <r>
      <rPr>
        <sz val="11"/>
        <color rgb="FF000000"/>
        <rFont val="Calibri"/>
      </rPr>
      <t>.</t>
    </r>
    <r>
      <rPr>
        <sz val="11"/>
        <color rgb="FF000000"/>
        <rFont val="Calibri"/>
      </rPr>
      <t xml:space="preserve">
</t>
    </r>
    <r>
      <rPr>
        <sz val="11"/>
        <color rgb="FF000000"/>
        <rFont val="Calibri"/>
      </rPr>
      <t xml:space="preserve">- </t>
    </r>
    <r>
      <rPr>
        <b/>
        <sz val="11"/>
        <color rgb="FF000000"/>
        <rFont val="Calibri"/>
      </rPr>
      <t>http-method</t>
    </r>
    <r>
      <rPr>
        <sz val="11"/>
        <color rgb="FF000000"/>
        <rFont val="Calibri"/>
      </rPr>
      <t xml:space="preserve"> with a value of </t>
    </r>
    <r>
      <rPr>
        <b/>
        <sz val="11"/>
        <color rgb="FF000000"/>
        <rFont val="Calibri"/>
      </rPr>
      <t>TRACE</t>
    </r>
    <r>
      <rPr>
        <sz val="11"/>
        <color rgb="FF000000"/>
        <rFont val="Calibri"/>
      </rPr>
      <t>.</t>
    </r>
  </si>
  <si>
    <r>
      <rPr>
        <sz val="11"/>
        <color rgb="FF000000"/>
        <rFont val="Calibri"/>
      </rPr>
      <t xml:space="preserve">Tomcat does not allow the </t>
    </r>
    <r>
      <rPr>
        <b/>
        <sz val="11"/>
        <color rgb="FF000000"/>
        <rFont val="Calibri"/>
      </rPr>
      <t>TRACE</t>
    </r>
    <r>
      <rPr>
        <sz val="11"/>
        <color rgb="FF000000"/>
        <rFont val="Calibri"/>
      </rPr>
      <t xml:space="preserve"> HTTP verb by default. Tomcat will only allow </t>
    </r>
    <r>
      <rPr>
        <b/>
        <sz val="11"/>
        <color rgb="FF000000"/>
        <rFont val="Calibri"/>
      </rPr>
      <t>TRACE</t>
    </r>
    <r>
      <rPr>
        <sz val="11"/>
        <color rgb="FF000000"/>
        <rFont val="Calibri"/>
      </rPr>
      <t xml:space="preserve"> if the </t>
    </r>
    <r>
      <rPr>
        <b/>
        <sz val="11"/>
        <color rgb="FF000000"/>
        <rFont val="Calibri"/>
      </rPr>
      <t xml:space="preserve">allowTrace </t>
    </r>
    <r>
      <rPr>
        <sz val="11"/>
        <color rgb="FF000000"/>
        <rFont val="Calibri"/>
      </rPr>
      <t xml:space="preserve">attribute is present and set to </t>
    </r>
    <r>
      <rPr>
        <b/>
        <sz val="11"/>
        <color rgb="FF000000"/>
        <rFont val="Calibri"/>
      </rPr>
      <t>true</t>
    </r>
    <r>
      <rPr>
        <sz val="11"/>
        <color rgb="FF000000"/>
        <rFont val="Calibri"/>
      </rPr>
      <t>.</t>
    </r>
  </si>
  <si>
    <t>2.7</t>
  </si>
  <si>
    <r>
      <rPr>
        <sz val="11"/>
        <rFont val="Calibri"/>
      </rPr>
      <t>Ensure Sever Header is Modified To Prevent Information Disclosure</t>
    </r>
  </si>
  <si>
    <r>
      <rPr>
        <sz val="11"/>
        <color rgb="FF000000"/>
        <rFont val="Calibri"/>
      </rPr>
      <t xml:space="preserve">In </t>
    </r>
    <r>
      <rPr>
        <b/>
        <sz val="11"/>
        <color rgb="FF000000"/>
        <rFont val="Calibri"/>
      </rPr>
      <t>$CATALINA_HOME/conf/server.xml</t>
    </r>
    <r>
      <rPr>
        <sz val="11"/>
        <color rgb="FF000000"/>
        <rFont val="Calibri"/>
      </rPr>
      <t>, add the server directive to the connector as shown below replacing apache with the text of your choosing. This text should not help in identifying the server.</t>
    </r>
    <r>
      <rPr>
        <sz val="11"/>
        <color rgb="FF000000"/>
        <rFont val="Calibri"/>
      </rPr>
      <t xml:space="preserve">
</t>
    </r>
    <r>
      <rPr>
        <sz val="11"/>
        <color rgb="FF006096"/>
        <rFont val="Roboto Condensed"/>
      </rPr>
      <t>&lt;Connector port="8443" server=”I am a teapot" redirectPort="8080" /&gt;</t>
    </r>
    <r>
      <rPr>
        <sz val="11"/>
        <color rgb="FF006096"/>
        <rFont val="Roboto Condensed"/>
      </rPr>
      <t xml:space="preserve">
</t>
    </r>
    <r>
      <rPr>
        <sz val="11"/>
        <color rgb="FF000000"/>
        <rFont val="Calibri"/>
      </rPr>
      <t xml:space="preserve">
</t>
    </r>
    <r>
      <rPr>
        <sz val="11"/>
        <color rgb="FF000000"/>
        <rFont val="Calibri"/>
      </rPr>
      <t>Scripted:</t>
    </r>
    <r>
      <rPr>
        <sz val="11"/>
        <color rgb="FF000000"/>
        <rFont val="Calibri"/>
      </rPr>
      <t xml:space="preserve">
</t>
    </r>
    <r>
      <rPr>
        <sz val="11"/>
        <color rgb="FF000000"/>
        <rFont val="Calibri"/>
      </rPr>
      <t>- If you do not have the header defined:</t>
    </r>
    <r>
      <rPr>
        <sz val="11"/>
        <color rgb="FF000000"/>
        <rFont val="Calibri"/>
      </rPr>
      <t xml:space="preserve">
</t>
    </r>
    <r>
      <rPr>
        <sz val="11"/>
        <color rgb="FF006096"/>
        <rFont val="Roboto Condensed"/>
      </rPr>
      <t>sed -ir 's/Connector/Connector server=”I am a teapot"/g' $CATALINA_HOME/conf/server.xml</t>
    </r>
    <r>
      <rPr>
        <sz val="11"/>
        <color rgb="FF006096"/>
        <rFont val="Roboto Condensed"/>
      </rPr>
      <t xml:space="preserve">
</t>
    </r>
    <r>
      <rPr>
        <sz val="11"/>
        <color rgb="FF000000"/>
        <rFont val="Calibri"/>
      </rPr>
      <t xml:space="preserve">
</t>
    </r>
    <r>
      <rPr>
        <sz val="11"/>
        <color rgb="FF000000"/>
        <rFont val="Calibri"/>
      </rPr>
      <t>- If you already have a header but it is still revealing</t>
    </r>
    <r>
      <rPr>
        <sz val="11"/>
        <color rgb="FF000000"/>
        <rFont val="Calibri"/>
      </rPr>
      <t xml:space="preserve">
</t>
    </r>
    <r>
      <rPr>
        <sz val="11"/>
        <color rgb="FF006096"/>
        <rFont val="Roboto Condensed"/>
      </rPr>
      <t>sed -ir 's/server="[^"]*"/server="I Am A Teapot"/g' $CATALINA_HOME/conf/server.xml</t>
    </r>
    <r>
      <rPr>
        <sz val="11"/>
        <color rgb="FF006096"/>
        <rFont val="Roboto Condensed"/>
      </rPr>
      <t xml:space="preserve">
</t>
    </r>
  </si>
  <si>
    <r>
      <rPr>
        <sz val="11"/>
        <color rgb="FF000000"/>
        <rFont val="Calibri"/>
      </rPr>
      <t>The server header is a vanity header developed to help identify the underlying technology in a server for troubleshooting and identification. This header is unnecessary and could be used to target your website for exploitation. Tomcat does not provide the ability to remove the server header, however, it does provide the ability to modify the header.</t>
    </r>
  </si>
  <si>
    <r>
      <rPr>
        <sz val="11"/>
        <color rgb="FF000000"/>
        <rFont val="Calibri"/>
      </rPr>
      <t xml:space="preserve">In </t>
    </r>
    <r>
      <rPr>
        <b/>
        <sz val="11"/>
        <color rgb="FF000000"/>
        <rFont val="Calibri"/>
      </rPr>
      <t>$CATALINA_HOME/conf/server.xml</t>
    </r>
    <r>
      <rPr>
        <sz val="11"/>
        <color rgb="FF000000"/>
        <rFont val="Calibri"/>
      </rPr>
      <t>, check for the server directive as shown below. If the directive is not present or the directive specifies something revealing on the underlying infrastructure then the server header should be changed.</t>
    </r>
    <r>
      <rPr>
        <sz val="11"/>
        <color rgb="FF000000"/>
        <rFont val="Calibri"/>
      </rPr>
      <t xml:space="preserve">
</t>
    </r>
    <r>
      <rPr>
        <sz val="11"/>
        <color rgb="FF006096"/>
        <rFont val="Roboto Condensed"/>
      </rPr>
      <t>&lt;Connector port="8443" server=”Apache" redirectPort="8080" /&gt;</t>
    </r>
    <r>
      <rPr>
        <sz val="11"/>
        <color rgb="FF006096"/>
        <rFont val="Roboto Condensed"/>
      </rPr>
      <t xml:space="preserve">
</t>
    </r>
  </si>
  <si>
    <r>
      <rPr>
        <sz val="11"/>
        <color rgb="FF000000"/>
        <rFont val="Calibri"/>
      </rPr>
      <t xml:space="preserve">The default value is </t>
    </r>
    <r>
      <rPr>
        <b/>
        <sz val="11"/>
        <color rgb="FF000000"/>
        <rFont val="Calibri"/>
      </rPr>
      <t>Apache-Coyote/1.1</t>
    </r>
    <r>
      <rPr>
        <sz val="11"/>
        <color rgb="FF000000"/>
        <rFont val="Calibri"/>
      </rPr>
      <t>.</t>
    </r>
  </si>
  <si>
    <t>Protect the Shutdown Port</t>
  </si>
  <si>
    <t>3.1</t>
  </si>
  <si>
    <r>
      <rPr>
        <sz val="11"/>
        <rFont val="Calibri"/>
      </rPr>
      <t>Set a nondeterministic Shutdown command value</t>
    </r>
  </si>
  <si>
    <r>
      <rPr>
        <sz val="11"/>
        <color rgb="FF000000"/>
        <rFont val="Calibri"/>
      </rPr>
      <t>Perform the following to set a nondeterministic value for the shutdown attribute.</t>
    </r>
    <r>
      <rPr>
        <sz val="11"/>
        <color rgb="FF000000"/>
        <rFont val="Calibri"/>
      </rPr>
      <t xml:space="preserve">
</t>
    </r>
    <r>
      <rPr>
        <sz val="11"/>
        <color rgb="FF000000"/>
        <rFont val="Calibri"/>
      </rPr>
      <t xml:space="preserve">Update the </t>
    </r>
    <r>
      <rPr>
        <b/>
        <sz val="11"/>
        <color rgb="FF000000"/>
        <rFont val="Calibri"/>
      </rPr>
      <t>shutdown</t>
    </r>
    <r>
      <rPr>
        <sz val="11"/>
        <color rgb="FF000000"/>
        <rFont val="Calibri"/>
      </rPr>
      <t xml:space="preserve"> attribute in </t>
    </r>
    <r>
      <rPr>
        <b/>
        <sz val="11"/>
        <color rgb="FF000000"/>
        <rFont val="Calibri"/>
      </rPr>
      <t>$CATALINA_HOME/conf/server.xml</t>
    </r>
    <r>
      <rPr>
        <sz val="11"/>
        <color rgb="FF000000"/>
        <rFont val="Calibri"/>
      </rPr>
      <t xml:space="preserve"> as follows:</t>
    </r>
    <r>
      <rPr>
        <sz val="11"/>
        <color rgb="FF000000"/>
        <rFont val="Calibri"/>
      </rPr>
      <t xml:space="preserve">
</t>
    </r>
    <r>
      <rPr>
        <sz val="11"/>
        <color rgb="FF006096"/>
        <rFont val="Roboto Condensed"/>
      </rPr>
      <t>&lt;Server port="8005" shutdown="NONDETERMINISTICVALUE"&gt;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NONDETERMINISTICVALUE</t>
    </r>
    <r>
      <rPr>
        <sz val="11"/>
        <color rgb="FF000000"/>
        <rFont val="Calibri"/>
      </rPr>
      <t xml:space="preserve"> should be replaced with a sequence of random characters.</t>
    </r>
  </si>
  <si>
    <r>
      <rPr>
        <sz val="11"/>
        <color rgb="FF000000"/>
        <rFont val="Calibri"/>
      </rPr>
      <t xml:space="preserve">Tomcat listens on TCP port </t>
    </r>
    <r>
      <rPr>
        <b/>
        <sz val="11"/>
        <color rgb="FF000000"/>
        <rFont val="Calibri"/>
      </rPr>
      <t>8005</t>
    </r>
    <r>
      <rPr>
        <sz val="11"/>
        <color rgb="FF000000"/>
        <rFont val="Calibri"/>
      </rPr>
      <t xml:space="preserve"> to accept shutdown requests. By connecting to this port and sending the </t>
    </r>
    <r>
      <rPr>
        <b/>
        <sz val="11"/>
        <color rgb="FF000000"/>
        <rFont val="Calibri"/>
      </rPr>
      <t>SHUTDOWN</t>
    </r>
    <r>
      <rPr>
        <sz val="11"/>
        <color rgb="FF000000"/>
        <rFont val="Calibri"/>
      </rPr>
      <t xml:space="preserve"> command, all applications within Tomcat are halted. The shutdown port is not exposed to the network as it is bound to the loopback interface. It is recommended that a nondeterministic value be set for the shutdown attribute in </t>
    </r>
    <r>
      <rPr>
        <b/>
        <sz val="11"/>
        <color rgb="FF000000"/>
        <rFont val="Calibri"/>
      </rPr>
      <t>$CATALINA_HOME/conf/server.xml</t>
    </r>
    <r>
      <rPr>
        <sz val="11"/>
        <color rgb="FF000000"/>
        <rFont val="Calibri"/>
      </rPr>
      <t>.</t>
    </r>
  </si>
  <si>
    <r>
      <rPr>
        <sz val="11"/>
        <color rgb="FF000000"/>
        <rFont val="Calibri"/>
      </rPr>
      <t xml:space="preserve">Perform the following to determine if the shutdown port is configured to use the default </t>
    </r>
    <r>
      <rPr>
        <b/>
        <sz val="11"/>
        <color rgb="FF000000"/>
        <rFont val="Calibri"/>
      </rPr>
      <t>shutdown</t>
    </r>
    <r>
      <rPr>
        <sz val="11"/>
        <color rgb="FF000000"/>
        <rFont val="Calibri"/>
      </rPr>
      <t xml:space="preserve"> command:</t>
    </r>
    <r>
      <rPr>
        <sz val="11"/>
        <color rgb="FF000000"/>
        <rFont val="Calibri"/>
      </rPr>
      <t xml:space="preserve">
</t>
    </r>
    <r>
      <rPr>
        <sz val="11"/>
        <color rgb="FF000000"/>
        <rFont val="Calibri"/>
      </rPr>
      <t xml:space="preserve">Ensure the </t>
    </r>
    <r>
      <rPr>
        <b/>
        <sz val="11"/>
        <color rgb="FF000000"/>
        <rFont val="Calibri"/>
      </rPr>
      <t>shutdown</t>
    </r>
    <r>
      <rPr>
        <sz val="11"/>
        <color rgb="FF000000"/>
        <rFont val="Calibri"/>
      </rPr>
      <t xml:space="preserve"> attribute in </t>
    </r>
    <r>
      <rPr>
        <b/>
        <sz val="11"/>
        <color rgb="FF000000"/>
        <rFont val="Calibri"/>
      </rPr>
      <t>$CATALINA_HOME/conf/server.xml</t>
    </r>
    <r>
      <rPr>
        <sz val="11"/>
        <color rgb="FF000000"/>
        <rFont val="Calibri"/>
      </rPr>
      <t xml:space="preserve"> is not set to </t>
    </r>
    <r>
      <rPr>
        <b/>
        <sz val="11"/>
        <color rgb="FF000000"/>
        <rFont val="Calibri"/>
      </rPr>
      <t>SHUTDOWN</t>
    </r>
    <r>
      <rPr>
        <sz val="11"/>
        <color rgb="FF000000"/>
        <rFont val="Calibri"/>
      </rPr>
      <t>.</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grep 'shutdown[[:space:]]*=[[:space:]]*"SHUTDOWN"' server.xml</t>
    </r>
    <r>
      <rPr>
        <sz val="11"/>
        <color rgb="FF006096"/>
        <rFont val="Roboto Condensed"/>
      </rPr>
      <t xml:space="preserve">
</t>
    </r>
  </si>
  <si>
    <r>
      <rPr>
        <sz val="11"/>
        <color rgb="FF000000"/>
        <rFont val="Calibri"/>
      </rPr>
      <t xml:space="preserve">The default value for the </t>
    </r>
    <r>
      <rPr>
        <b/>
        <sz val="11"/>
        <color rgb="FF000000"/>
        <rFont val="Calibri"/>
      </rPr>
      <t>shutdown</t>
    </r>
    <r>
      <rPr>
        <sz val="11"/>
        <color rgb="FF000000"/>
        <rFont val="Calibri"/>
      </rPr>
      <t xml:space="preserve"> attribute is </t>
    </r>
    <r>
      <rPr>
        <b/>
        <sz val="11"/>
        <color rgb="FF000000"/>
        <rFont val="Calibri"/>
      </rPr>
      <t>SHUTDOWN</t>
    </r>
    <r>
      <rPr>
        <sz val="11"/>
        <color rgb="FF000000"/>
        <rFont val="Calibri"/>
      </rPr>
      <t>.</t>
    </r>
  </si>
  <si>
    <t>3.2</t>
  </si>
  <si>
    <r>
      <rPr>
        <sz val="11"/>
        <rFont val="Calibri"/>
      </rPr>
      <t>Disable the Shutdown port</t>
    </r>
  </si>
  <si>
    <r>
      <rPr>
        <sz val="11"/>
        <color rgb="FF000000"/>
        <rFont val="Calibri"/>
      </rPr>
      <t xml:space="preserve">Set the port to </t>
    </r>
    <r>
      <rPr>
        <b/>
        <sz val="11"/>
        <color rgb="FF000000"/>
        <rFont val="Calibri"/>
      </rPr>
      <t>-1</t>
    </r>
    <r>
      <rPr>
        <sz val="11"/>
        <color rgb="FF000000"/>
        <rFont val="Calibri"/>
      </rPr>
      <t xml:space="preserve"> in the </t>
    </r>
    <r>
      <rPr>
        <b/>
        <sz val="11"/>
        <color rgb="FF000000"/>
        <rFont val="Calibri"/>
      </rPr>
      <t>$CATALINA_HOME/conf/server.xml</t>
    </r>
    <r>
      <rPr>
        <sz val="11"/>
        <color rgb="FF000000"/>
        <rFont val="Calibri"/>
      </rPr>
      <t xml:space="preserve"> to disable the shutdown port:</t>
    </r>
    <r>
      <rPr>
        <sz val="11"/>
        <color rgb="FF000000"/>
        <rFont val="Calibri"/>
      </rPr>
      <t xml:space="preserve">
</t>
    </r>
    <r>
      <rPr>
        <sz val="11"/>
        <color rgb="FF006096"/>
        <rFont val="Roboto Condensed"/>
      </rPr>
      <t>&lt;Server port="-1" shutdown="SHUTDOWN"&gt;</t>
    </r>
    <r>
      <rPr>
        <sz val="11"/>
        <color rgb="FF006096"/>
        <rFont val="Roboto Condensed"/>
      </rPr>
      <t xml:space="preserve">
</t>
    </r>
  </si>
  <si>
    <r>
      <rPr>
        <sz val="11"/>
        <color rgb="FF000000"/>
        <rFont val="Calibri"/>
      </rPr>
      <t xml:space="preserve">Tomcat listens on TCP port </t>
    </r>
    <r>
      <rPr>
        <b/>
        <sz val="11"/>
        <color rgb="FF000000"/>
        <rFont val="Calibri"/>
      </rPr>
      <t>8005</t>
    </r>
    <r>
      <rPr>
        <sz val="11"/>
        <color rgb="FF000000"/>
        <rFont val="Calibri"/>
      </rPr>
      <t xml:space="preserve"> to accept shutdown requests. By connecting to this port and sending the </t>
    </r>
    <r>
      <rPr>
        <b/>
        <sz val="11"/>
        <color rgb="FF000000"/>
        <rFont val="Calibri"/>
      </rPr>
      <t>SHUTDOWN</t>
    </r>
    <r>
      <rPr>
        <sz val="11"/>
        <color rgb="FF000000"/>
        <rFont val="Calibri"/>
      </rPr>
      <t xml:space="preserve"> command, all applications within Tomcat are halted. The shutdown port is not exposed to the network as it is bound to the loopback interface. If this functionality is not used, it is recommended that the shutdown port be disabled.</t>
    </r>
  </si>
  <si>
    <r>
      <rPr>
        <sz val="11"/>
        <color rgb="FF000000"/>
        <rFont val="Calibri"/>
      </rPr>
      <t>Perform the following to determine if the shutdown port has been disabled:</t>
    </r>
    <r>
      <rPr>
        <sz val="11"/>
        <color rgb="FF000000"/>
        <rFont val="Calibri"/>
      </rPr>
      <t xml:space="preserve">
</t>
    </r>
    <r>
      <rPr>
        <sz val="11"/>
        <color rgb="FF000000"/>
        <rFont val="Calibri"/>
      </rPr>
      <t xml:space="preserve">Ensure the port attribute in </t>
    </r>
    <r>
      <rPr>
        <b/>
        <sz val="11"/>
        <color rgb="FF000000"/>
        <rFont val="Calibri"/>
      </rPr>
      <t>$CATALINA_HOME/conf/server.xml</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cd $CATALINA_HOME/conf/</t>
    </r>
    <r>
      <rPr>
        <sz val="11"/>
        <color rgb="FF006096"/>
        <rFont val="Roboto Condensed"/>
      </rPr>
      <t xml:space="preserve">
</t>
    </r>
    <r>
      <rPr>
        <sz val="11"/>
        <color rgb="FF006096"/>
        <rFont val="Roboto Condensed"/>
      </rPr>
      <t>$ grep '&lt;Server[[:space:]]\+[^&gt;]*port[[:space:]]*=[[:space:]]*"-1"' server.xml</t>
    </r>
    <r>
      <rPr>
        <sz val="11"/>
        <color rgb="FF006096"/>
        <rFont val="Roboto Condensed"/>
      </rPr>
      <t xml:space="preserve">
</t>
    </r>
  </si>
  <si>
    <r>
      <rPr>
        <sz val="11"/>
        <color rgb="FF000000"/>
        <rFont val="Calibri"/>
      </rPr>
      <t xml:space="preserve">The shutdown port is enabled on TCP port </t>
    </r>
    <r>
      <rPr>
        <b/>
        <sz val="11"/>
        <color rgb="FF000000"/>
        <rFont val="Calibri"/>
      </rPr>
      <t>8005</t>
    </r>
    <r>
      <rPr>
        <sz val="11"/>
        <color rgb="FF000000"/>
        <rFont val="Calibri"/>
      </rPr>
      <t>, bound to the loopback address.</t>
    </r>
  </si>
  <si>
    <t>Protect Tomcat Configurations</t>
  </si>
  <si>
    <t>4.1</t>
  </si>
  <si>
    <r>
      <rPr>
        <sz val="11"/>
        <rFont val="Calibri"/>
      </rPr>
      <t>Restrict access to $CATALINA_HOME</t>
    </r>
  </si>
  <si>
    <r>
      <rPr>
        <sz val="11"/>
        <color rgb="FF000000"/>
        <rFont val="Calibri"/>
      </rPr>
      <t>Perform the following to establish the recommended state:</t>
    </r>
    <r>
      <rPr>
        <sz val="11"/>
        <color rgb="FF000000"/>
        <rFont val="Calibri"/>
      </rPr>
      <t xml:space="preserve">
</t>
    </r>
    <r>
      <rPr>
        <sz val="11"/>
        <color rgb="FF000000"/>
        <rFont val="Calibri"/>
      </rPr>
      <t xml:space="preserve">- Set the ownership of the </t>
    </r>
    <r>
      <rPr>
        <b/>
        <sz val="11"/>
        <color rgb="FF000000"/>
        <rFont val="Calibri"/>
      </rPr>
      <t>$CATALINA_HOME</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xml:space="preserve"># chmod g-w,o-rwx $CATALINA_HOME </t>
    </r>
    <r>
      <rPr>
        <sz val="11"/>
        <color rgb="FF006096"/>
        <rFont val="Roboto Condensed"/>
      </rPr>
      <t xml:space="preserve">
</t>
    </r>
  </si>
  <si>
    <r>
      <rPr>
        <b/>
        <sz val="11"/>
        <color rgb="FF000000"/>
        <rFont val="Calibri"/>
      </rPr>
      <t>$CATALINA_HOME</t>
    </r>
    <r>
      <rPr>
        <sz val="11"/>
        <color rgb="FF000000"/>
        <rFont val="Calibri"/>
      </rPr>
      <t xml:space="preserve"> is the environment variable which holds the path to the root Tomcat directory. It is important to protect access to this in order to protect the Tomcat binaries and libraries from unauthorized modification. It is recommended that the ownership of </t>
    </r>
    <r>
      <rPr>
        <b/>
        <sz val="11"/>
        <color rgb="FF000000"/>
        <rFont val="Calibri"/>
      </rPr>
      <t>$CATALINA_HOME</t>
    </r>
    <r>
      <rPr>
        <sz val="11"/>
        <color rgb="FF000000"/>
        <rFont val="Calibri"/>
      </rPr>
      <t xml:space="preserve"> be </t>
    </r>
    <r>
      <rPr>
        <b/>
        <sz val="11"/>
        <color rgb="FF000000"/>
        <rFont val="Calibri"/>
      </rPr>
      <t>tomcat_admin:tomcat</t>
    </r>
    <r>
      <rPr>
        <sz val="11"/>
        <color rgb="FF000000"/>
        <rFont val="Calibri"/>
      </rPr>
      <t xml:space="preserve">. It is also recommended that the permission on </t>
    </r>
    <r>
      <rPr>
        <b/>
        <sz val="11"/>
        <color rgb="FF000000"/>
        <rFont val="Calibri"/>
      </rPr>
      <t>$CATALINA_HOME</t>
    </r>
    <r>
      <rPr>
        <sz val="11"/>
        <color rgb="FF000000"/>
        <rFont val="Calibri"/>
      </rPr>
      <t xml:space="preserve"> block read, write, and execute for the world (</t>
    </r>
    <r>
      <rPr>
        <b/>
        <sz val="11"/>
        <color rgb="FF000000"/>
        <rFont val="Calibri"/>
      </rPr>
      <t>o-rwx</t>
    </r>
    <r>
      <rPr>
        <sz val="11"/>
        <color rgb="FF000000"/>
        <rFont val="Calibri"/>
      </rPr>
      <t>) and block write access to the group (</t>
    </r>
    <r>
      <rPr>
        <b/>
        <sz val="11"/>
        <color rgb="FF000000"/>
        <rFont val="Calibri"/>
      </rPr>
      <t>g-w</t>
    </r>
    <r>
      <rPr>
        <sz val="11"/>
        <color rgb="FF000000"/>
        <rFont val="Calibri"/>
      </rPr>
      <t>).</t>
    </r>
  </si>
  <si>
    <r>
      <rPr>
        <sz val="11"/>
        <color rgb="FF000000"/>
        <rFont val="Calibri"/>
      </rPr>
      <t xml:space="preserve">Perform the following to ensure the permission on the </t>
    </r>
    <r>
      <rPr>
        <b/>
        <sz val="11"/>
        <color rgb="FF000000"/>
        <rFont val="Calibri"/>
      </rPr>
      <t>$CATALINA_HOME</t>
    </r>
    <r>
      <rPr>
        <sz val="11"/>
        <color rgb="FF000000"/>
        <rFont val="Calibri"/>
      </rPr>
      <t xml:space="preserve"> directory prevent unauthorized modification.</t>
    </r>
    <r>
      <rPr>
        <sz val="11"/>
        <color rgb="FF000000"/>
        <rFont val="Calibri"/>
      </rPr>
      <t xml:space="preserve">
</t>
    </r>
    <r>
      <rPr>
        <sz val="11"/>
        <color rgb="FF006096"/>
        <rFont val="Roboto Condensed"/>
      </rPr>
      <t>$ cd $CATALINA_HOME</t>
    </r>
    <r>
      <rPr>
        <sz val="11"/>
        <color rgb="FF006096"/>
        <rFont val="Roboto Condensed"/>
      </rPr>
      <t xml:space="preserve">
</t>
    </r>
    <r>
      <rPr>
        <sz val="11"/>
        <color rgb="FF006096"/>
        <rFont val="Roboto Condensed"/>
      </rPr>
      <t>$ find .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</si>
  <si>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4.2</t>
  </si>
  <si>
    <r>
      <rPr>
        <sz val="11"/>
        <rFont val="Calibri"/>
      </rPr>
      <t>Restrict access to $CATALINA_BASE</t>
    </r>
  </si>
  <si>
    <r>
      <rPr>
        <sz val="11"/>
        <color rgb="FF000000"/>
        <rFont val="Calibri"/>
      </rPr>
      <t>Perform the following to establish the recommended state:</t>
    </r>
    <r>
      <rPr>
        <sz val="11"/>
        <color rgb="FF000000"/>
        <rFont val="Calibri"/>
      </rPr>
      <t xml:space="preserve">
</t>
    </r>
    <r>
      <rPr>
        <sz val="11"/>
        <color rgb="FF000000"/>
        <rFont val="Calibri"/>
      </rPr>
      <t xml:space="preserve">- Set the ownership of the </t>
    </r>
    <r>
      <rPr>
        <b/>
        <sz val="11"/>
        <color rgb="FF000000"/>
        <rFont val="Calibri"/>
      </rPr>
      <t>$CATALINA_BASE</t>
    </r>
    <r>
      <rPr>
        <sz val="11"/>
        <color rgb="FF000000"/>
        <rFont val="Calibri"/>
      </rPr>
      <t xml:space="preserve"> to tomcat_admin:tomcat.</t>
    </r>
    <r>
      <rPr>
        <sz val="11"/>
        <color rgb="FF000000"/>
        <rFont val="Calibri"/>
      </rPr>
      <t xml:space="preserve">
</t>
    </r>
    <r>
      <rPr>
        <sz val="11"/>
        <color rgb="FF006096"/>
        <rFont val="Roboto Condensed"/>
      </rPr>
      <t># chown tomcat_admin.tomcat $CATALINA_BASE</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chmod g-w,o-rwx $CATALINA_BASE</t>
    </r>
    <r>
      <rPr>
        <sz val="11"/>
        <color rgb="FF006096"/>
        <rFont val="Roboto Condensed"/>
      </rPr>
      <t xml:space="preserve">
</t>
    </r>
  </si>
  <si>
    <r>
      <rPr>
        <b/>
        <sz val="11"/>
        <color rgb="FF000000"/>
        <rFont val="Calibri"/>
      </rPr>
      <t>$CATALINA_BASE</t>
    </r>
    <r>
      <rPr>
        <sz val="11"/>
        <color rgb="FF000000"/>
        <rFont val="Calibri"/>
      </rPr>
      <t xml:space="preserve"> is the environment variable that specifies the base directory which most relative paths are resolved. </t>
    </r>
    <r>
      <rPr>
        <b/>
        <sz val="11"/>
        <color rgb="FF000000"/>
        <rFont val="Calibri"/>
      </rPr>
      <t>$CATALINA_BASE</t>
    </r>
    <r>
      <rPr>
        <sz val="11"/>
        <color rgb="FF000000"/>
        <rFont val="Calibri"/>
      </rPr>
      <t xml:space="preserve"> is usually used when there are multiple instances of Tomcat running. It is important to protect access to this in order to protect the Tomcat-related binaries and libraries from unauthorized modification. It is recommended that the ownership of </t>
    </r>
    <r>
      <rPr>
        <b/>
        <sz val="11"/>
        <color rgb="FF000000"/>
        <rFont val="Calibri"/>
      </rPr>
      <t>$CATALINA_BASE</t>
    </r>
    <r>
      <rPr>
        <sz val="11"/>
        <color rgb="FF000000"/>
        <rFont val="Calibri"/>
      </rPr>
      <t xml:space="preserve"> be </t>
    </r>
    <r>
      <rPr>
        <b/>
        <sz val="11"/>
        <color rgb="FF000000"/>
        <rFont val="Calibri"/>
      </rPr>
      <t>tomcat_admin:tomcat</t>
    </r>
    <r>
      <rPr>
        <sz val="11"/>
        <color rgb="FF000000"/>
        <rFont val="Calibri"/>
      </rPr>
      <t xml:space="preserve">. It is also recommended that the permission on </t>
    </r>
    <r>
      <rPr>
        <b/>
        <sz val="11"/>
        <color rgb="FF000000"/>
        <rFont val="Calibri"/>
      </rPr>
      <t>$CATALINA_BASE</t>
    </r>
    <r>
      <rPr>
        <sz val="11"/>
        <color rgb="FF000000"/>
        <rFont val="Calibri"/>
      </rPr>
      <t xml:space="preserve"> block read, write, and execute for the world (</t>
    </r>
    <r>
      <rPr>
        <b/>
        <sz val="11"/>
        <color rgb="FF000000"/>
        <rFont val="Calibri"/>
      </rPr>
      <t>o-rwx</t>
    </r>
    <r>
      <rPr>
        <sz val="11"/>
        <color rgb="FF000000"/>
        <rFont val="Calibri"/>
      </rPr>
      <t>) and block write access to the group (</t>
    </r>
    <r>
      <rPr>
        <b/>
        <sz val="11"/>
        <color rgb="FF000000"/>
        <rFont val="Calibri"/>
      </rPr>
      <t>g-w</t>
    </r>
    <r>
      <rPr>
        <sz val="11"/>
        <color rgb="FF000000"/>
        <rFont val="Calibri"/>
      </rPr>
      <t>).</t>
    </r>
  </si>
  <si>
    <r>
      <rPr>
        <sz val="11"/>
        <color rgb="FF000000"/>
        <rFont val="Calibri"/>
      </rPr>
      <t xml:space="preserve">Perform the following to ensure the permission on the </t>
    </r>
    <r>
      <rPr>
        <b/>
        <sz val="11"/>
        <color rgb="FF000000"/>
        <rFont val="Calibri"/>
      </rPr>
      <t>$CATALINA_BASE</t>
    </r>
    <r>
      <rPr>
        <sz val="11"/>
        <color rgb="FF000000"/>
        <rFont val="Calibri"/>
      </rPr>
      <t xml:space="preserve"> directory prevent unauthorized modification.</t>
    </r>
    <r>
      <rPr>
        <sz val="11"/>
        <color rgb="FF000000"/>
        <rFont val="Calibri"/>
      </rPr>
      <t xml:space="preserve">
</t>
    </r>
    <r>
      <rPr>
        <sz val="11"/>
        <color rgb="FF006096"/>
        <rFont val="Roboto Condensed"/>
      </rPr>
      <t>$ cd $CATALINA_BASE</t>
    </r>
    <r>
      <rPr>
        <sz val="11"/>
        <color rgb="FF006096"/>
        <rFont val="Roboto Condensed"/>
      </rPr>
      <t xml:space="preserve">
</t>
    </r>
    <r>
      <rPr>
        <sz val="11"/>
        <color rgb="FF006096"/>
        <rFont val="Roboto Condensed"/>
      </rPr>
      <t>$ find .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</si>
  <si>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4.3</t>
  </si>
  <si>
    <r>
      <rPr>
        <sz val="11"/>
        <rFont val="Calibri"/>
      </rPr>
      <t>Restrict access to Tomcat configuration directory</t>
    </r>
  </si>
  <si>
    <r>
      <rPr>
        <sz val="11"/>
        <color rgb="FF000000"/>
        <rFont val="Calibri"/>
      </rPr>
      <t>Perform the following to restrict access to Tomcat configuration files:</t>
    </r>
    <r>
      <rPr>
        <sz val="11"/>
        <color rgb="FF000000"/>
        <rFont val="Calibri"/>
      </rPr>
      <t xml:space="preserve">
</t>
    </r>
    <r>
      <rPr>
        <sz val="11"/>
        <color rgb="FF000000"/>
        <rFont val="Calibri"/>
      </rPr>
      <t xml:space="preserve">- Set the ownership of the </t>
    </r>
    <r>
      <rPr>
        <b/>
        <sz val="11"/>
        <color rgb="FF000000"/>
        <rFont val="Calibri"/>
      </rPr>
      <t>$CATALINA_HOME/conf</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 </t>
    </r>
    <r>
      <rPr>
        <sz val="11"/>
        <color rgb="FF006096"/>
        <rFont val="Roboto Condensed"/>
      </rPr>
      <t xml:space="preserve">
</t>
    </r>
    <r>
      <rPr>
        <sz val="11"/>
        <color rgb="FF000000"/>
        <rFont val="Calibri"/>
      </rPr>
      <t xml:space="preserve">
</t>
    </r>
    <r>
      <rPr>
        <sz val="11"/>
        <color rgb="FF000000"/>
        <rFont val="Calibri"/>
      </rPr>
      <t>- Remove write permissions for the group and read, write, and execute permissions for the world.</t>
    </r>
    <r>
      <rPr>
        <sz val="11"/>
        <color rgb="FF000000"/>
        <rFont val="Calibri"/>
      </rPr>
      <t xml:space="preserve">
</t>
    </r>
    <r>
      <rPr>
        <sz val="11"/>
        <color rgb="FF006096"/>
        <rFont val="Roboto Condensed"/>
      </rPr>
      <t># chmod g-w,o-rwx $CATALINA_HOME/conf</t>
    </r>
    <r>
      <rPr>
        <sz val="11"/>
        <color rgb="FF006096"/>
        <rFont val="Roboto Condensed"/>
      </rPr>
      <t xml:space="preserve">
</t>
    </r>
  </si>
  <si>
    <r>
      <rPr>
        <sz val="11"/>
        <color rgb="FF000000"/>
        <rFont val="Calibri"/>
      </rPr>
      <t xml:space="preserve">The Tomcat </t>
    </r>
    <r>
      <rPr>
        <b/>
        <sz val="11"/>
        <color rgb="FF000000"/>
        <rFont val="Calibri"/>
      </rPr>
      <t>$CATALINA_HOME/conf</t>
    </r>
    <r>
      <rPr>
        <sz val="11"/>
        <color rgb="FF000000"/>
        <rFont val="Calibri"/>
      </rPr>
      <t xml:space="preserve"> directory contains Tomcat configuration files.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</si>
  <si>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$CATALINA_HOME/conf</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</si>
  <si>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the top-level directories are </t>
    </r>
    <r>
      <rPr>
        <b/>
        <sz val="11"/>
        <color rgb="FF000000"/>
        <rFont val="Calibri"/>
      </rPr>
      <t>770</t>
    </r>
    <r>
      <rPr>
        <sz val="11"/>
        <color rgb="FF000000"/>
        <rFont val="Calibri"/>
      </rPr>
      <t>.</t>
    </r>
  </si>
  <si>
    <t>4.4</t>
  </si>
  <si>
    <r>
      <rPr>
        <sz val="11"/>
        <rFont val="Calibri"/>
      </rPr>
      <t>Restrict access to Tomcat logs directory</t>
    </r>
  </si>
  <si>
    <r>
      <rPr>
        <sz val="11"/>
        <color rgb="FF000000"/>
        <rFont val="Calibri"/>
      </rPr>
      <t>Perform the following to restrict access to Tomcat log files:</t>
    </r>
    <r>
      <rPr>
        <sz val="11"/>
        <color rgb="FF000000"/>
        <rFont val="Calibri"/>
      </rPr>
      <t xml:space="preserve">
</t>
    </r>
    <r>
      <rPr>
        <sz val="11"/>
        <color rgb="FF000000"/>
        <rFont val="Calibri"/>
      </rPr>
      <t xml:space="preserve">- Set the ownership of the </t>
    </r>
    <r>
      <rPr>
        <b/>
        <sz val="11"/>
        <color rgb="FF000000"/>
        <rFont val="Calibri"/>
      </rPr>
      <t>$CATALINA_HOME/logs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$CATALINA_HOME/logs </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chmod o-rwx $CATALINA_HOME/logs</t>
    </r>
  </si>
  <si>
    <r>
      <rPr>
        <sz val="11"/>
        <color rgb="FF000000"/>
        <rFont val="Calibri"/>
      </rPr>
      <t xml:space="preserve">The Tomcat </t>
    </r>
    <r>
      <rPr>
        <b/>
        <sz val="11"/>
        <color rgb="FF000000"/>
        <rFont val="Calibri"/>
      </rPr>
      <t>$CATALINA_HOME/logs</t>
    </r>
    <r>
      <rPr>
        <sz val="11"/>
        <color rgb="FF000000"/>
        <rFont val="Calibri"/>
      </rPr>
      <t xml:space="preserve"> directory contains Tomcat logs.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</si>
  <si>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$CATALINA_HOME/logs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xml:space="preserve"># find logs -follow -maxdepth 0 \( -perm /o+rwx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</si>
  <si>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4.5</t>
  </si>
  <si>
    <r>
      <rPr>
        <sz val="11"/>
        <rFont val="Calibri"/>
      </rPr>
      <t>Restrict access to Tomcat temp directory</t>
    </r>
  </si>
  <si>
    <r>
      <rPr>
        <sz val="11"/>
        <color rgb="FF000000"/>
        <rFont val="Calibri"/>
      </rPr>
      <t>Perform the following to restrict access to Tomcat temp directory:</t>
    </r>
    <r>
      <rPr>
        <sz val="11"/>
        <color rgb="FF000000"/>
        <rFont val="Calibri"/>
      </rPr>
      <t xml:space="preserve">
</t>
    </r>
    <r>
      <rPr>
        <sz val="11"/>
        <color rgb="FF000000"/>
        <rFont val="Calibri"/>
      </rPr>
      <t xml:space="preserve">- Set the ownership of the </t>
    </r>
    <r>
      <rPr>
        <b/>
        <sz val="11"/>
        <color rgb="FF000000"/>
        <rFont val="Calibri"/>
      </rPr>
      <t>$CATALINA_HOME/temp</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$CATALINA_HOME/temp </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xml:space="preserve"># chmod o-rwx $CATALINA_HOME/temp </t>
    </r>
    <r>
      <rPr>
        <sz val="11"/>
        <color rgb="FF006096"/>
        <rFont val="Roboto Condensed"/>
      </rPr>
      <t xml:space="preserve">
</t>
    </r>
  </si>
  <si>
    <r>
      <rPr>
        <sz val="11"/>
        <color rgb="FF000000"/>
        <rFont val="Calibri"/>
      </rPr>
      <t xml:space="preserve">The Tomcat </t>
    </r>
    <r>
      <rPr>
        <b/>
        <sz val="11"/>
        <color rgb="FF000000"/>
        <rFont val="Calibri"/>
      </rPr>
      <t>$CATALINA_HOME/temp</t>
    </r>
    <r>
      <rPr>
        <sz val="11"/>
        <color rgb="FF000000"/>
        <rFont val="Calibri"/>
      </rPr>
      <t xml:space="preserve"> directory is used by Tomcat to persist temporary information to disk. It is recommended that the ownership of this directory be </t>
    </r>
    <r>
      <rPr>
        <b/>
        <sz val="11"/>
        <color rgb="FF000000"/>
        <rFont val="Calibri"/>
      </rPr>
      <t>tomcat_admin:tomcat</t>
    </r>
    <r>
      <rPr>
        <sz val="11"/>
        <color rgb="FF000000"/>
        <rFont val="Calibri"/>
      </rPr>
      <t>. It is also recommended that the permissions on this directory deny read, write, and execute for the world (</t>
    </r>
    <r>
      <rPr>
        <b/>
        <sz val="11"/>
        <color rgb="FF000000"/>
        <rFont val="Calibri"/>
      </rPr>
      <t>o-rwx</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</si>
  <si>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$CATALINA_HOME/temp</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xml:space="preserve"># find temp -follow -maxdepth 0 \( -perm /o+rwx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</si>
  <si>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4.6</t>
  </si>
  <si>
    <r>
      <rPr>
        <sz val="11"/>
        <rFont val="Calibri"/>
      </rPr>
      <t>Restrict access to Tomcat binaries directory</t>
    </r>
  </si>
  <si>
    <r>
      <rPr>
        <sz val="11"/>
        <color rgb="FF000000"/>
        <rFont val="Calibri"/>
      </rPr>
      <t>Perform the following to restrict access to Tomcat bin directory:</t>
    </r>
    <r>
      <rPr>
        <sz val="11"/>
        <color rgb="FF000000"/>
        <rFont val="Calibri"/>
      </rPr>
      <t xml:space="preserve">
</t>
    </r>
    <r>
      <rPr>
        <sz val="11"/>
        <color rgb="FF000000"/>
        <rFont val="Calibri"/>
      </rPr>
      <t xml:space="preserve">- Set the ownership of the </t>
    </r>
    <r>
      <rPr>
        <b/>
        <sz val="11"/>
        <color rgb="FF000000"/>
        <rFont val="Calibri"/>
      </rPr>
      <t>$CATALINA_HOME/bin</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$CATALINA_HOME/bin</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chmod g-w,o-rwx $CATALINA_HOME/bin</t>
    </r>
    <r>
      <rPr>
        <sz val="11"/>
        <color rgb="FF006096"/>
        <rFont val="Roboto Condensed"/>
      </rPr>
      <t xml:space="preserve">
</t>
    </r>
  </si>
  <si>
    <r>
      <rPr>
        <sz val="11"/>
        <color rgb="FF000000"/>
        <rFont val="Calibri"/>
      </rPr>
      <t xml:space="preserve">The Tomcat </t>
    </r>
    <r>
      <rPr>
        <b/>
        <sz val="11"/>
        <color rgb="FF000000"/>
        <rFont val="Calibri"/>
      </rPr>
      <t>$CATALINA_HOME/bin</t>
    </r>
    <r>
      <rPr>
        <sz val="11"/>
        <color rgb="FF000000"/>
        <rFont val="Calibri"/>
      </rPr>
      <t xml:space="preserve"> directory contains executes that are part of the Tomcat run-time. It is recommended that the ownership of this directory be </t>
    </r>
    <r>
      <rPr>
        <b/>
        <sz val="11"/>
        <color rgb="FF000000"/>
        <rFont val="Calibri"/>
      </rPr>
      <t>tomcat_admin:tomcat</t>
    </r>
    <r>
      <rPr>
        <sz val="11"/>
        <color rgb="FF000000"/>
        <rFont val="Calibri"/>
      </rPr>
      <t>. It is also recommended that the permission on this directory deny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</si>
  <si>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$CATALINA_HOME/bin</t>
    </r>
    <r>
      <rPr>
        <sz val="11"/>
        <color rgb="FF000000"/>
        <rFont val="Calibri"/>
      </rPr>
      <t xml:space="preserve"> are securely configured.</t>
    </r>
    <r>
      <rPr>
        <sz val="11"/>
        <color rgb="FF000000"/>
        <rFont val="Calibri"/>
      </rPr>
      <t xml:space="preserve">
</t>
    </r>
    <r>
      <rPr>
        <sz val="11"/>
        <color rgb="FF006096"/>
        <rFont val="Roboto Condensed"/>
      </rPr>
      <t># cd $CATALINA_HOME</t>
    </r>
    <r>
      <rPr>
        <sz val="11"/>
        <color rgb="FF006096"/>
        <rFont val="Roboto Condensed"/>
      </rPr>
      <t xml:space="preserve">
</t>
    </r>
    <r>
      <rPr>
        <sz val="11"/>
        <color rgb="FF006096"/>
        <rFont val="Roboto Condensed"/>
      </rPr>
      <t xml:space="preserve"># find bin -follow -maxdepth 0 \( -perm /o+rwx,g=w -o ! -user tomcat_admin -o ! -group tomcat \) -ls </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</si>
  <si>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4.7</t>
  </si>
  <si>
    <r>
      <rPr>
        <sz val="11"/>
        <rFont val="Calibri"/>
      </rPr>
      <t>Restrict access to Tomcat web application directory</t>
    </r>
  </si>
  <si>
    <r>
      <rPr>
        <sz val="11"/>
        <color rgb="FF000000"/>
        <rFont val="Calibri"/>
      </rPr>
      <t>Perform the following to restrict access to Tomcat webapps directory:</t>
    </r>
    <r>
      <rPr>
        <sz val="11"/>
        <color rgb="FF000000"/>
        <rFont val="Calibri"/>
      </rPr>
      <t xml:space="preserve">
</t>
    </r>
    <r>
      <rPr>
        <sz val="11"/>
        <color rgb="FF000000"/>
        <rFont val="Calibri"/>
      </rPr>
      <t xml:space="preserve">- Set the ownership of the </t>
    </r>
    <r>
      <rPr>
        <b/>
        <sz val="11"/>
        <color rgb="FF000000"/>
        <rFont val="Calibri"/>
      </rPr>
      <t>$CATALINA_HOME/webapps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$CATALINA_HOME/webapps</t>
    </r>
    <r>
      <rPr>
        <sz val="11"/>
        <color rgb="FF006096"/>
        <rFont val="Roboto Condensed"/>
      </rPr>
      <t xml:space="preserve">
</t>
    </r>
    <r>
      <rPr>
        <sz val="11"/>
        <color rgb="FF000000"/>
        <rFont val="Calibri"/>
      </rPr>
      <t xml:space="preserve">
</t>
    </r>
    <r>
      <rPr>
        <sz val="11"/>
        <color rgb="FF000000"/>
        <rFont val="Calibri"/>
      </rPr>
      <t>- Remove read, write, and execute permissions for the world.</t>
    </r>
    <r>
      <rPr>
        <sz val="11"/>
        <color rgb="FF000000"/>
        <rFont val="Calibri"/>
      </rPr>
      <t xml:space="preserve">
</t>
    </r>
    <r>
      <rPr>
        <sz val="11"/>
        <color rgb="FF006096"/>
        <rFont val="Roboto Condensed"/>
      </rPr>
      <t xml:space="preserve"># chmod g-w,o-rwx $CATALINA_HOME/webapps </t>
    </r>
    <r>
      <rPr>
        <sz val="11"/>
        <color rgb="FF006096"/>
        <rFont val="Roboto Condensed"/>
      </rPr>
      <t xml:space="preserve">
</t>
    </r>
  </si>
  <si>
    <r>
      <rPr>
        <sz val="11"/>
        <color rgb="FF000000"/>
        <rFont val="Calibri"/>
      </rPr>
      <t xml:space="preserve">The Tomcat </t>
    </r>
    <r>
      <rPr>
        <b/>
        <sz val="11"/>
        <color rgb="FF000000"/>
        <rFont val="Calibri"/>
      </rPr>
      <t>$CATALINA_HOME/webapps</t>
    </r>
    <r>
      <rPr>
        <sz val="11"/>
        <color rgb="FF000000"/>
        <rFont val="Calibri"/>
      </rPr>
      <t xml:space="preserve"> directory contains web applications that are deployed through Tomcat. It is recommended that the ownership of this directory be </t>
    </r>
    <r>
      <rPr>
        <b/>
        <sz val="11"/>
        <color rgb="FF000000"/>
        <rFont val="Calibri"/>
      </rPr>
      <t>tomcat_admin:tomcat</t>
    </r>
    <r>
      <rPr>
        <sz val="11"/>
        <color rgb="FF000000"/>
        <rFont val="Calibri"/>
      </rPr>
      <t>. It is also recommended that the permission on this directory eny read, write, and execute for the world (</t>
    </r>
    <r>
      <rPr>
        <b/>
        <sz val="11"/>
        <color rgb="FF000000"/>
        <rFont val="Calibri"/>
      </rPr>
      <t>o-rwx</t>
    </r>
    <r>
      <rPr>
        <sz val="11"/>
        <color rgb="FF000000"/>
        <rFont val="Calibri"/>
      </rPr>
      <t>) and deny write access to the group (</t>
    </r>
    <r>
      <rPr>
        <b/>
        <sz val="11"/>
        <color rgb="FF000000"/>
        <rFont val="Calibri"/>
      </rPr>
      <t>g-w</t>
    </r>
    <r>
      <rPr>
        <sz val="11"/>
        <color rgb="FF000000"/>
        <rFont val="Calibri"/>
      </rPr>
      <t>).</t>
    </r>
  </si>
  <si>
    <r>
      <rPr>
        <sz val="11"/>
        <color rgb="FF000000"/>
        <rFont val="Calibri"/>
      </rPr>
      <t xml:space="preserve">Perform the following to determine if the ownership and permissions on </t>
    </r>
    <r>
      <rPr>
        <b/>
        <sz val="11"/>
        <color rgb="FF000000"/>
        <rFont val="Calibri"/>
      </rPr>
      <t>$CATALINA_HOME/webapps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 </t>
    </r>
    <r>
      <rPr>
        <sz val="11"/>
        <color rgb="FF006096"/>
        <rFont val="Roboto Condensed"/>
      </rPr>
      <t xml:space="preserve">
</t>
    </r>
    <r>
      <rPr>
        <sz val="11"/>
        <color rgb="FF006096"/>
        <rFont val="Roboto Condensed"/>
      </rPr>
      <t># find webapps -follow -maxdepth 0 \( -perm /o+rwx,g=w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</si>
  <si>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4.8</t>
  </si>
  <si>
    <r>
      <rPr>
        <sz val="11"/>
        <rFont val="Calibri"/>
      </rPr>
      <t>Restrict access to Tomcat catalina.properties</t>
    </r>
  </si>
  <si>
    <r>
      <rPr>
        <sz val="11"/>
        <color rgb="FF000000"/>
        <rFont val="Calibri"/>
      </rPr>
      <t xml:space="preserve">Perform the following to restrict access to </t>
    </r>
    <r>
      <rPr>
        <b/>
        <sz val="11"/>
        <color rgb="FF000000"/>
        <rFont val="Calibri"/>
      </rPr>
      <t>catalina.properties</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$CATALINA_HOME/conf/catalina.properties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$CATALINA_HOME/conf/catalina.properties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$CATALINA_HOME/conf/catalina.properties</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600 $CATALINA_HOME/conf/catalina.properties </t>
    </r>
    <r>
      <rPr>
        <sz val="11"/>
        <color rgb="FF006096"/>
        <rFont val="Roboto Condensed"/>
      </rPr>
      <t xml:space="preserve">
</t>
    </r>
  </si>
  <si>
    <r>
      <rPr>
        <b/>
        <sz val="11"/>
        <color rgb="FF000000"/>
        <rFont val="Calibri"/>
      </rPr>
      <t>catalina.properties</t>
    </r>
    <r>
      <rPr>
        <sz val="11"/>
        <color rgb="FF000000"/>
        <rFont val="Calibri"/>
      </rPr>
      <t xml:space="preserve"> is a Java properties file which contains settings for Tomcat including class loader information, security package lists, and performance properties.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</si>
  <si>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$CATALINA_HOME/conf/catalina.properties</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catalina.properties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</si>
  <si>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the top-level directories are </t>
    </r>
    <r>
      <rPr>
        <b/>
        <sz val="11"/>
        <color rgb="FF000000"/>
        <rFont val="Calibri"/>
      </rPr>
      <t>600</t>
    </r>
    <r>
      <rPr>
        <sz val="11"/>
        <color rgb="FF000000"/>
        <rFont val="Calibri"/>
      </rPr>
      <t>.</t>
    </r>
  </si>
  <si>
    <t>4.9</t>
  </si>
  <si>
    <r>
      <rPr>
        <sz val="11"/>
        <rFont val="Calibri"/>
      </rPr>
      <t>Restrict access to Tomcat catalina.policy</t>
    </r>
  </si>
  <si>
    <r>
      <rPr>
        <sz val="11"/>
        <color rgb="FF000000"/>
        <rFont val="Calibri"/>
      </rPr>
      <t xml:space="preserve">Perform the following to restrict access to </t>
    </r>
    <r>
      <rPr>
        <b/>
        <sz val="11"/>
        <color rgb="FF000000"/>
        <rFont val="Calibri"/>
      </rPr>
      <t>$CATALINA_HOME/conf/catalina.policy</t>
    </r>
    <r>
      <rPr>
        <sz val="11"/>
        <color rgb="FF000000"/>
        <rFont val="Calibri"/>
      </rPr>
      <t>.</t>
    </r>
    <r>
      <rPr>
        <sz val="11"/>
        <color rgb="FF000000"/>
        <rFont val="Calibri"/>
      </rPr>
      <t xml:space="preserve">
</t>
    </r>
    <r>
      <rPr>
        <sz val="11"/>
        <color rgb="FF000000"/>
        <rFont val="Calibri"/>
      </rPr>
      <t xml:space="preserve">- Set the owner and group owner of the contents of </t>
    </r>
    <r>
      <rPr>
        <b/>
        <sz val="11"/>
        <color rgb="FF000000"/>
        <rFont val="Calibri"/>
      </rPr>
      <t>$CATALINA_HOME/conf/catalina.policy</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$CATALINA_HOME/conf/catalina.policy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$CATALINA_HOME/conf/catalina.policy</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chmod 600 $CATALINA_HOME/conf/catalina.policy</t>
    </r>
    <r>
      <rPr>
        <sz val="11"/>
        <color rgb="FF006096"/>
        <rFont val="Roboto Condensed"/>
      </rPr>
      <t xml:space="preserve">
</t>
    </r>
  </si>
  <si>
    <r>
      <rPr>
        <sz val="11"/>
        <color rgb="FF000000"/>
        <rFont val="Calibri"/>
      </rPr>
      <t xml:space="preserve">The </t>
    </r>
    <r>
      <rPr>
        <b/>
        <sz val="11"/>
        <color rgb="FF000000"/>
        <rFont val="Calibri"/>
      </rPr>
      <t>catalina.policy</t>
    </r>
    <r>
      <rPr>
        <sz val="11"/>
        <color rgb="FF000000"/>
        <rFont val="Calibri"/>
      </rPr>
      <t xml:space="preserve"> file is used to configure security policies for Tomcat. It is recommended that access to this file has the proper permissions to properly protect from unauthorized changes.</t>
    </r>
  </si>
  <si>
    <r>
      <rPr>
        <sz val="11"/>
        <color rgb="FF000000"/>
        <rFont val="Calibri"/>
      </rPr>
      <t xml:space="preserve">Perform the following to determine if the ownership and permissions on </t>
    </r>
    <r>
      <rPr>
        <b/>
        <sz val="11"/>
        <color rgb="FF000000"/>
        <rFont val="Calibri"/>
      </rPr>
      <t>$CATALINA_HOME/conf/catalina.policy</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catalina.policy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</si>
  <si>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catalina.policy</t>
    </r>
    <r>
      <rPr>
        <sz val="11"/>
        <color rgb="FF000000"/>
        <rFont val="Calibri"/>
      </rPr>
      <t xml:space="preserve"> are </t>
    </r>
    <r>
      <rPr>
        <b/>
        <sz val="11"/>
        <color rgb="FF000000"/>
        <rFont val="Calibri"/>
      </rPr>
      <t>600</t>
    </r>
    <r>
      <rPr>
        <sz val="11"/>
        <color rgb="FF000000"/>
        <rFont val="Calibri"/>
      </rPr>
      <t>.</t>
    </r>
  </si>
  <si>
    <t>4.10</t>
  </si>
  <si>
    <r>
      <rPr>
        <sz val="11"/>
        <rFont val="Calibri"/>
      </rPr>
      <t>Restrict access to Tomcat context.xml</t>
    </r>
  </si>
  <si>
    <r>
      <rPr>
        <sz val="11"/>
        <color rgb="FF000000"/>
        <rFont val="Calibri"/>
      </rPr>
      <t xml:space="preserve">Perform the following to restrict access to </t>
    </r>
    <r>
      <rPr>
        <b/>
        <sz val="11"/>
        <color rgb="FF000000"/>
        <rFont val="Calibri"/>
      </rPr>
      <t>context.xml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$CATALINA_HOME/conf/context.xml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$CATALINA_HOME/conf/context.xml </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$CATALINA_HOME/conf/context.xml</t>
    </r>
    <r>
      <rPr>
        <sz val="11"/>
        <color rgb="FF000000"/>
        <rFont val="Calibri"/>
      </rPr>
      <t xml:space="preserve"> to </t>
    </r>
    <r>
      <rPr>
        <b/>
        <sz val="11"/>
        <color rgb="FF000000"/>
        <rFont val="Calibri"/>
      </rPr>
      <t>600</t>
    </r>
    <r>
      <rPr>
        <sz val="11"/>
        <color rgb="FF000000"/>
        <rFont val="Calibri"/>
      </rPr>
      <t>.</t>
    </r>
    <r>
      <rPr>
        <sz val="11"/>
        <color rgb="FF000000"/>
        <rFont val="Calibri"/>
      </rPr>
      <t xml:space="preserve">
</t>
    </r>
    <r>
      <rPr>
        <sz val="11"/>
        <color rgb="FF006096"/>
        <rFont val="Roboto Condensed"/>
      </rPr>
      <t xml:space="preserve"># chmod 600 $CATALINA_HOME/conf/context.xml </t>
    </r>
    <r>
      <rPr>
        <sz val="11"/>
        <color rgb="FF006096"/>
        <rFont val="Roboto Condensed"/>
      </rPr>
      <t xml:space="preserve">
</t>
    </r>
  </si>
  <si>
    <r>
      <rPr>
        <sz val="11"/>
        <color rgb="FF000000"/>
        <rFont val="Calibri"/>
      </rPr>
      <t xml:space="preserve">The </t>
    </r>
    <r>
      <rPr>
        <b/>
        <sz val="11"/>
        <color rgb="FF000000"/>
        <rFont val="Calibri"/>
      </rPr>
      <t>context.xml</t>
    </r>
    <r>
      <rPr>
        <sz val="11"/>
        <color rgb="FF000000"/>
        <rFont val="Calibri"/>
      </rPr>
      <t xml:space="preserve"> file is loaded by all web applications and sets certain configuration options.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</si>
  <si>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$CATALINA_HOME/conf/context.xml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context.xml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</si>
  <si>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context.xml</t>
    </r>
    <r>
      <rPr>
        <sz val="11"/>
        <color rgb="FF000000"/>
        <rFont val="Calibri"/>
      </rPr>
      <t xml:space="preserve"> are </t>
    </r>
    <r>
      <rPr>
        <b/>
        <sz val="11"/>
        <color rgb="FF000000"/>
        <rFont val="Calibri"/>
      </rPr>
      <t>600</t>
    </r>
    <r>
      <rPr>
        <sz val="11"/>
        <color rgb="FF000000"/>
        <rFont val="Calibri"/>
      </rPr>
      <t>.</t>
    </r>
  </si>
  <si>
    <t>4.11</t>
  </si>
  <si>
    <r>
      <rPr>
        <sz val="11"/>
        <rFont val="Calibri"/>
      </rPr>
      <t>Restrict access to Tomcat logging.properties</t>
    </r>
  </si>
  <si>
    <r>
      <rPr>
        <sz val="11"/>
        <color rgb="FF000000"/>
        <rFont val="Calibri"/>
      </rPr>
      <t xml:space="preserve">Perform the following to restrict access to </t>
    </r>
    <r>
      <rPr>
        <b/>
        <sz val="11"/>
        <color rgb="FF000000"/>
        <rFont val="Calibri"/>
      </rPr>
      <t>logging.properties</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$CATALINA_HOME/conf/logging.properties</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$CATALINA_HOME/conf/logging.properties</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$CATALINA_HOME/conf/logging.properties</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xml:space="preserve"># chmod 600 $CATALINA_HOME/conf/logging.properties </t>
    </r>
    <r>
      <rPr>
        <sz val="11"/>
        <color rgb="FF006096"/>
        <rFont val="Roboto Condensed"/>
      </rPr>
      <t xml:space="preserve">
</t>
    </r>
  </si>
  <si>
    <r>
      <rPr>
        <b/>
        <sz val="11"/>
        <color rgb="FF000000"/>
        <rFont val="Calibri"/>
      </rPr>
      <t>logging.properties</t>
    </r>
    <r>
      <rPr>
        <sz val="11"/>
        <color rgb="FF000000"/>
        <rFont val="Calibri"/>
      </rPr>
      <t xml:space="preserve"> is a Tomcat files which specifies the logging configuration.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</si>
  <si>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$CATALINA_HOME/conf/logging.properties</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logging.properties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</si>
  <si>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are </t>
    </r>
    <r>
      <rPr>
        <b/>
        <sz val="11"/>
        <color rgb="FF000000"/>
        <rFont val="Calibri"/>
      </rPr>
      <t>600</t>
    </r>
    <r>
      <rPr>
        <sz val="11"/>
        <color rgb="FF000000"/>
        <rFont val="Calibri"/>
      </rPr>
      <t>.</t>
    </r>
  </si>
  <si>
    <t>4.12</t>
  </si>
  <si>
    <r>
      <rPr>
        <sz val="11"/>
        <rFont val="Calibri"/>
      </rPr>
      <t>Restrict access to Tomcat server.xml</t>
    </r>
  </si>
  <si>
    <r>
      <rPr>
        <sz val="11"/>
        <color rgb="FF000000"/>
        <rFont val="Calibri"/>
      </rPr>
      <t xml:space="preserve">Perform the following to restrict access to </t>
    </r>
    <r>
      <rPr>
        <b/>
        <sz val="11"/>
        <color rgb="FF000000"/>
        <rFont val="Calibri"/>
      </rPr>
      <t>server.xml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$CATALINA_HOME/conf/server.xml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$CATALINA_HOME/conf/server.xml</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$CATALINA_HOME/conf/server.xml</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600 $CATALINA_HOME/conf/server.xml </t>
    </r>
    <r>
      <rPr>
        <sz val="11"/>
        <color rgb="FF006096"/>
        <rFont val="Roboto Condensed"/>
      </rPr>
      <t xml:space="preserve">
</t>
    </r>
  </si>
  <si>
    <r>
      <rPr>
        <b/>
        <sz val="11"/>
        <color rgb="FF000000"/>
        <rFont val="Calibri"/>
      </rPr>
      <t>server.xml</t>
    </r>
    <r>
      <rPr>
        <sz val="11"/>
        <color rgb="FF000000"/>
        <rFont val="Calibri"/>
      </rPr>
      <t xml:space="preserve"> contains Tomcat servlet definitions and configurations.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</si>
  <si>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$CATALINA_HOME/conf/server.xml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server.xml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</si>
  <si>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4.13</t>
  </si>
  <si>
    <r>
      <rPr>
        <sz val="11"/>
        <rFont val="Calibri"/>
      </rPr>
      <t>Restrict access to Tomcat tomcat-users.xml</t>
    </r>
  </si>
  <si>
    <r>
      <rPr>
        <sz val="11"/>
        <color rgb="FF000000"/>
        <rFont val="Calibri"/>
      </rPr>
      <t xml:space="preserve">Perform the following to restrict access to </t>
    </r>
    <r>
      <rPr>
        <b/>
        <sz val="11"/>
        <color rgb="FF000000"/>
        <rFont val="Calibri"/>
      </rPr>
      <t>tomcat-users.xml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$CATALINA_HOME/conf/tomcat-users.xml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$CATALINA_HOME/conf/tomcat-users.xml </t>
    </r>
    <r>
      <rPr>
        <sz val="11"/>
        <color rgb="FF006096"/>
        <rFont val="Roboto Condensed"/>
      </rPr>
      <t xml:space="preserve">
</t>
    </r>
    <r>
      <rPr>
        <sz val="11"/>
        <color rgb="FF000000"/>
        <rFont val="Calibri"/>
      </rPr>
      <t xml:space="preserve">
</t>
    </r>
    <r>
      <rPr>
        <sz val="11"/>
        <color rgb="FF000000"/>
        <rFont val="Calibri"/>
      </rPr>
      <t xml:space="preserve">- Set the permissions of the </t>
    </r>
    <r>
      <rPr>
        <b/>
        <sz val="11"/>
        <color rgb="FF000000"/>
        <rFont val="Calibri"/>
      </rPr>
      <t>$CATALINA_HOME/conf/tomcat-users.xml</t>
    </r>
    <r>
      <rPr>
        <sz val="11"/>
        <color rgb="FF000000"/>
        <rFont val="Calibri"/>
      </rPr>
      <t xml:space="preserve"> to </t>
    </r>
    <r>
      <rPr>
        <b/>
        <sz val="11"/>
        <color rgb="FF000000"/>
        <rFont val="Calibri"/>
      </rPr>
      <t>600</t>
    </r>
    <r>
      <rPr>
        <sz val="11"/>
        <color rgb="FF000000"/>
        <rFont val="Calibri"/>
      </rPr>
      <t xml:space="preserve">
</t>
    </r>
    <r>
      <rPr>
        <sz val="11"/>
        <color rgb="FF006096"/>
        <rFont val="Roboto Condensed"/>
      </rPr>
      <t xml:space="preserve"># chmod 600 $CATALINA_HOME/conf/tomcat-users.xml </t>
    </r>
    <r>
      <rPr>
        <sz val="11"/>
        <color rgb="FF006096"/>
        <rFont val="Roboto Condensed"/>
      </rPr>
      <t xml:space="preserve">
</t>
    </r>
  </si>
  <si>
    <r>
      <rPr>
        <sz val="11"/>
        <color rgb="FF000000"/>
        <rFont val="Calibri"/>
      </rPr>
      <t>tomcat-users.xml contains authentication information for Tomcat applications.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</si>
  <si>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$CATALINA_HOME/conf/tomcat-users.xml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tomcat-users.xml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</si>
  <si>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t>4.14</t>
  </si>
  <si>
    <r>
      <rPr>
        <sz val="11"/>
        <rFont val="Calibri"/>
      </rPr>
      <t>Restrict access to Tomcat web.xml</t>
    </r>
  </si>
  <si>
    <r>
      <rPr>
        <sz val="11"/>
        <color rgb="FF000000"/>
        <rFont val="Calibri"/>
      </rPr>
      <t xml:space="preserve">Perform the following to restrict access to </t>
    </r>
    <r>
      <rPr>
        <b/>
        <sz val="11"/>
        <color rgb="FF000000"/>
        <rFont val="Calibri"/>
      </rPr>
      <t>web.xml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$CATALINA_HOME/conf/web.xml</t>
    </r>
    <r>
      <rPr>
        <sz val="11"/>
        <color rgb="FF000000"/>
        <rFont val="Calibri"/>
      </rPr>
      <t xml:space="preserv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xml:space="preserve"># chown tomcat_admin:tomcat $CATALINA_HOME/conf/web.xml </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$CATALINA_HOME/conf/web.xml</t>
    </r>
    <r>
      <rPr>
        <sz val="11"/>
        <color rgb="FF000000"/>
        <rFont val="Calibri"/>
      </rPr>
      <t xml:space="preserve"> file to </t>
    </r>
    <r>
      <rPr>
        <b/>
        <sz val="11"/>
        <color rgb="FF000000"/>
        <rFont val="Calibri"/>
      </rPr>
      <t>400</t>
    </r>
    <r>
      <rPr>
        <sz val="11"/>
        <color rgb="FF000000"/>
        <rFont val="Calibri"/>
      </rPr>
      <t>.</t>
    </r>
    <r>
      <rPr>
        <sz val="11"/>
        <color rgb="FF000000"/>
        <rFont val="Calibri"/>
      </rPr>
      <t xml:space="preserve">
</t>
    </r>
    <r>
      <rPr>
        <sz val="11"/>
        <color rgb="FF006096"/>
        <rFont val="Roboto Condensed"/>
      </rPr>
      <t xml:space="preserve"># chmod 400 $CATALINA_HOME/conf/web.xml </t>
    </r>
    <r>
      <rPr>
        <sz val="11"/>
        <color rgb="FF006096"/>
        <rFont val="Roboto Condensed"/>
      </rPr>
      <t xml:space="preserve">
</t>
    </r>
  </si>
  <si>
    <r>
      <rPr>
        <sz val="11"/>
        <color rgb="FF000000"/>
        <rFont val="Calibri"/>
      </rPr>
      <t xml:space="preserve">The Tomcat configuration file </t>
    </r>
    <r>
      <rPr>
        <b/>
        <sz val="11"/>
        <color rgb="FF000000"/>
        <rFont val="Calibri"/>
      </rPr>
      <t>web.xml</t>
    </r>
    <r>
      <rPr>
        <sz val="11"/>
        <color rgb="FF000000"/>
        <rFont val="Calibri"/>
      </rPr>
      <t xml:space="preserve"> stores application configuration settings.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</si>
  <si>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$CATALINA_HOME/conf/web.xml</t>
    </r>
    <r>
      <rPr>
        <sz val="11"/>
        <color rgb="FF000000"/>
        <rFont val="Calibri"/>
      </rPr>
      <t xml:space="preserve"> care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web.xml -follow -maxdepth 0 \( -perm /o+rwx,g+rwx,u+wx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</si>
  <si>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web.xml</t>
    </r>
    <r>
      <rPr>
        <sz val="11"/>
        <color rgb="FF000000"/>
        <rFont val="Calibri"/>
      </rPr>
      <t xml:space="preserve"> are </t>
    </r>
    <r>
      <rPr>
        <b/>
        <sz val="11"/>
        <color rgb="FF000000"/>
        <rFont val="Calibri"/>
      </rPr>
      <t>400</t>
    </r>
    <r>
      <rPr>
        <sz val="11"/>
        <color rgb="FF000000"/>
        <rFont val="Calibri"/>
      </rPr>
      <t>.</t>
    </r>
  </si>
  <si>
    <t>4.15</t>
  </si>
  <si>
    <r>
      <rPr>
        <sz val="11"/>
        <rFont val="Calibri"/>
      </rPr>
      <t>Restrict access to jaspic-providers.xml</t>
    </r>
  </si>
  <si>
    <r>
      <rPr>
        <sz val="11"/>
        <color rgb="FF000000"/>
        <rFont val="Calibri"/>
      </rPr>
      <t xml:space="preserve">Perform the following to restrict access to </t>
    </r>
    <r>
      <rPr>
        <b/>
        <sz val="11"/>
        <color rgb="FF000000"/>
        <rFont val="Calibri"/>
      </rPr>
      <t>$CATALINA_HOME/conf/jaspic-providers.xml</t>
    </r>
    <r>
      <rPr>
        <sz val="11"/>
        <color rgb="FF000000"/>
        <rFont val="Calibri"/>
      </rPr>
      <t>.</t>
    </r>
    <r>
      <rPr>
        <sz val="11"/>
        <color rgb="FF000000"/>
        <rFont val="Calibri"/>
      </rPr>
      <t xml:space="preserve">
</t>
    </r>
    <r>
      <rPr>
        <sz val="11"/>
        <color rgb="FF000000"/>
        <rFont val="Calibri"/>
      </rPr>
      <t xml:space="preserve">- Set the ownership of the </t>
    </r>
    <r>
      <rPr>
        <b/>
        <sz val="11"/>
        <color rgb="FF000000"/>
        <rFont val="Calibri"/>
      </rPr>
      <t>$CATALINA_HOME/conf/jaspic-providers.xml</t>
    </r>
    <r>
      <rPr>
        <sz val="11"/>
        <color rgb="FF000000"/>
        <rFont val="Calibri"/>
      </rPr>
      <t xml:space="preserve"> file to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chown tomcat_admin:tomcat $CATALINA_HOME/conf/jaspic-providers.xml</t>
    </r>
    <r>
      <rPr>
        <sz val="11"/>
        <color rgb="FF006096"/>
        <rFont val="Roboto Condensed"/>
      </rPr>
      <t xml:space="preserve">
</t>
    </r>
    <r>
      <rPr>
        <sz val="11"/>
        <color rgb="FF000000"/>
        <rFont val="Calibri"/>
      </rPr>
      <t xml:space="preserve">
</t>
    </r>
    <r>
      <rPr>
        <sz val="11"/>
        <color rgb="FF000000"/>
        <rFont val="Calibri"/>
      </rPr>
      <t xml:space="preserve">- Set the permissions for the </t>
    </r>
    <r>
      <rPr>
        <b/>
        <sz val="11"/>
        <color rgb="FF000000"/>
        <rFont val="Calibri"/>
      </rPr>
      <t>$CATALINA_HOME/conf/jaspic-providers.xml</t>
    </r>
    <r>
      <rPr>
        <sz val="11"/>
        <color rgb="FF000000"/>
        <rFont val="Calibri"/>
      </rPr>
      <t xml:space="preserve"> file to </t>
    </r>
    <r>
      <rPr>
        <b/>
        <sz val="11"/>
        <color rgb="FF000000"/>
        <rFont val="Calibri"/>
      </rPr>
      <t>600</t>
    </r>
    <r>
      <rPr>
        <sz val="11"/>
        <color rgb="FF000000"/>
        <rFont val="Calibri"/>
      </rPr>
      <t>.</t>
    </r>
    <r>
      <rPr>
        <sz val="11"/>
        <color rgb="FF000000"/>
        <rFont val="Calibri"/>
      </rPr>
      <t xml:space="preserve">
</t>
    </r>
    <r>
      <rPr>
        <sz val="11"/>
        <color rgb="FF006096"/>
        <rFont val="Roboto Condensed"/>
      </rPr>
      <t># chmod 600 $CATALINA_HOME/conf/jaspic-providers.xml</t>
    </r>
    <r>
      <rPr>
        <sz val="11"/>
        <color rgb="FF006096"/>
        <rFont val="Roboto Condensed"/>
      </rPr>
      <t xml:space="preserve">
</t>
    </r>
  </si>
  <si>
    <r>
      <rPr>
        <sz val="11"/>
        <color rgb="FF000000"/>
        <rFont val="Calibri"/>
      </rPr>
      <t>Tomcat implements JASPIC 1.1 Maintenance Release B (JSR 196). The implementation is primarily intended to enable the integration of 3rd party JASPIC authentication implementations with Tomcat.</t>
    </r>
    <r>
      <rPr>
        <sz val="11"/>
        <color rgb="FF000000"/>
        <rFont val="Calibri"/>
      </rPr>
      <t xml:space="preserve">
</t>
    </r>
    <r>
      <rPr>
        <sz val="11"/>
        <color rgb="FF000000"/>
        <rFont val="Calibri"/>
      </rPr>
      <t xml:space="preserve">JASPIC may be configured dynamically by an application or statically via the </t>
    </r>
    <r>
      <rPr>
        <b/>
        <sz val="11"/>
        <color rgb="FF000000"/>
        <rFont val="Calibri"/>
      </rPr>
      <t>$CATALINA_BASE/conf/jaspic-providers.xml</t>
    </r>
    <r>
      <rPr>
        <sz val="11"/>
        <color rgb="FF000000"/>
        <rFont val="Calibri"/>
      </rPr>
      <t xml:space="preserve"> configuration file. It is recommended that access to this file properly protect from unauthorized changes.</t>
    </r>
  </si>
  <si>
    <r>
      <rPr>
        <sz val="11"/>
        <color rgb="FF000000"/>
        <rFont val="Calibri"/>
      </rPr>
      <t xml:space="preserve">Perform the following to determine if the ownership and permissions on </t>
    </r>
    <r>
      <rPr>
        <b/>
        <sz val="11"/>
        <color rgb="FF000000"/>
        <rFont val="Calibri"/>
      </rPr>
      <t>$CATALINA_HOME/conf/jaspic-providers.xml</t>
    </r>
    <r>
      <rPr>
        <sz val="11"/>
        <color rgb="FF000000"/>
        <rFont val="Calibri"/>
      </rPr>
      <t xml:space="preserve"> are securely configured.</t>
    </r>
    <r>
      <rPr>
        <sz val="11"/>
        <color rgb="FF000000"/>
        <rFont val="Calibri"/>
      </rPr>
      <t xml:space="preserve">
</t>
    </r>
    <r>
      <rPr>
        <sz val="11"/>
        <color rgb="FF006096"/>
        <rFont val="Roboto Condensed"/>
      </rPr>
      <t xml:space="preserve"># cd $CATALINA_HOME/conf/ </t>
    </r>
    <r>
      <rPr>
        <sz val="11"/>
        <color rgb="FF006096"/>
        <rFont val="Roboto Condensed"/>
      </rPr>
      <t xml:space="preserve">
</t>
    </r>
    <r>
      <rPr>
        <sz val="11"/>
        <color rgb="FF006096"/>
        <rFont val="Roboto Condensed"/>
      </rPr>
      <t># find jaspic-providers.xml -follow -maxdepth 0 \( -perm /o+rwx,g+rwx,u+x -o ! -user tomcat_admin -o ! -group tomcat \) -ls</t>
    </r>
    <r>
      <rPr>
        <sz val="11"/>
        <color rgb="FF006096"/>
        <rFont val="Roboto Condensed"/>
      </rPr>
      <t xml:space="preserve">
</t>
    </r>
    <r>
      <rPr>
        <sz val="11"/>
        <color rgb="FF000000"/>
        <rFont val="Calibri"/>
      </rPr>
      <t xml:space="preserve">
</t>
    </r>
    <r>
      <rPr>
        <sz val="11"/>
        <color rgb="FF000000"/>
        <rFont val="Calibri"/>
      </rPr>
      <t>The above command should not produce any output.</t>
    </r>
  </si>
  <si>
    <r>
      <rPr>
        <sz val="11"/>
        <color rgb="FF000000"/>
        <rFont val="Calibri"/>
      </rPr>
      <t xml:space="preserve">The default permissions of </t>
    </r>
    <r>
      <rPr>
        <b/>
        <sz val="11"/>
        <color rgb="FF000000"/>
        <rFont val="Calibri"/>
      </rPr>
      <t>jaspic-providers.xml</t>
    </r>
    <r>
      <rPr>
        <sz val="11"/>
        <color rgb="FF000000"/>
        <rFont val="Calibri"/>
      </rPr>
      <t xml:space="preserve"> are </t>
    </r>
    <r>
      <rPr>
        <b/>
        <sz val="11"/>
        <color rgb="FF000000"/>
        <rFont val="Calibri"/>
      </rPr>
      <t>600</t>
    </r>
    <r>
      <rPr>
        <sz val="11"/>
        <color rgb="FF000000"/>
        <rFont val="Calibri"/>
      </rPr>
      <t>.</t>
    </r>
  </si>
  <si>
    <t>Configure Realms</t>
  </si>
  <si>
    <t>5.1</t>
  </si>
  <si>
    <r>
      <rPr>
        <sz val="11"/>
        <rFont val="Calibri"/>
      </rPr>
      <t>Use secure Realms</t>
    </r>
  </si>
  <si>
    <r>
      <rPr>
        <sz val="11"/>
        <color rgb="FF000000"/>
        <rFont val="Calibri"/>
      </rPr>
      <t xml:space="preserve">Set the Realm </t>
    </r>
    <r>
      <rPr>
        <b/>
        <sz val="11"/>
        <color rgb="FF000000"/>
        <rFont val="Calibri"/>
      </rPr>
      <t>className</t>
    </r>
    <r>
      <rPr>
        <sz val="11"/>
        <color rgb="FF000000"/>
        <rFont val="Calibri"/>
      </rPr>
      <t xml:space="preserve"> setting in </t>
    </r>
    <r>
      <rPr>
        <b/>
        <sz val="11"/>
        <color rgb="FF000000"/>
        <rFont val="Calibri"/>
      </rPr>
      <t>$CATALINA_HOME/conf/server.xml</t>
    </r>
    <r>
      <rPr>
        <sz val="11"/>
        <color rgb="FF000000"/>
        <rFont val="Calibri"/>
      </rPr>
      <t xml:space="preserve"> to one of the appropriate realms.</t>
    </r>
  </si>
  <si>
    <r>
      <rPr>
        <sz val="11"/>
        <color rgb="FF000000"/>
        <rFont val="Calibri"/>
      </rPr>
      <t xml:space="preserve">A realm is a database of usernames and passwords used to identify valid users of web applications. Review the Realms configuration to ensure Tomcat is not configured to use </t>
    </r>
    <r>
      <rPr>
        <b/>
        <sz val="11"/>
        <color rgb="FF000000"/>
        <rFont val="Calibri"/>
      </rPr>
      <t>MemoryRealm</t>
    </r>
    <r>
      <rPr>
        <sz val="11"/>
        <color rgb="FF000000"/>
        <rFont val="Calibri"/>
      </rPr>
      <t xml:space="preserve">, </t>
    </r>
    <r>
      <rPr>
        <b/>
        <sz val="11"/>
        <color rgb="FF000000"/>
        <rFont val="Calibri"/>
      </rPr>
      <t>JDBCRealm</t>
    </r>
    <r>
      <rPr>
        <sz val="11"/>
        <color rgb="FF000000"/>
        <rFont val="Calibri"/>
      </rPr>
      <t xml:space="preserve">, </t>
    </r>
    <r>
      <rPr>
        <b/>
        <sz val="11"/>
        <color rgb="FF000000"/>
        <rFont val="Calibri"/>
      </rPr>
      <t>UserDatabaseRealm</t>
    </r>
    <r>
      <rPr>
        <sz val="11"/>
        <color rgb="FF000000"/>
        <rFont val="Calibri"/>
      </rPr>
      <t xml:space="preserve">, or </t>
    </r>
    <r>
      <rPr>
        <b/>
        <sz val="11"/>
        <color rgb="FF000000"/>
        <rFont val="Calibri"/>
      </rPr>
      <t>JAASRealm</t>
    </r>
    <r>
      <rPr>
        <sz val="11"/>
        <color rgb="FF000000"/>
        <rFont val="Calibri"/>
      </rPr>
      <t>.</t>
    </r>
  </si>
  <si>
    <r>
      <rPr>
        <sz val="11"/>
        <color rgb="FF000000"/>
        <rFont val="Calibri"/>
      </rPr>
      <t>Perform the following to ensure an improper realm is not in use:</t>
    </r>
    <r>
      <rPr>
        <sz val="11"/>
        <color rgb="FF000000"/>
        <rFont val="Calibri"/>
      </rPr>
      <t xml:space="preserve">
</t>
    </r>
    <r>
      <rPr>
        <sz val="11"/>
        <color rgb="FF006096"/>
        <rFont val="Roboto Condensed"/>
      </rPr>
      <t xml:space="preserve"># grep "Realm className" $CATALINA_HOME/conf/server.xml | grep MemoryRealm  </t>
    </r>
    <r>
      <rPr>
        <sz val="11"/>
        <color rgb="FF006096"/>
        <rFont val="Roboto Condensed"/>
      </rPr>
      <t xml:space="preserve">
</t>
    </r>
    <r>
      <rPr>
        <sz val="11"/>
        <color rgb="FF006096"/>
        <rFont val="Roboto Condensed"/>
      </rPr>
      <t># grep "Realm className" $CATALINA_HOME/conf/server.xml | grep JDBCRealm</t>
    </r>
    <r>
      <rPr>
        <sz val="11"/>
        <color rgb="FF006096"/>
        <rFont val="Roboto Condensed"/>
      </rPr>
      <t xml:space="preserve">
</t>
    </r>
    <r>
      <rPr>
        <sz val="11"/>
        <color rgb="FF006096"/>
        <rFont val="Roboto Condensed"/>
      </rPr>
      <t># grep "Realm className" $CATALINA_HOME/conf/server.xml | grep UserDatabaseRealm</t>
    </r>
    <r>
      <rPr>
        <sz val="11"/>
        <color rgb="FF006096"/>
        <rFont val="Roboto Condensed"/>
      </rPr>
      <t xml:space="preserve">
</t>
    </r>
    <r>
      <rPr>
        <sz val="11"/>
        <color rgb="FF006096"/>
        <rFont val="Roboto Condensed"/>
      </rPr>
      <t># grep "Realm className" $CATALINA_HOME/conf/server.xml | grep JAASRealm</t>
    </r>
    <r>
      <rPr>
        <sz val="11"/>
        <color rgb="FF006096"/>
        <rFont val="Roboto Condensed"/>
      </rPr>
      <t xml:space="preserve">
</t>
    </r>
    <r>
      <rPr>
        <sz val="11"/>
        <color rgb="FF000000"/>
        <rFont val="Calibri"/>
      </rPr>
      <t xml:space="preserve">
</t>
    </r>
    <r>
      <rPr>
        <sz val="11"/>
        <color rgb="FF000000"/>
        <rFont val="Calibri"/>
      </rPr>
      <t>The above commands should not emit any output.</t>
    </r>
  </si>
  <si>
    <t>5.2</t>
  </si>
  <si>
    <r>
      <rPr>
        <sz val="11"/>
        <rFont val="Calibri"/>
      </rPr>
      <t>Use LockOut Realms</t>
    </r>
  </si>
  <si>
    <r>
      <rPr>
        <sz val="11"/>
        <color rgb="FF000000"/>
        <rFont val="Calibri"/>
      </rPr>
      <t>Create a lockout realm wrapping the main realm similar to the example below:</t>
    </r>
    <r>
      <rPr>
        <sz val="11"/>
        <color rgb="FF000000"/>
        <rFont val="Calibri"/>
      </rPr>
      <t xml:space="preserve">
</t>
    </r>
    <r>
      <rPr>
        <sz val="11"/>
        <color rgb="FF006096"/>
        <rFont val="Roboto Condensed"/>
      </rPr>
      <t>&lt;Realm className="org.apache.catalina.realm.LockOutRealm"</t>
    </r>
    <r>
      <rPr>
        <sz val="11"/>
        <color rgb="FF006096"/>
        <rFont val="Roboto Condensed"/>
      </rPr>
      <t xml:space="preserve">
</t>
    </r>
    <r>
      <rPr>
        <sz val="11"/>
        <color rgb="FF006096"/>
        <rFont val="Roboto Condensed"/>
      </rPr>
      <t>failureCount="3" lockOutTime="600" cacheSize="1000"</t>
    </r>
    <r>
      <rPr>
        <sz val="11"/>
        <color rgb="FF006096"/>
        <rFont val="Roboto Condensed"/>
      </rPr>
      <t xml:space="preserve">
</t>
    </r>
    <r>
      <rPr>
        <sz val="11"/>
        <color rgb="FF006096"/>
        <rFont val="Roboto Condensed"/>
      </rPr>
      <t>cacheRemovalWarningTime="3600"&gt;</t>
    </r>
    <r>
      <rPr>
        <sz val="11"/>
        <color rgb="FF006096"/>
        <rFont val="Roboto Condensed"/>
      </rPr>
      <t xml:space="preserve">
</t>
    </r>
    <r>
      <rPr>
        <sz val="11"/>
        <color rgb="FF006096"/>
        <rFont val="Roboto Condensed"/>
      </rPr>
      <t xml:space="preserve">    &lt;Realm</t>
    </r>
    <r>
      <rPr>
        <sz val="11"/>
        <color rgb="FF006096"/>
        <rFont val="Roboto Condensed"/>
      </rPr>
      <t xml:space="preserve">
</t>
    </r>
    <r>
      <rPr>
        <sz val="11"/>
        <color rgb="FF006096"/>
        <rFont val="Roboto Condensed"/>
      </rPr>
      <t xml:space="preserve">className="org.apache.catalina.realm.DataSourceRealm" </t>
    </r>
    <r>
      <rPr>
        <sz val="11"/>
        <color rgb="FF006096"/>
        <rFont val="Roboto Condensed"/>
      </rPr>
      <t xml:space="preserve">
</t>
    </r>
    <r>
      <rPr>
        <sz val="11"/>
        <color rgb="FF006096"/>
        <rFont val="Roboto Condensed"/>
      </rPr>
      <t>dataSourceName=... /&gt;</t>
    </r>
    <r>
      <rPr>
        <sz val="11"/>
        <color rgb="FF006096"/>
        <rFont val="Roboto Condensed"/>
      </rPr>
      <t xml:space="preserve">
</t>
    </r>
    <r>
      <rPr>
        <sz val="11"/>
        <color rgb="FF006096"/>
        <rFont val="Roboto Condensed"/>
      </rPr>
      <t xml:space="preserve">&lt;/Realm&gt; </t>
    </r>
    <r>
      <rPr>
        <sz val="11"/>
        <color rgb="FF006096"/>
        <rFont val="Roboto Condensed"/>
      </rPr>
      <t xml:space="preserve">
</t>
    </r>
  </si>
  <si>
    <r>
      <rPr>
        <sz val="11"/>
        <color rgb="FF000000"/>
        <rFont val="Calibri"/>
      </rPr>
      <t xml:space="preserve">A </t>
    </r>
    <r>
      <rPr>
        <b/>
        <sz val="11"/>
        <color rgb="FF000000"/>
        <rFont val="Calibri"/>
      </rPr>
      <t>LockOut</t>
    </r>
    <r>
      <rPr>
        <sz val="11"/>
        <color rgb="FF000000"/>
        <rFont val="Calibri"/>
      </rPr>
      <t xml:space="preserve"> realm wraps around standard realms adding the ability to lock a user out after multiple failed logins.</t>
    </r>
  </si>
  <si>
    <r>
      <rPr>
        <sz val="11"/>
        <color rgb="FF000000"/>
        <rFont val="Calibri"/>
      </rPr>
      <t xml:space="preserve">Perform the following to check to see if a </t>
    </r>
    <r>
      <rPr>
        <b/>
        <sz val="11"/>
        <color rgb="FF000000"/>
        <rFont val="Calibri"/>
      </rPr>
      <t>LockOut</t>
    </r>
    <r>
      <rPr>
        <sz val="11"/>
        <color rgb="FF000000"/>
        <rFont val="Calibri"/>
      </rPr>
      <t xml:space="preserve"> realm is being used:</t>
    </r>
    <r>
      <rPr>
        <sz val="11"/>
        <color rgb="FF000000"/>
        <rFont val="Calibri"/>
      </rPr>
      <t xml:space="preserve">
</t>
    </r>
    <r>
      <rPr>
        <sz val="11"/>
        <color rgb="FF006096"/>
        <rFont val="Roboto Condensed"/>
      </rPr>
      <t xml:space="preserve"># grep "LockOutRealm" $CATALINA_HOME/conf/server.xml </t>
    </r>
    <r>
      <rPr>
        <sz val="11"/>
        <color rgb="FF006096"/>
        <rFont val="Roboto Condensed"/>
      </rPr>
      <t xml:space="preserve">
</t>
    </r>
  </si>
  <si>
    <t>Connector Security</t>
  </si>
  <si>
    <t>6.1</t>
  </si>
  <si>
    <r>
      <rPr>
        <sz val="11"/>
        <rFont val="Calibri"/>
      </rPr>
      <t>Setup Client-cert Authentication</t>
    </r>
  </si>
  <si>
    <r>
      <rPr>
        <sz val="11"/>
        <color rgb="FF000000"/>
        <rFont val="Calibri"/>
      </rPr>
      <t xml:space="preserve">In the Connector element, set the </t>
    </r>
    <r>
      <rPr>
        <b/>
        <sz val="11"/>
        <color rgb="FF000000"/>
        <rFont val="Calibri"/>
      </rPr>
      <t>clientAuth</t>
    </r>
    <r>
      <rPr>
        <sz val="11"/>
        <color rgb="FF000000"/>
        <rFont val="Calibri"/>
      </rPr>
      <t xml:space="preserve"> parameter to </t>
    </r>
    <r>
      <rPr>
        <b/>
        <sz val="11"/>
        <color rgb="FF000000"/>
        <rFont val="Calibri"/>
      </rPr>
      <t>true</t>
    </r>
    <r>
      <rPr>
        <sz val="11"/>
        <color rgb="FF000000"/>
        <rFont val="Calibri"/>
      </rPr>
      <t xml:space="preserve"> and the </t>
    </r>
    <r>
      <rPr>
        <b/>
        <sz val="11"/>
        <color rgb="FF000000"/>
        <rFont val="Calibri"/>
      </rPr>
      <t>certificateVerification</t>
    </r>
    <r>
      <rPr>
        <sz val="11"/>
        <color rgb="FF000000"/>
        <rFont val="Calibri"/>
      </rPr>
      <t xml:space="preserve"> to </t>
    </r>
    <r>
      <rPr>
        <b/>
        <sz val="11"/>
        <color rgb="FF000000"/>
        <rFont val="Calibri"/>
      </rPr>
      <t>required</t>
    </r>
    <r>
      <rPr>
        <sz val="11"/>
        <color rgb="FF000000"/>
        <rFont val="Calibri"/>
      </rPr>
      <t xml:space="preserve">
</t>
    </r>
    <r>
      <rPr>
        <sz val="11"/>
        <color rgb="FF006096"/>
        <rFont val="Roboto Condensed"/>
      </rPr>
      <t>&lt;-- Define a SSL Coyote HTTP/1.1 Connector on port 8443 --&gt;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&lt;Connector</t>
    </r>
    <r>
      <rPr>
        <sz val="11"/>
        <color rgb="FF006096"/>
        <rFont val="Roboto Condensed"/>
      </rPr>
      <t xml:space="preserve">
</t>
    </r>
    <r>
      <rPr>
        <sz val="11"/>
        <color rgb="FF006096"/>
        <rFont val="Roboto Condensed"/>
      </rPr>
      <t xml:space="preserve">     port="8443" minProcessors="5" maxProcessors="75"</t>
    </r>
    <r>
      <rPr>
        <sz val="11"/>
        <color rgb="FF006096"/>
        <rFont val="Roboto Condensed"/>
      </rPr>
      <t xml:space="preserve">
</t>
    </r>
    <r>
      <rPr>
        <sz val="11"/>
        <color rgb="FF006096"/>
        <rFont val="Roboto Condensed"/>
      </rPr>
      <t xml:space="preserve">     enableLookups="true" disableUploadTimeout="true"</t>
    </r>
    <r>
      <rPr>
        <sz val="11"/>
        <color rgb="FF006096"/>
        <rFont val="Roboto Condensed"/>
      </rPr>
      <t xml:space="preserve">
</t>
    </r>
    <r>
      <rPr>
        <sz val="11"/>
        <color rgb="FF006096"/>
        <rFont val="Roboto Condensed"/>
      </rPr>
      <t xml:space="preserve">     acceptCount="100" debug="0" scheme="https" secure="true";</t>
    </r>
    <r>
      <rPr>
        <sz val="11"/>
        <color rgb="FF006096"/>
        <rFont val="Roboto Condensed"/>
      </rPr>
      <t xml:space="preserve">
</t>
    </r>
    <r>
      <rPr>
        <sz val="11"/>
        <color rgb="FF006096"/>
        <rFont val="Roboto Condensed"/>
      </rPr>
      <t xml:space="preserve">     clientAuth="true" sslProtocol="TLS"/&gt;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&lt;Connector ...&gt;</t>
    </r>
    <r>
      <rPr>
        <sz val="11"/>
        <color rgb="FF006096"/>
        <rFont val="Roboto Condensed"/>
      </rPr>
      <t xml:space="preserve">
</t>
    </r>
    <r>
      <rPr>
        <sz val="11"/>
        <color rgb="FF006096"/>
        <rFont val="Roboto Condensed"/>
      </rPr>
      <t xml:space="preserve">     &lt;SSLHostConfig</t>
    </r>
    <r>
      <rPr>
        <sz val="11"/>
        <color rgb="FF006096"/>
        <rFont val="Roboto Condensed"/>
      </rPr>
      <t xml:space="preserve">
</t>
    </r>
    <r>
      <rPr>
        <sz val="11"/>
        <color rgb="FF006096"/>
        <rFont val="Roboto Condensed"/>
      </rPr>
      <t xml:space="preserve">      certificateVerification="required"</t>
    </r>
    <r>
      <rPr>
        <sz val="11"/>
        <color rgb="FF006096"/>
        <rFont val="Roboto Condensed"/>
      </rPr>
      <t xml:space="preserve">
</t>
    </r>
    <r>
      <rPr>
        <sz val="11"/>
        <color rgb="FF006096"/>
        <rFont val="Roboto Condensed"/>
      </rPr>
      <t xml:space="preserve">     /&gt;</t>
    </r>
    <r>
      <rPr>
        <sz val="11"/>
        <color rgb="FF006096"/>
        <rFont val="Roboto Condensed"/>
      </rPr>
      <t xml:space="preserve">
</t>
    </r>
  </si>
  <si>
    <r>
      <rPr>
        <sz val="11"/>
        <color rgb="FF000000"/>
        <rFont val="Calibri"/>
      </rPr>
      <t>Client-cert authentication requires that each client connecting to the server have a certificate to authenticate. This is generally regarded as stronger authentication than a password as it requires the client to have the certificate and not just know a password.</t>
    </r>
  </si>
  <si>
    <r>
      <rPr>
        <sz val="11"/>
        <color rgb="FF000000"/>
        <rFont val="Calibri"/>
      </rPr>
      <t xml:space="preserve">Review the Connector configuration in </t>
    </r>
    <r>
      <rPr>
        <b/>
        <sz val="11"/>
        <color rgb="FF000000"/>
        <rFont val="Calibri"/>
      </rPr>
      <t>server.xml</t>
    </r>
    <r>
      <rPr>
        <sz val="11"/>
        <color rgb="FF000000"/>
        <rFont val="Calibri"/>
      </rPr>
      <t xml:space="preserve"> and ensure the </t>
    </r>
    <r>
      <rPr>
        <b/>
        <sz val="11"/>
        <color rgb="FF000000"/>
        <rFont val="Calibri"/>
      </rPr>
      <t>clientAuth</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certificateVerification</t>
    </r>
    <r>
      <rPr>
        <sz val="11"/>
        <color rgb="FF000000"/>
        <rFont val="Calibri"/>
      </rPr>
      <t xml:space="preserve"> is set to </t>
    </r>
    <r>
      <rPr>
        <b/>
        <sz val="11"/>
        <color rgb="FF000000"/>
        <rFont val="Calibri"/>
      </rPr>
      <t>required</t>
    </r>
    <r>
      <rPr>
        <sz val="11"/>
        <color rgb="FF000000"/>
        <rFont val="Calibri"/>
      </rPr>
      <t>.</t>
    </r>
  </si>
  <si>
    <r>
      <rPr>
        <sz val="11"/>
        <color rgb="FF000000"/>
        <rFont val="Calibri"/>
      </rPr>
      <t>Not configured</t>
    </r>
  </si>
  <si>
    <t>6.2</t>
  </si>
  <si>
    <r>
      <rPr>
        <sz val="11"/>
        <rFont val="Calibri"/>
      </rPr>
      <t>Ensure SSLEnabled is set to True for Sensitive Connectors</t>
    </r>
  </si>
  <si>
    <r>
      <rPr>
        <sz val="11"/>
        <color rgb="FF000000"/>
        <rFont val="Calibri"/>
      </rPr>
      <t xml:space="preserve">In </t>
    </r>
    <r>
      <rPr>
        <b/>
        <sz val="11"/>
        <color rgb="FF000000"/>
        <rFont val="Calibri"/>
      </rPr>
      <t>server.xml</t>
    </r>
    <r>
      <rPr>
        <sz val="11"/>
        <color rgb="FF000000"/>
        <rFont val="Calibri"/>
      </rPr>
      <t xml:space="preserve">, set the </t>
    </r>
    <r>
      <rPr>
        <b/>
        <sz val="11"/>
        <color rgb="FF000000"/>
        <rFont val="Calibri"/>
      </rPr>
      <t>SSLEnabled</t>
    </r>
    <r>
      <rPr>
        <sz val="11"/>
        <color rgb="FF000000"/>
        <rFont val="Calibri"/>
      </rPr>
      <t xml:space="preserve"> attribute to </t>
    </r>
    <r>
      <rPr>
        <b/>
        <sz val="11"/>
        <color rgb="FF000000"/>
        <rFont val="Calibri"/>
      </rPr>
      <t>true</t>
    </r>
    <r>
      <rPr>
        <sz val="11"/>
        <color rgb="FF000000"/>
        <rFont val="Calibri"/>
      </rPr>
      <t xml:space="preserve"> for each Connector that sends or receives sensitive information</t>
    </r>
    <r>
      <rPr>
        <sz val="11"/>
        <color rgb="FF000000"/>
        <rFont val="Calibri"/>
      </rPr>
      <t xml:space="preserve">
</t>
    </r>
    <r>
      <rPr>
        <sz val="11"/>
        <color rgb="FF006096"/>
        <rFont val="Roboto Condensed"/>
      </rPr>
      <t xml:space="preserve">&lt;Connector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SSLEnabled="true"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</si>
  <si>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The </t>
    </r>
    <r>
      <rPr>
        <b/>
        <sz val="11"/>
        <color rgb="FF000000"/>
        <rFont val="Calibri"/>
      </rPr>
      <t>SSLEnabled</t>
    </r>
    <r>
      <rPr>
        <sz val="11"/>
        <color rgb="FF000000"/>
        <rFont val="Calibri"/>
      </rPr>
      <t xml:space="preserve"> setting determines if SSL is enabled for a specific Connector. It is recommended that SSL be utilized for any Connector that sends or receives sensitive information, such as authentication credentials or personal information.</t>
    </r>
  </si>
  <si>
    <r>
      <rPr>
        <sz val="11"/>
        <color rgb="FF000000"/>
        <rFont val="Calibri"/>
      </rPr>
      <t xml:space="preserve">Review the </t>
    </r>
    <r>
      <rPr>
        <b/>
        <sz val="11"/>
        <color rgb="FF000000"/>
        <rFont val="Calibri"/>
      </rPr>
      <t>server.xml</t>
    </r>
    <r>
      <rPr>
        <sz val="11"/>
        <color rgb="FF000000"/>
        <rFont val="Calibri"/>
      </rPr>
      <t xml:space="preserve"> and ensure all Connectors sending or receiving sensitive information have the </t>
    </r>
    <r>
      <rPr>
        <b/>
        <sz val="11"/>
        <color rgb="FF000000"/>
        <rFont val="Calibri"/>
      </rPr>
      <t>SSLEnabled</t>
    </r>
    <r>
      <rPr>
        <sz val="11"/>
        <color rgb="FF000000"/>
        <rFont val="Calibri"/>
      </rPr>
      <t xml:space="preserve"> attribute set to </t>
    </r>
    <r>
      <rPr>
        <b/>
        <sz val="11"/>
        <color rgb="FF000000"/>
        <rFont val="Calibri"/>
      </rPr>
      <t>true</t>
    </r>
    <r>
      <rPr>
        <sz val="11"/>
        <color rgb="FF000000"/>
        <rFont val="Calibri"/>
      </rPr>
      <t>.</t>
    </r>
  </si>
  <si>
    <r>
      <rPr>
        <b/>
        <sz val="11"/>
        <color rgb="FF000000"/>
        <rFont val="Calibri"/>
      </rPr>
      <t>SSLEnabled</t>
    </r>
    <r>
      <rPr>
        <sz val="11"/>
        <color rgb="FF000000"/>
        <rFont val="Calibri"/>
      </rPr>
      <t xml:space="preserve"> is set to </t>
    </r>
    <r>
      <rPr>
        <b/>
        <sz val="11"/>
        <color rgb="FF000000"/>
        <rFont val="Calibri"/>
      </rPr>
      <t>false</t>
    </r>
    <r>
      <rPr>
        <sz val="11"/>
        <color rgb="FF000000"/>
        <rFont val="Calibri"/>
      </rPr>
      <t>.</t>
    </r>
  </si>
  <si>
    <t>6.3</t>
  </si>
  <si>
    <r>
      <rPr>
        <sz val="11"/>
        <rFont val="Calibri"/>
      </rPr>
      <t>Ensure scheme is set accurately</t>
    </r>
  </si>
  <si>
    <r>
      <rPr>
        <sz val="11"/>
        <color rgb="FF000000"/>
        <rFont val="Calibri"/>
      </rPr>
      <t xml:space="preserve">In </t>
    </r>
    <r>
      <rPr>
        <b/>
        <sz val="11"/>
        <color rgb="FF000000"/>
        <rFont val="Calibri"/>
      </rPr>
      <t>server.xml</t>
    </r>
    <r>
      <rPr>
        <sz val="11"/>
        <color rgb="FF000000"/>
        <rFont val="Calibri"/>
      </rPr>
      <t xml:space="preserve">, set the Connector’s </t>
    </r>
    <r>
      <rPr>
        <b/>
        <sz val="11"/>
        <color rgb="FF000000"/>
        <rFont val="Calibri"/>
      </rPr>
      <t>scheme</t>
    </r>
    <r>
      <rPr>
        <sz val="11"/>
        <color rgb="FF000000"/>
        <rFont val="Calibri"/>
      </rPr>
      <t xml:space="preserve"> attribute to </t>
    </r>
    <r>
      <rPr>
        <b/>
        <sz val="11"/>
        <color rgb="FF000000"/>
        <rFont val="Calibri"/>
      </rPr>
      <t>http</t>
    </r>
    <r>
      <rPr>
        <sz val="11"/>
        <color rgb="FF000000"/>
        <rFont val="Calibri"/>
      </rPr>
      <t xml:space="preserve"> for Connectors operating over HTTP. Set the Connector’s </t>
    </r>
    <r>
      <rPr>
        <b/>
        <sz val="11"/>
        <color rgb="FF000000"/>
        <rFont val="Calibri"/>
      </rPr>
      <t>scheme</t>
    </r>
    <r>
      <rPr>
        <sz val="11"/>
        <color rgb="FF000000"/>
        <rFont val="Calibri"/>
      </rPr>
      <t xml:space="preserve"> attribute to </t>
    </r>
    <r>
      <rPr>
        <b/>
        <sz val="11"/>
        <color rgb="FF000000"/>
        <rFont val="Calibri"/>
      </rPr>
      <t>https</t>
    </r>
    <r>
      <rPr>
        <sz val="11"/>
        <color rgb="FF000000"/>
        <rFont val="Calibri"/>
      </rPr>
      <t xml:space="preserve"> for Connectors operating over HTTPS.</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scheme="https"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</si>
  <si>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The </t>
    </r>
    <r>
      <rPr>
        <b/>
        <sz val="11"/>
        <color rgb="FF000000"/>
        <rFont val="Calibri"/>
      </rPr>
      <t>scheme</t>
    </r>
    <r>
      <rPr>
        <sz val="11"/>
        <color rgb="FF000000"/>
        <rFont val="Calibri"/>
      </rPr>
      <t xml:space="preserve"> attribute is used to indicate to callers of </t>
    </r>
    <r>
      <rPr>
        <b/>
        <sz val="11"/>
        <color rgb="FF000000"/>
        <rFont val="Calibri"/>
      </rPr>
      <t>request.getScheme()</t>
    </r>
    <r>
      <rPr>
        <sz val="11"/>
        <color rgb="FF000000"/>
        <rFont val="Calibri"/>
      </rPr>
      <t xml:space="preserve"> which scheme is in use by the Connector. Ensure the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 xml:space="preserve"> for Connectors operating over HTTP. Ensure the scheme attribute is set to </t>
    </r>
    <r>
      <rPr>
        <b/>
        <sz val="11"/>
        <color rgb="FF000000"/>
        <rFont val="Calibri"/>
      </rPr>
      <t>https</t>
    </r>
    <r>
      <rPr>
        <sz val="11"/>
        <color rgb="FF000000"/>
        <rFont val="Calibri"/>
      </rPr>
      <t xml:space="preserve"> for Connectors operating over HTTPS.</t>
    </r>
  </si>
  <si>
    <r>
      <rPr>
        <sz val="11"/>
        <color rgb="FF000000"/>
        <rFont val="Calibri"/>
      </rPr>
      <t xml:space="preserve">Review the </t>
    </r>
    <r>
      <rPr>
        <b/>
        <sz val="11"/>
        <color rgb="FF000000"/>
        <rFont val="Calibri"/>
      </rPr>
      <t>server.xml</t>
    </r>
    <r>
      <rPr>
        <sz val="11"/>
        <color rgb="FF000000"/>
        <rFont val="Calibri"/>
      </rPr>
      <t xml:space="preserve"> to ensure the Connector’s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 xml:space="preserve"> for Connectors operating over HTTP. Also ensure the Connector’s </t>
    </r>
    <r>
      <rPr>
        <b/>
        <sz val="11"/>
        <color rgb="FF000000"/>
        <rFont val="Calibri"/>
      </rPr>
      <t>scheme</t>
    </r>
    <r>
      <rPr>
        <sz val="11"/>
        <color rgb="FF000000"/>
        <rFont val="Calibri"/>
      </rPr>
      <t xml:space="preserve"> attribute is set to </t>
    </r>
    <r>
      <rPr>
        <b/>
        <sz val="11"/>
        <color rgb="FF000000"/>
        <rFont val="Calibri"/>
      </rPr>
      <t>https</t>
    </r>
    <r>
      <rPr>
        <sz val="11"/>
        <color rgb="FF000000"/>
        <rFont val="Calibri"/>
      </rPr>
      <t xml:space="preserve"> for Connectors operating over HTTPS.</t>
    </r>
  </si>
  <si>
    <r>
      <rPr>
        <sz val="11"/>
        <color rgb="FF000000"/>
        <rFont val="Calibri"/>
      </rPr>
      <t xml:space="preserve">The </t>
    </r>
    <r>
      <rPr>
        <b/>
        <sz val="11"/>
        <color rgb="FF000000"/>
        <rFont val="Calibri"/>
      </rPr>
      <t>scheme</t>
    </r>
    <r>
      <rPr>
        <sz val="11"/>
        <color rgb="FF000000"/>
        <rFont val="Calibri"/>
      </rPr>
      <t xml:space="preserve"> attribute is set to </t>
    </r>
    <r>
      <rPr>
        <b/>
        <sz val="11"/>
        <color rgb="FF000000"/>
        <rFont val="Calibri"/>
      </rPr>
      <t>http</t>
    </r>
    <r>
      <rPr>
        <sz val="11"/>
        <color rgb="FF000000"/>
        <rFont val="Calibri"/>
      </rPr>
      <t>.</t>
    </r>
  </si>
  <si>
    <t>6.4</t>
  </si>
  <si>
    <r>
      <rPr>
        <sz val="11"/>
        <rFont val="Calibri"/>
      </rPr>
      <t>Ensure secure is set to true only for SSL-enabled Connectors</t>
    </r>
  </si>
  <si>
    <r>
      <rPr>
        <sz val="11"/>
        <color rgb="FF000000"/>
        <rFont val="Calibri"/>
      </rPr>
      <t xml:space="preserve">For each Connector defined in </t>
    </r>
    <r>
      <rPr>
        <b/>
        <sz val="11"/>
        <color rgb="FF000000"/>
        <rFont val="Calibri"/>
      </rPr>
      <t>server.xml</t>
    </r>
    <r>
      <rPr>
        <sz val="11"/>
        <color rgb="FF000000"/>
        <rFont val="Calibri"/>
      </rPr>
      <t xml:space="preserve">, set the </t>
    </r>
    <r>
      <rPr>
        <b/>
        <sz val="11"/>
        <color rgb="FF000000"/>
        <rFont val="Calibri"/>
      </rPr>
      <t>secure</t>
    </r>
    <r>
      <rPr>
        <sz val="11"/>
        <color rgb="FF000000"/>
        <rFont val="Calibri"/>
      </rPr>
      <t xml:space="preserve"> attribute to </t>
    </r>
    <r>
      <rPr>
        <b/>
        <sz val="11"/>
        <color rgb="FF000000"/>
        <rFont val="Calibri"/>
      </rPr>
      <t>true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 xml:space="preserve">. Set the </t>
    </r>
    <r>
      <rPr>
        <b/>
        <sz val="11"/>
        <color rgb="FF000000"/>
        <rFont val="Calibri"/>
      </rPr>
      <t>secure</t>
    </r>
    <r>
      <rPr>
        <sz val="11"/>
        <color rgb="FF000000"/>
        <rFont val="Calibri"/>
      </rPr>
      <t xml:space="preserve"> attribute to </t>
    </r>
    <r>
      <rPr>
        <b/>
        <sz val="11"/>
        <color rgb="FF000000"/>
        <rFont val="Calibri"/>
      </rPr>
      <t>false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false</t>
    </r>
    <r>
      <rPr>
        <sz val="11"/>
        <color rgb="FF000000"/>
        <rFont val="Calibri"/>
      </rPr>
      <t>.</t>
    </r>
    <r>
      <rPr>
        <sz val="11"/>
        <color rgb="FF000000"/>
        <rFont val="Calibri"/>
      </rPr>
      <t xml:space="preserve">
</t>
    </r>
    <r>
      <rPr>
        <sz val="11"/>
        <color rgb="FF006096"/>
        <rFont val="Roboto Condensed"/>
      </rPr>
      <t>&lt;Connector SSLEnabled="true"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secure="true"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/&gt;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&lt;Connector SSLEnabled="false"</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secure="false"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/&gt; </t>
    </r>
    <r>
      <rPr>
        <sz val="11"/>
        <color rgb="FF006096"/>
        <rFont val="Roboto Condensed"/>
      </rPr>
      <t xml:space="preserve">
</t>
    </r>
  </si>
  <si>
    <r>
      <rPr>
        <sz val="11"/>
        <color rgb="FF000000"/>
        <rFont val="Calibri"/>
      </rPr>
      <t xml:space="preserve">The </t>
    </r>
    <r>
      <rPr>
        <b/>
        <sz val="11"/>
        <color rgb="FF000000"/>
        <rFont val="Calibri"/>
      </rPr>
      <t>secure</t>
    </r>
    <r>
      <rPr>
        <sz val="11"/>
        <color rgb="FF000000"/>
        <rFont val="Calibri"/>
      </rPr>
      <t xml:space="preserve"> attribute is used to convey Connector security status to applications operating over the Connector. This is typically achieved by calling </t>
    </r>
    <r>
      <rPr>
        <b/>
        <sz val="11"/>
        <color rgb="FF000000"/>
        <rFont val="Calibri"/>
      </rPr>
      <t>request.isSecure()</t>
    </r>
    <r>
      <rPr>
        <sz val="11"/>
        <color rgb="FF000000"/>
        <rFont val="Calibri"/>
      </rPr>
      <t xml:space="preserve">. Ensure the </t>
    </r>
    <r>
      <rPr>
        <b/>
        <sz val="11"/>
        <color rgb="FF000000"/>
        <rFont val="Calibri"/>
      </rPr>
      <t>secure</t>
    </r>
    <r>
      <rPr>
        <sz val="11"/>
        <color rgb="FF000000"/>
        <rFont val="Calibri"/>
      </rPr>
      <t xml:space="preserve"> attribute is only set to </t>
    </r>
    <r>
      <rPr>
        <b/>
        <sz val="11"/>
        <color rgb="FF000000"/>
        <rFont val="Calibri"/>
      </rPr>
      <t>true</t>
    </r>
    <r>
      <rPr>
        <sz val="11"/>
        <color rgb="FF000000"/>
        <rFont val="Calibri"/>
      </rPr>
      <t xml:space="preserve"> for Connectors operating with the </t>
    </r>
    <r>
      <rPr>
        <b/>
        <sz val="11"/>
        <color rgb="FF000000"/>
        <rFont val="Calibri"/>
      </rPr>
      <t>SSLEnabled</t>
    </r>
    <r>
      <rPr>
        <sz val="11"/>
        <color rgb="FF000000"/>
        <rFont val="Calibri"/>
      </rPr>
      <t xml:space="preserve"> attribute set to </t>
    </r>
    <r>
      <rPr>
        <b/>
        <sz val="11"/>
        <color rgb="FF000000"/>
        <rFont val="Calibri"/>
      </rPr>
      <t>true</t>
    </r>
    <r>
      <rPr>
        <sz val="11"/>
        <color rgb="FF000000"/>
        <rFont val="Calibri"/>
      </rPr>
      <t>.</t>
    </r>
  </si>
  <si>
    <r>
      <rPr>
        <sz val="11"/>
        <color rgb="FF000000"/>
        <rFont val="Calibri"/>
      </rPr>
      <t xml:space="preserve">Review the </t>
    </r>
    <r>
      <rPr>
        <b/>
        <sz val="11"/>
        <color rgb="FF000000"/>
        <rFont val="Calibri"/>
      </rPr>
      <t>server.xml</t>
    </r>
    <r>
      <rPr>
        <sz val="11"/>
        <color rgb="FF000000"/>
        <rFont val="Calibri"/>
      </rPr>
      <t xml:space="preserve"> and ensure the secure attribute is set to </t>
    </r>
    <r>
      <rPr>
        <b/>
        <sz val="11"/>
        <color rgb="FF000000"/>
        <rFont val="Calibri"/>
      </rPr>
      <t>true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 xml:space="preserve">. Also, ensure the </t>
    </r>
    <r>
      <rPr>
        <b/>
        <sz val="11"/>
        <color rgb="FF000000"/>
        <rFont val="Calibri"/>
      </rPr>
      <t>secure</t>
    </r>
    <r>
      <rPr>
        <sz val="11"/>
        <color rgb="FF000000"/>
        <rFont val="Calibri"/>
      </rPr>
      <t xml:space="preserve"> attribute is set to </t>
    </r>
    <r>
      <rPr>
        <b/>
        <sz val="11"/>
        <color rgb="FF000000"/>
        <rFont val="Calibri"/>
      </rPr>
      <t>false</t>
    </r>
    <r>
      <rPr>
        <sz val="11"/>
        <color rgb="FF000000"/>
        <rFont val="Calibri"/>
      </rPr>
      <t xml:space="preserve"> for those Connectors having </t>
    </r>
    <r>
      <rPr>
        <b/>
        <sz val="11"/>
        <color rgb="FF000000"/>
        <rFont val="Calibri"/>
      </rPr>
      <t>SSLEnabled</t>
    </r>
    <r>
      <rPr>
        <sz val="11"/>
        <color rgb="FF000000"/>
        <rFont val="Calibri"/>
      </rPr>
      <t xml:space="preserve"> set to </t>
    </r>
    <r>
      <rPr>
        <b/>
        <sz val="11"/>
        <color rgb="FF000000"/>
        <rFont val="Calibri"/>
      </rPr>
      <t>false</t>
    </r>
    <r>
      <rPr>
        <sz val="11"/>
        <color rgb="FF000000"/>
        <rFont val="Calibri"/>
      </rPr>
      <t>.</t>
    </r>
  </si>
  <si>
    <r>
      <rPr>
        <sz val="11"/>
        <color rgb="FF000000"/>
        <rFont val="Calibri"/>
      </rPr>
      <t xml:space="preserve">The </t>
    </r>
    <r>
      <rPr>
        <b/>
        <sz val="11"/>
        <color rgb="FF000000"/>
        <rFont val="Calibri"/>
      </rPr>
      <t>secure</t>
    </r>
    <r>
      <rPr>
        <sz val="11"/>
        <color rgb="FF000000"/>
        <rFont val="Calibri"/>
      </rPr>
      <t xml:space="preserve"> attribute is set to </t>
    </r>
    <r>
      <rPr>
        <b/>
        <sz val="11"/>
        <color rgb="FF000000"/>
        <rFont val="Calibri"/>
      </rPr>
      <t>false</t>
    </r>
    <r>
      <rPr>
        <sz val="11"/>
        <color rgb="FF000000"/>
        <rFont val="Calibri"/>
      </rPr>
      <t>.</t>
    </r>
  </si>
  <si>
    <t>6.5</t>
  </si>
  <si>
    <r>
      <rPr>
        <sz val="11"/>
        <rFont val="Calibri"/>
      </rPr>
      <t xml:space="preserve">Ensure </t>
    </r>
    <r>
      <rPr>
        <sz val="11"/>
        <color rgb="FF000000"/>
        <rFont val="Calibri"/>
      </rPr>
      <t>'</t>
    </r>
    <r>
      <rPr>
        <b/>
        <sz val="11"/>
        <color rgb="FF000000"/>
        <rFont val="Calibri"/>
      </rPr>
      <t>sslProtocol</t>
    </r>
    <r>
      <rPr>
        <sz val="11"/>
        <color rgb="FF000000"/>
        <rFont val="Calibri"/>
      </rPr>
      <t>'</t>
    </r>
    <r>
      <rPr>
        <sz val="11"/>
        <color rgb="FF000000"/>
        <rFont val="Calibri"/>
      </rPr>
      <t xml:space="preserve"> is Configured Correctly for Secure Connectors</t>
    </r>
  </si>
  <si>
    <r>
      <rPr>
        <sz val="11"/>
        <color rgb="FF000000"/>
        <rFont val="Calibri"/>
      </rPr>
      <t xml:space="preserve">In </t>
    </r>
    <r>
      <rPr>
        <b/>
        <sz val="11"/>
        <color rgb="FF000000"/>
        <rFont val="Calibri"/>
      </rPr>
      <t>server.xml</t>
    </r>
    <r>
      <rPr>
        <sz val="11"/>
        <color rgb="FF000000"/>
        <rFont val="Calibri"/>
      </rPr>
      <t xml:space="preserve">, set the </t>
    </r>
    <r>
      <rPr>
        <b/>
        <sz val="11"/>
        <color rgb="FF000000"/>
        <rFont val="Calibri"/>
      </rPr>
      <t>sslProtocol</t>
    </r>
    <r>
      <rPr>
        <sz val="11"/>
        <color rgb="FF000000"/>
        <rFont val="Calibri"/>
      </rPr>
      <t xml:space="preserve"> attribute to </t>
    </r>
    <r>
      <rPr>
        <b/>
        <sz val="11"/>
        <color rgb="FF000000"/>
        <rFont val="Calibri"/>
      </rPr>
      <t>TLSv1.2+TLSv1.3</t>
    </r>
    <r>
      <rPr>
        <sz val="11"/>
        <color rgb="FF000000"/>
        <rFont val="Calibri"/>
      </rPr>
      <t xml:space="preserve"> for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6096"/>
        <rFont val="Roboto Condensed"/>
      </rPr>
      <t>&lt;Connector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sslProtocol="TLSv1.2+TLSv1.3"</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</si>
  <si>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The TLSv1.0 and TLSv1.1 protocols should be disabled via the sslProtocol directive. The TLSv1.0 protocol is vulnerable to information disclosure and both protocols lack support for modern cryptographic algorithms including authenticated encryption. The only SSL/TLS protocols which should be allowed are TLSv1.2 and the newer TLSv1.3 protocol.</t>
    </r>
  </si>
  <si>
    <r>
      <rPr>
        <sz val="11"/>
        <color rgb="FF000000"/>
        <rFont val="Calibri"/>
      </rPr>
      <t xml:space="preserve">Review </t>
    </r>
    <r>
      <rPr>
        <b/>
        <sz val="11"/>
        <color rgb="FF000000"/>
        <rFont val="Calibri"/>
      </rPr>
      <t>server.xml</t>
    </r>
    <r>
      <rPr>
        <sz val="11"/>
        <color rgb="FF000000"/>
        <rFont val="Calibri"/>
      </rPr>
      <t xml:space="preserve"> to ensure the </t>
    </r>
    <r>
      <rPr>
        <b/>
        <sz val="11"/>
        <color rgb="FF000000"/>
        <rFont val="Calibri"/>
      </rPr>
      <t>sslProtocol</t>
    </r>
    <r>
      <rPr>
        <sz val="11"/>
        <color rgb="FF000000"/>
        <rFont val="Calibri"/>
      </rPr>
      <t xml:space="preserve"> attribute is set to </t>
    </r>
    <r>
      <rPr>
        <b/>
        <sz val="11"/>
        <color rgb="FF000000"/>
        <rFont val="Calibri"/>
      </rPr>
      <t>TLSv1.2</t>
    </r>
    <r>
      <rPr>
        <sz val="11"/>
        <color rgb="FF000000"/>
        <rFont val="Calibri"/>
      </rPr>
      <t xml:space="preserve">, </t>
    </r>
    <r>
      <rPr>
        <b/>
        <sz val="11"/>
        <color rgb="FF000000"/>
        <rFont val="Calibri"/>
      </rPr>
      <t>TLSv1.3</t>
    </r>
    <r>
      <rPr>
        <sz val="11"/>
        <color rgb="FF000000"/>
        <rFont val="Calibri"/>
      </rPr>
      <t xml:space="preserve">, or </t>
    </r>
    <r>
      <rPr>
        <b/>
        <sz val="11"/>
        <color rgb="FF000000"/>
        <rFont val="Calibri"/>
      </rPr>
      <t>TLSv1.2+TLSv1.3</t>
    </r>
    <r>
      <rPr>
        <sz val="11"/>
        <color rgb="FF000000"/>
        <rFont val="Calibri"/>
      </rPr>
      <t xml:space="preserve"> for all Connectors having </t>
    </r>
    <r>
      <rPr>
        <b/>
        <sz val="11"/>
        <color rgb="FF000000"/>
        <rFont val="Calibri"/>
      </rPr>
      <t>SSLEnabled</t>
    </r>
    <r>
      <rPr>
        <sz val="11"/>
        <color rgb="FF000000"/>
        <rFont val="Calibri"/>
      </rPr>
      <t xml:space="preserve"> set to </t>
    </r>
    <r>
      <rPr>
        <b/>
        <sz val="11"/>
        <color rgb="FF000000"/>
        <rFont val="Calibri"/>
      </rPr>
      <t>true</t>
    </r>
    <r>
      <rPr>
        <sz val="11"/>
        <color rgb="FF000000"/>
        <rFont val="Calibri"/>
      </rPr>
      <t>.</t>
    </r>
  </si>
  <si>
    <r>
      <rPr>
        <sz val="11"/>
        <color rgb="FF000000"/>
        <rFont val="Calibri"/>
      </rPr>
      <t xml:space="preserve">If not specified, the default value of </t>
    </r>
    <r>
      <rPr>
        <b/>
        <sz val="11"/>
        <color rgb="FF000000"/>
        <rFont val="Calibri"/>
      </rPr>
      <t>TLS</t>
    </r>
    <r>
      <rPr>
        <sz val="11"/>
        <color rgb="FF000000"/>
        <rFont val="Calibri"/>
      </rPr>
      <t xml:space="preserve"> will be used.</t>
    </r>
  </si>
  <si>
    <t>Establish and Protect Logging Facilities</t>
  </si>
  <si>
    <t>7.1</t>
  </si>
  <si>
    <r>
      <rPr>
        <sz val="11"/>
        <rFont val="Calibri"/>
      </rPr>
      <t>Application specific logging</t>
    </r>
  </si>
  <si>
    <r>
      <rPr>
        <sz val="11"/>
        <color rgb="FF000000"/>
        <rFont val="Calibri"/>
      </rPr>
      <t xml:space="preserve">Create a </t>
    </r>
    <r>
      <rPr>
        <b/>
        <sz val="11"/>
        <color rgb="FF000000"/>
        <rFont val="Calibri"/>
      </rPr>
      <t>logging.properties</t>
    </r>
    <r>
      <rPr>
        <sz val="11"/>
        <color rgb="FF000000"/>
        <rFont val="Calibri"/>
      </rPr>
      <t xml:space="preserve"> file and place that into your application </t>
    </r>
    <r>
      <rPr>
        <b/>
        <sz val="11"/>
        <color rgb="FF000000"/>
        <rFont val="Calibri"/>
      </rPr>
      <t>WEB-INF/classes</t>
    </r>
    <r>
      <rPr>
        <sz val="11"/>
        <color rgb="FF000000"/>
        <rFont val="Calibri"/>
      </rPr>
      <t xml:space="preserve"> directory.</t>
    </r>
    <r>
      <rPr>
        <sz val="11"/>
        <color rgb="FF000000"/>
        <rFont val="Calibri"/>
      </rPr>
      <t xml:space="preserve">
</t>
    </r>
    <r>
      <rPr>
        <b/>
        <sz val="11"/>
        <color rgb="FF000000"/>
        <rFont val="Calibri"/>
      </rPr>
      <t>Note:</t>
    </r>
    <r>
      <rPr>
        <sz val="11"/>
        <color rgb="FF000000"/>
        <rFont val="Calibri"/>
      </rPr>
      <t xml:space="preserve"> By default, installing Tomcat places a </t>
    </r>
    <r>
      <rPr>
        <b/>
        <sz val="11"/>
        <color rgb="FF000000"/>
        <rFont val="Calibri"/>
      </rPr>
      <t>logging.properties</t>
    </r>
    <r>
      <rPr>
        <sz val="11"/>
        <color rgb="FF000000"/>
        <rFont val="Calibri"/>
      </rPr>
      <t xml:space="preserve"> file in </t>
    </r>
    <r>
      <rPr>
        <b/>
        <sz val="11"/>
        <color rgb="FF000000"/>
        <rFont val="Calibri"/>
      </rPr>
      <t>$CATALINA_HOME/conf</t>
    </r>
    <r>
      <rPr>
        <sz val="11"/>
        <color rgb="FF000000"/>
        <rFont val="Calibri"/>
      </rPr>
      <t>. This file can be used as base for an application specific logging properties file</t>
    </r>
  </si>
  <si>
    <r>
      <rPr>
        <sz val="11"/>
        <color rgb="FF000000"/>
        <rFont val="Calibri"/>
      </rPr>
      <t xml:space="preserve">By default, </t>
    </r>
    <r>
      <rPr>
        <b/>
        <sz val="11"/>
        <color rgb="FF000000"/>
        <rFont val="Calibri"/>
      </rPr>
      <t>java.util.logging</t>
    </r>
    <r>
      <rPr>
        <sz val="11"/>
        <color rgb="FF000000"/>
        <rFont val="Calibri"/>
      </rPr>
      <t xml:space="preserve"> does not provide the capabilities to configure per-web application settings, only per VM. In order to overcome this limitation Tomcat implements JULI as a wrapper for </t>
    </r>
    <r>
      <rPr>
        <b/>
        <sz val="11"/>
        <color rgb="FF000000"/>
        <rFont val="Calibri"/>
      </rPr>
      <t>java.util.logging</t>
    </r>
    <r>
      <rPr>
        <sz val="11"/>
        <color rgb="FF000000"/>
        <rFont val="Calibri"/>
      </rPr>
      <t>. JULI provides additional configuration functionality so you can set each web application with different logging specifications.</t>
    </r>
  </si>
  <si>
    <r>
      <rPr>
        <sz val="11"/>
        <color rgb="FF000000"/>
        <rFont val="Calibri"/>
      </rPr>
      <t xml:space="preserve">Ensure a </t>
    </r>
    <r>
      <rPr>
        <b/>
        <sz val="11"/>
        <color rgb="FF000000"/>
        <rFont val="Calibri"/>
      </rPr>
      <t>logging.properties</t>
    </r>
    <r>
      <rPr>
        <sz val="11"/>
        <color rgb="FF000000"/>
        <rFont val="Calibri"/>
      </rPr>
      <t xml:space="preserve"> file is located at </t>
    </r>
    <r>
      <rPr>
        <b/>
        <sz val="11"/>
        <color rgb="FF000000"/>
        <rFont val="Calibri"/>
      </rPr>
      <t>$CATALINA_BASE/webapps/</t>
    </r>
    <r>
      <rPr>
        <b/>
        <i/>
        <sz val="11"/>
        <color rgb="FF000000"/>
        <rFont val="Calibri"/>
      </rPr>
      <t>&lt;app_name&gt;</t>
    </r>
    <r>
      <rPr>
        <b/>
        <sz val="11"/>
        <color rgb="FF000000"/>
        <rFont val="Calibri"/>
      </rPr>
      <t>/WEB-INF/classes</t>
    </r>
    <r>
      <rPr>
        <sz val="11"/>
        <color rgb="FF000000"/>
        <rFont val="Calibri"/>
      </rPr>
      <t>.</t>
    </r>
  </si>
  <si>
    <r>
      <rPr>
        <sz val="11"/>
        <color rgb="FF000000"/>
        <rFont val="Calibri"/>
      </rPr>
      <t>By default, per application logging is not configured.</t>
    </r>
  </si>
  <si>
    <t>7.2</t>
  </si>
  <si>
    <r>
      <rPr>
        <sz val="11"/>
        <rFont val="Calibri"/>
      </rPr>
      <t>Specify file handler in logging.properties files</t>
    </r>
  </si>
  <si>
    <r>
      <rPr>
        <sz val="11"/>
        <color rgb="FF000000"/>
        <rFont val="Calibri"/>
      </rPr>
      <t xml:space="preserve">Add the following entries, replacing </t>
    </r>
    <r>
      <rPr>
        <b/>
        <i/>
        <sz val="11"/>
        <color rgb="FF000000"/>
        <rFont val="Calibri"/>
      </rPr>
      <t>&lt;file_handler&gt;</t>
    </r>
    <r>
      <rPr>
        <sz val="11"/>
        <color rgb="FF000000"/>
        <rFont val="Calibri"/>
      </rPr>
      <t xml:space="preserve"> with either </t>
    </r>
    <r>
      <rPr>
        <b/>
        <sz val="11"/>
        <color rgb="FF000000"/>
        <rFont val="Calibri"/>
      </rPr>
      <t>FileHandler</t>
    </r>
    <r>
      <rPr>
        <sz val="11"/>
        <color rgb="FF000000"/>
        <rFont val="Calibri"/>
      </rPr>
      <t xml:space="preserve"> or </t>
    </r>
    <r>
      <rPr>
        <b/>
        <sz val="11"/>
        <color rgb="FF000000"/>
        <rFont val="Calibri"/>
      </rPr>
      <t>AsyncFileHandler</t>
    </r>
    <r>
      <rPr>
        <sz val="11"/>
        <color rgb="FF000000"/>
        <rFont val="Calibri"/>
      </rPr>
      <t xml:space="preserve">, to your </t>
    </r>
    <r>
      <rPr>
        <b/>
        <sz val="11"/>
        <color rgb="FF000000"/>
        <rFont val="Calibri"/>
      </rPr>
      <t>logging.properties</t>
    </r>
    <r>
      <rPr>
        <sz val="11"/>
        <color rgb="FF000000"/>
        <rFont val="Calibri"/>
      </rPr>
      <t xml:space="preserve"> file if they do not exist.</t>
    </r>
    <r>
      <rPr>
        <sz val="11"/>
        <color rgb="FF000000"/>
        <rFont val="Calibri"/>
      </rPr>
      <t xml:space="preserve">
</t>
    </r>
    <r>
      <rPr>
        <sz val="11"/>
        <color rgb="FF006096"/>
        <rFont val="Roboto Condensed"/>
      </rPr>
      <t xml:space="preserve">handlers=1catalina.org.apache.juli.&lt;file_handler&gt;, 2localhost.org.apache.juli.&lt;file_handler&gt;, 3manager.org.apache.juli.&lt;file_handler&gt;, 4host-manager.org.apache.juli.&lt;file_handler&gt;, java.util.logging.ConsoleHandler </t>
    </r>
    <r>
      <rPr>
        <sz val="11"/>
        <color rgb="FF006096"/>
        <rFont val="Roboto Condensed"/>
      </rPr>
      <t xml:space="preserve">
</t>
    </r>
    <r>
      <rPr>
        <sz val="11"/>
        <color rgb="FF000000"/>
        <rFont val="Calibri"/>
      </rPr>
      <t xml:space="preserve">
</t>
    </r>
    <r>
      <rPr>
        <sz val="11"/>
        <color rgb="FF000000"/>
        <rFont val="Calibri"/>
      </rPr>
      <t xml:space="preserve">Ensure logging is not off and set the </t>
    </r>
    <r>
      <rPr>
        <b/>
        <i/>
        <sz val="11"/>
        <color rgb="FF000000"/>
        <rFont val="Calibri"/>
      </rPr>
      <t>&lt;logging_level&gt;</t>
    </r>
    <r>
      <rPr>
        <sz val="11"/>
        <color rgb="FF000000"/>
        <rFont val="Calibri"/>
      </rPr>
      <t xml:space="preserve"> to the desired level (</t>
    </r>
    <r>
      <rPr>
        <b/>
        <sz val="11"/>
        <color rgb="FF000000"/>
        <rFont val="Calibri"/>
      </rPr>
      <t>SEVERE</t>
    </r>
    <r>
      <rPr>
        <sz val="11"/>
        <color rgb="FF000000"/>
        <rFont val="Calibri"/>
      </rPr>
      <t xml:space="preserve">, </t>
    </r>
    <r>
      <rPr>
        <b/>
        <sz val="11"/>
        <color rgb="FF000000"/>
        <rFont val="Calibri"/>
      </rPr>
      <t>WARNING</t>
    </r>
    <r>
      <rPr>
        <sz val="11"/>
        <color rgb="FF000000"/>
        <rFont val="Calibri"/>
      </rPr>
      <t xml:space="preserve">, </t>
    </r>
    <r>
      <rPr>
        <b/>
        <sz val="11"/>
        <color rgb="FF000000"/>
        <rFont val="Calibri"/>
      </rPr>
      <t>INFO</t>
    </r>
    <r>
      <rPr>
        <sz val="11"/>
        <color rgb="FF000000"/>
        <rFont val="Calibri"/>
      </rPr>
      <t xml:space="preserve">, </t>
    </r>
    <r>
      <rPr>
        <b/>
        <sz val="11"/>
        <color rgb="FF000000"/>
        <rFont val="Calibri"/>
      </rPr>
      <t>CONFIG</t>
    </r>
    <r>
      <rPr>
        <sz val="11"/>
        <color rgb="FF000000"/>
        <rFont val="Calibri"/>
      </rPr>
      <t xml:space="preserve">, </t>
    </r>
    <r>
      <rPr>
        <b/>
        <sz val="11"/>
        <color rgb="FF000000"/>
        <rFont val="Calibri"/>
      </rPr>
      <t>FINE</t>
    </r>
    <r>
      <rPr>
        <sz val="11"/>
        <color rgb="FF000000"/>
        <rFont val="Calibri"/>
      </rPr>
      <t xml:space="preserve">, </t>
    </r>
    <r>
      <rPr>
        <b/>
        <sz val="11"/>
        <color rgb="FF000000"/>
        <rFont val="Calibri"/>
      </rPr>
      <t>FINER</t>
    </r>
    <r>
      <rPr>
        <sz val="11"/>
        <color rgb="FF000000"/>
        <rFont val="Calibri"/>
      </rPr>
      <t xml:space="preserve">, </t>
    </r>
    <r>
      <rPr>
        <b/>
        <sz val="11"/>
        <color rgb="FF000000"/>
        <rFont val="Calibri"/>
      </rPr>
      <t>FINEST</t>
    </r>
    <r>
      <rPr>
        <sz val="11"/>
        <color rgb="FF000000"/>
        <rFont val="Calibri"/>
      </rPr>
      <t xml:space="preserve"> or </t>
    </r>
    <r>
      <rPr>
        <b/>
        <sz val="11"/>
        <color rgb="FF000000"/>
        <rFont val="Calibri"/>
      </rPr>
      <t>ALL</t>
    </r>
    <r>
      <rPr>
        <sz val="11"/>
        <color rgb="FF000000"/>
        <rFont val="Calibri"/>
      </rPr>
      <t>), for example:</t>
    </r>
    <r>
      <rPr>
        <sz val="11"/>
        <color rgb="FF000000"/>
        <rFont val="Calibri"/>
      </rPr>
      <t xml:space="preserve">
</t>
    </r>
    <r>
      <rPr>
        <sz val="11"/>
        <color rgb="FF006096"/>
        <rFont val="Roboto Condensed"/>
      </rPr>
      <t>org.apache.juli.FileHandler.level=&lt;logging_level&gt;</t>
    </r>
    <r>
      <rPr>
        <sz val="11"/>
        <color rgb="FF006096"/>
        <rFont val="Roboto Condensed"/>
      </rPr>
      <t xml:space="preserve">
</t>
    </r>
  </si>
  <si>
    <r>
      <rPr>
        <sz val="11"/>
        <color rgb="FF000000"/>
        <rFont val="Calibri"/>
      </rPr>
      <t>Handlers specify where log messages are sent. Console handlers send log messages to the Java console and File handlers specify logging to a file.</t>
    </r>
  </si>
  <si>
    <r>
      <rPr>
        <sz val="11"/>
        <color rgb="FF000000"/>
        <rFont val="Calibri"/>
      </rPr>
      <t xml:space="preserve">Configuring logging to debug logging, i.e. </t>
    </r>
    <r>
      <rPr>
        <b/>
        <sz val="11"/>
        <color rgb="FF000000"/>
        <rFont val="Calibri"/>
      </rPr>
      <t>FINEST</t>
    </r>
    <r>
      <rPr>
        <sz val="11"/>
        <color rgb="FF000000"/>
        <rFont val="Calibri"/>
      </rPr>
      <t xml:space="preserve"> or </t>
    </r>
    <r>
      <rPr>
        <b/>
        <sz val="11"/>
        <color rgb="FF000000"/>
        <rFont val="Calibri"/>
      </rPr>
      <t>ALL</t>
    </r>
    <r>
      <rPr>
        <sz val="11"/>
        <color rgb="FF000000"/>
        <rFont val="Calibri"/>
      </rPr>
      <t>, can generate large amounts of information which may impact server performance.</t>
    </r>
  </si>
  <si>
    <r>
      <rPr>
        <sz val="11"/>
        <color rgb="FF000000"/>
        <rFont val="Calibri"/>
      </rPr>
      <t xml:space="preserve">Review each application’s </t>
    </r>
    <r>
      <rPr>
        <b/>
        <sz val="11"/>
        <color rgb="FF000000"/>
        <rFont val="Calibri"/>
      </rPr>
      <t>logging.properties</t>
    </r>
    <r>
      <rPr>
        <sz val="11"/>
        <color rgb="FF000000"/>
        <rFont val="Calibri"/>
      </rPr>
      <t xml:space="preserve"> file located in the applications </t>
    </r>
    <r>
      <rPr>
        <b/>
        <sz val="11"/>
        <color rgb="FF000000"/>
        <rFont val="Calibri"/>
      </rPr>
      <t>$CATALINA_BASE/webapps/</t>
    </r>
    <r>
      <rPr>
        <b/>
        <i/>
        <sz val="11"/>
        <color rgb="FF000000"/>
        <rFont val="Calibri"/>
      </rPr>
      <t>&lt;app_name&gt;</t>
    </r>
    <r>
      <rPr>
        <b/>
        <sz val="11"/>
        <color rgb="FF000000"/>
        <rFont val="Calibri"/>
      </rPr>
      <t>/WEB-INF/classes</t>
    </r>
    <r>
      <rPr>
        <sz val="11"/>
        <color rgb="FF000000"/>
        <rFont val="Calibri"/>
      </rPr>
      <t xml:space="preserve"> directory and determine if the file handler properties are set.</t>
    </r>
    <r>
      <rPr>
        <sz val="11"/>
        <color rgb="FF000000"/>
        <rFont val="Calibri"/>
      </rPr>
      <t xml:space="preserve">
</t>
    </r>
    <r>
      <rPr>
        <sz val="11"/>
        <color rgb="FF006096"/>
        <rFont val="Roboto Condensed"/>
      </rPr>
      <t>$ grep handlers \</t>
    </r>
    <r>
      <rPr>
        <sz val="11"/>
        <color rgb="FF006096"/>
        <rFont val="Roboto Condensed"/>
      </rPr>
      <t xml:space="preserve">
</t>
    </r>
    <r>
      <rPr>
        <sz val="11"/>
        <color rgb="FF006096"/>
        <rFont val="Roboto Condensed"/>
      </rPr>
      <t>$ CATALINA_BASE/webapps/&lt;app_name&gt;/WEB-INF/classes/logging.properties</t>
    </r>
    <r>
      <rPr>
        <sz val="11"/>
        <color rgb="FF006096"/>
        <rFont val="Roboto Condensed"/>
      </rPr>
      <t xml:space="preserve">
</t>
    </r>
    <r>
      <rPr>
        <sz val="11"/>
        <color rgb="FF000000"/>
        <rFont val="Calibri"/>
      </rPr>
      <t xml:space="preserve">
</t>
    </r>
    <r>
      <rPr>
        <sz val="11"/>
        <color rgb="FF000000"/>
        <rFont val="Calibri"/>
      </rPr>
      <t xml:space="preserve">In the instance where an application specific logging has not been created, the </t>
    </r>
    <r>
      <rPr>
        <b/>
        <sz val="11"/>
        <color rgb="FF000000"/>
        <rFont val="Calibri"/>
      </rPr>
      <t>logging.properties</t>
    </r>
    <r>
      <rPr>
        <sz val="11"/>
        <color rgb="FF000000"/>
        <rFont val="Calibri"/>
      </rPr>
      <t xml:space="preserve"> file will be located in </t>
    </r>
    <r>
      <rPr>
        <b/>
        <sz val="11"/>
        <color rgb="FF000000"/>
        <rFont val="Calibri"/>
      </rPr>
      <t>$CATALINA_BASE/conf</t>
    </r>
    <r>
      <rPr>
        <sz val="11"/>
        <color rgb="FF000000"/>
        <rFont val="Calibri"/>
      </rPr>
      <t xml:space="preserve">
</t>
    </r>
    <r>
      <rPr>
        <sz val="11"/>
        <color rgb="FF006096"/>
        <rFont val="Roboto Condensed"/>
      </rPr>
      <t xml:space="preserve">$ grep handlers $CATALINA_BASE/conf/logging.properties </t>
    </r>
    <r>
      <rPr>
        <sz val="11"/>
        <color rgb="FF006096"/>
        <rFont val="Roboto Condensed"/>
      </rPr>
      <t xml:space="preserve">
</t>
    </r>
  </si>
  <si>
    <r>
      <rPr>
        <sz val="11"/>
        <color rgb="FF000000"/>
        <rFont val="Calibri"/>
      </rPr>
      <t>No value for new applications by default.</t>
    </r>
  </si>
  <si>
    <t>7.3</t>
  </si>
  <si>
    <r>
      <rPr>
        <sz val="11"/>
        <rFont val="Calibri"/>
      </rPr>
      <t>Ensure className is set correctly in context.xml</t>
    </r>
  </si>
  <si>
    <r>
      <rPr>
        <sz val="11"/>
        <color rgb="FF000000"/>
        <rFont val="Calibri"/>
      </rPr>
      <t xml:space="preserve">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t>
    </r>
    <r>
      <rPr>
        <sz val="11"/>
        <color rgb="FF006096"/>
        <rFont val="Roboto Condensed"/>
      </rPr>
      <t xml:space="preserve">
</t>
    </r>
    <r>
      <rPr>
        <sz val="11"/>
        <color rgb="FF006096"/>
        <rFont val="Roboto Condensed"/>
      </rPr>
      <t>className="org.apache.catalina.valves.AccessLogValve"</t>
    </r>
    <r>
      <rPr>
        <sz val="11"/>
        <color rgb="FF006096"/>
        <rFont val="Roboto Condensed"/>
      </rPr>
      <t xml:space="preserve">
</t>
    </r>
    <r>
      <rPr>
        <sz val="11"/>
        <color rgb="FF006096"/>
        <rFont val="Roboto Condensed"/>
      </rPr>
      <t>directory="$CATALINA_HOME/logs/"</t>
    </r>
    <r>
      <rPr>
        <sz val="11"/>
        <color rgb="FF006096"/>
        <rFont val="Roboto Condensed"/>
      </rPr>
      <t xml:space="preserve">
</t>
    </r>
    <r>
      <rPr>
        <sz val="11"/>
        <color rgb="FF006096"/>
        <rFont val="Roboto Condensed"/>
      </rPr>
      <t>prefix="access_log"</t>
    </r>
    <r>
      <rPr>
        <sz val="11"/>
        <color rgb="FF006096"/>
        <rFont val="Roboto Condensed"/>
      </rPr>
      <t xml:space="preserve">
</t>
    </r>
    <r>
      <rPr>
        <sz val="11"/>
        <color rgb="FF006096"/>
        <rFont val="Roboto Condensed"/>
      </rPr>
      <t>fileDateFormat="yyyy-MM-dd.HH"</t>
    </r>
    <r>
      <rPr>
        <sz val="11"/>
        <color rgb="FF006096"/>
        <rFont val="Roboto Condensed"/>
      </rPr>
      <t xml:space="preserve">
</t>
    </r>
    <r>
      <rPr>
        <sz val="11"/>
        <color rgb="FF006096"/>
        <rFont val="Roboto Condensed"/>
      </rPr>
      <t>suffix=".log"</t>
    </r>
    <r>
      <rPr>
        <sz val="11"/>
        <color rgb="FF006096"/>
        <rFont val="Roboto Condensed"/>
      </rPr>
      <t xml:space="preserve">
</t>
    </r>
    <r>
      <rPr>
        <sz val="11"/>
        <color rgb="FF006096"/>
        <rFont val="Roboto Condensed"/>
      </rPr>
      <t>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</si>
  <si>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 xml:space="preserve">Ensure the </t>
    </r>
    <r>
      <rPr>
        <b/>
        <sz val="11"/>
        <color rgb="FF000000"/>
        <rFont val="Calibri"/>
      </rPr>
      <t>className</t>
    </r>
    <r>
      <rPr>
        <sz val="11"/>
        <color rgb="FF000000"/>
        <rFont val="Calibri"/>
      </rPr>
      <t xml:space="preserve"> attribute is set to </t>
    </r>
    <r>
      <rPr>
        <b/>
        <sz val="11"/>
        <color rgb="FF000000"/>
        <rFont val="Calibri"/>
      </rPr>
      <t>AccessLogValve</t>
    </r>
    <r>
      <rPr>
        <sz val="11"/>
        <color rgb="FF000000"/>
        <rFont val="Calibri"/>
      </rPr>
      <t xml:space="preserve">. The </t>
    </r>
    <r>
      <rPr>
        <b/>
        <sz val="11"/>
        <color rgb="FF000000"/>
        <rFont val="Calibri"/>
      </rPr>
      <t>className</t>
    </r>
    <r>
      <rPr>
        <sz val="11"/>
        <color rgb="FF000000"/>
        <rFont val="Calibri"/>
      </rPr>
      <t xml:space="preserve"> attribute determines the access log valve to be used for logging.</t>
    </r>
  </si>
  <si>
    <r>
      <rPr>
        <sz val="11"/>
        <color rgb="FF000000"/>
        <rFont val="Calibri"/>
      </rPr>
      <t xml:space="preserve">Execute the following to ensure </t>
    </r>
    <r>
      <rPr>
        <b/>
        <sz val="11"/>
        <color rgb="FF000000"/>
        <rFont val="Calibri"/>
      </rPr>
      <t>className</t>
    </r>
    <r>
      <rPr>
        <sz val="11"/>
        <color rgb="FF000000"/>
        <rFont val="Calibri"/>
      </rPr>
      <t xml:space="preserve"> is set properly:</t>
    </r>
    <r>
      <rPr>
        <sz val="11"/>
        <color rgb="FF000000"/>
        <rFont val="Calibri"/>
      </rPr>
      <t xml:space="preserve">
</t>
    </r>
    <r>
      <rPr>
        <sz val="11"/>
        <color rgb="FF006096"/>
        <rFont val="Roboto Condensed"/>
      </rPr>
      <t xml:space="preserve"># grep org.apache.catalina.valves.AccessLogValve $CATALINA_BASE/webapps/&lt;app_name&gt;/META-INF/context.xml  </t>
    </r>
    <r>
      <rPr>
        <sz val="11"/>
        <color rgb="FF006096"/>
        <rFont val="Roboto Condensed"/>
      </rPr>
      <t xml:space="preserve">
</t>
    </r>
  </si>
  <si>
    <r>
      <rPr>
        <sz val="11"/>
        <color rgb="FF000000"/>
        <rFont val="Calibri"/>
      </rPr>
      <t>Does not exist by default.</t>
    </r>
  </si>
  <si>
    <t>7.4</t>
  </si>
  <si>
    <r>
      <rPr>
        <sz val="11"/>
        <rFont val="Calibri"/>
      </rPr>
      <t>Ensure directory in context.xml is a secure location</t>
    </r>
  </si>
  <si>
    <r>
      <rPr>
        <sz val="11"/>
        <color rgb="FF000000"/>
        <rFont val="Calibri"/>
      </rPr>
      <t>Perform the following:</t>
    </r>
    <r>
      <rPr>
        <sz val="11"/>
        <color rgb="FF000000"/>
        <rFont val="Calibri"/>
      </rPr>
      <t xml:space="preserve">
</t>
    </r>
    <r>
      <rPr>
        <sz val="11"/>
        <color rgb="FF000000"/>
        <rFont val="Calibri"/>
      </rPr>
      <t xml:space="preserve">- 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 className="org.apache.catalina.valves.AccessLogValve"</t>
    </r>
    <r>
      <rPr>
        <sz val="11"/>
        <color rgb="FF006096"/>
        <rFont val="Roboto Condensed"/>
      </rPr>
      <t xml:space="preserve">
</t>
    </r>
    <r>
      <rPr>
        <sz val="11"/>
        <color rgb="FF006096"/>
        <rFont val="Roboto Condensed"/>
      </rPr>
      <t>directory="$CATALINA_HOME/logs/"</t>
    </r>
    <r>
      <rPr>
        <sz val="11"/>
        <color rgb="FF006096"/>
        <rFont val="Roboto Condensed"/>
      </rPr>
      <t xml:space="preserve">
</t>
    </r>
    <r>
      <rPr>
        <sz val="11"/>
        <color rgb="FF006096"/>
        <rFont val="Roboto Condensed"/>
      </rPr>
      <t>prefix="access_log" fileDateFormat="yyyy-MM-dd.HH" suffix=".log" 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r>
      <rPr>
        <sz val="11"/>
        <color rgb="FF000000"/>
        <rFont val="Calibri"/>
      </rPr>
      <t xml:space="preserve">
</t>
    </r>
    <r>
      <rPr>
        <sz val="11"/>
        <color rgb="FF000000"/>
        <rFont val="Calibri"/>
      </rPr>
      <t xml:space="preserve">- Set the location pointed to by the </t>
    </r>
    <r>
      <rPr>
        <b/>
        <sz val="11"/>
        <color rgb="FF000000"/>
        <rFont val="Calibri"/>
      </rPr>
      <t>directory</t>
    </r>
    <r>
      <rPr>
        <sz val="11"/>
        <color rgb="FF000000"/>
        <rFont val="Calibri"/>
      </rPr>
      <t xml:space="preserve"> attribute to be owned by </t>
    </r>
    <r>
      <rPr>
        <b/>
        <sz val="11"/>
        <color rgb="FF000000"/>
        <rFont val="Calibri"/>
      </rPr>
      <t>tomcat_admin:tomcat</t>
    </r>
    <r>
      <rPr>
        <sz val="11"/>
        <color rgb="FF000000"/>
        <rFont val="Calibri"/>
      </rPr>
      <t xml:space="preserve"> with permissions of </t>
    </r>
    <r>
      <rPr>
        <b/>
        <sz val="11"/>
        <color rgb="FF000000"/>
        <rFont val="Calibri"/>
      </rPr>
      <t>o-rwx</t>
    </r>
    <r>
      <rPr>
        <sz val="11"/>
        <color rgb="FF000000"/>
        <rFont val="Calibri"/>
      </rPr>
      <t>.</t>
    </r>
    <r>
      <rPr>
        <sz val="11"/>
        <color rgb="FF000000"/>
        <rFont val="Calibri"/>
      </rPr>
      <t xml:space="preserve">
</t>
    </r>
    <r>
      <rPr>
        <sz val="11"/>
        <color rgb="FF006096"/>
        <rFont val="Roboto Condensed"/>
      </rPr>
      <t># chown tomcat_admin:tomcat $CATALINA_HOME/logs</t>
    </r>
    <r>
      <rPr>
        <sz val="11"/>
        <color rgb="FF006096"/>
        <rFont val="Roboto Condensed"/>
      </rPr>
      <t xml:space="preserve">
</t>
    </r>
    <r>
      <rPr>
        <sz val="11"/>
        <color rgb="FF006096"/>
        <rFont val="Roboto Condensed"/>
      </rPr>
      <t># chmod o-rwx $CATALINA_HOME/logs</t>
    </r>
    <r>
      <rPr>
        <sz val="11"/>
        <color rgb="FF006096"/>
        <rFont val="Roboto Condensed"/>
      </rPr>
      <t xml:space="preserve">
</t>
    </r>
  </si>
  <si>
    <r>
      <rPr>
        <sz val="11"/>
        <color rgb="FF000000"/>
        <rFont val="Calibri"/>
      </rPr>
      <t xml:space="preserve">The </t>
    </r>
    <r>
      <rPr>
        <b/>
        <sz val="11"/>
        <color rgb="FF000000"/>
        <rFont val="Calibri"/>
      </rPr>
      <t>directory</t>
    </r>
    <r>
      <rPr>
        <sz val="11"/>
        <color rgb="FF000000"/>
        <rFont val="Calibri"/>
      </rPr>
      <t xml:space="preserve"> attribute tells Tomcat where to store logs. It is recommended that the location referenced by the </t>
    </r>
    <r>
      <rPr>
        <b/>
        <sz val="11"/>
        <color rgb="FF000000"/>
        <rFont val="Calibri"/>
      </rPr>
      <t>directory</t>
    </r>
    <r>
      <rPr>
        <sz val="11"/>
        <color rgb="FF000000"/>
        <rFont val="Calibri"/>
      </rPr>
      <t xml:space="preserve"> attribute be secured.</t>
    </r>
  </si>
  <si>
    <r>
      <rPr>
        <sz val="11"/>
        <color rgb="FF000000"/>
        <rFont val="Calibri"/>
      </rPr>
      <t xml:space="preserve">Review the permissions of the directory specified by the </t>
    </r>
    <r>
      <rPr>
        <b/>
        <sz val="11"/>
        <color rgb="FF000000"/>
        <rFont val="Calibri"/>
      </rPr>
      <t>directory</t>
    </r>
    <r>
      <rPr>
        <sz val="11"/>
        <color rgb="FF000000"/>
        <rFont val="Calibri"/>
      </rPr>
      <t xml:space="preserve"> attribute to ensure the permissions are </t>
    </r>
    <r>
      <rPr>
        <b/>
        <sz val="11"/>
        <color rgb="FF000000"/>
        <rFont val="Calibri"/>
      </rPr>
      <t>o-rwx</t>
    </r>
    <r>
      <rPr>
        <sz val="11"/>
        <color rgb="FF000000"/>
        <rFont val="Calibri"/>
      </rPr>
      <t xml:space="preserve"> and owned by </t>
    </r>
    <r>
      <rPr>
        <b/>
        <sz val="11"/>
        <color rgb="FF000000"/>
        <rFont val="Calibri"/>
      </rPr>
      <t>tomcat_admin:tomcat</t>
    </r>
    <r>
      <rPr>
        <sz val="11"/>
        <color rgb="FF000000"/>
        <rFont val="Calibri"/>
      </rPr>
      <t>:</t>
    </r>
    <r>
      <rPr>
        <sz val="11"/>
        <color rgb="FF000000"/>
        <rFont val="Calibri"/>
      </rPr>
      <t xml:space="preserve">
</t>
    </r>
    <r>
      <rPr>
        <sz val="11"/>
        <color rgb="FF006096"/>
        <rFont val="Roboto Condensed"/>
      </rPr>
      <t># grep directory context.xml</t>
    </r>
    <r>
      <rPr>
        <sz val="11"/>
        <color rgb="FF006096"/>
        <rFont val="Roboto Condensed"/>
      </rPr>
      <t xml:space="preserve">
</t>
    </r>
    <r>
      <rPr>
        <sz val="11"/>
        <color rgb="FF006096"/>
        <rFont val="Roboto Condensed"/>
      </rPr>
      <t># ls –ld &lt;log_location&gt;</t>
    </r>
    <r>
      <rPr>
        <sz val="11"/>
        <color rgb="FF006096"/>
        <rFont val="Roboto Condensed"/>
      </rPr>
      <t xml:space="preserve">
</t>
    </r>
  </si>
  <si>
    <r>
      <rPr>
        <sz val="11"/>
        <color rgb="FF000000"/>
        <rFont val="Calibri"/>
      </rPr>
      <t>Does not exist by default</t>
    </r>
  </si>
  <si>
    <t>7.5</t>
  </si>
  <si>
    <r>
      <rPr>
        <sz val="11"/>
        <rFont val="Calibri"/>
      </rPr>
      <t>Ensure pattern in context.xml is correct</t>
    </r>
  </si>
  <si>
    <r>
      <rPr>
        <sz val="11"/>
        <color rgb="FF000000"/>
        <rFont val="Calibri"/>
      </rPr>
      <t xml:space="preserve">Add the following statement into the </t>
    </r>
    <r>
      <rPr>
        <b/>
        <sz val="11"/>
        <color rgb="FF000000"/>
        <rFont val="Calibri"/>
      </rPr>
      <t>$CATALINA_BASE/webapps/</t>
    </r>
    <r>
      <rPr>
        <b/>
        <i/>
        <sz val="11"/>
        <color rgb="FF000000"/>
        <rFont val="Calibri"/>
      </rPr>
      <t>&lt;app_name&gt;</t>
    </r>
    <r>
      <rPr>
        <b/>
        <sz val="11"/>
        <color rgb="FF000000"/>
        <rFont val="Calibri"/>
      </rPr>
      <t>/META-INF/context.xml</t>
    </r>
    <r>
      <rPr>
        <sz val="11"/>
        <color rgb="FF000000"/>
        <rFont val="Calibri"/>
      </rPr>
      <t xml:space="preserve"> file if it does not already exist.</t>
    </r>
    <r>
      <rPr>
        <sz val="11"/>
        <color rgb="FF000000"/>
        <rFont val="Calibri"/>
      </rPr>
      <t xml:space="preserve">
</t>
    </r>
    <r>
      <rPr>
        <sz val="11"/>
        <color rgb="FF006096"/>
        <rFont val="Roboto Condensed"/>
      </rPr>
      <t>&lt;Valve</t>
    </r>
    <r>
      <rPr>
        <sz val="11"/>
        <color rgb="FF006096"/>
        <rFont val="Roboto Condensed"/>
      </rPr>
      <t xml:space="preserve">
</t>
    </r>
    <r>
      <rPr>
        <sz val="11"/>
        <color rgb="FF006096"/>
        <rFont val="Roboto Condensed"/>
      </rPr>
      <t>className="org.apache.catalina.valves.AccessLogValve" directory="$CATALINA_HOME/logs/" prefix="access_log" fileDateFormat="yyyy-MM-dd.HH" suffix=".log"</t>
    </r>
    <r>
      <rPr>
        <sz val="11"/>
        <color rgb="FF006096"/>
        <rFont val="Roboto Condensed"/>
      </rPr>
      <t xml:space="preserve">
</t>
    </r>
    <r>
      <rPr>
        <sz val="11"/>
        <color rgb="FF006096"/>
        <rFont val="Roboto Condensed"/>
      </rPr>
      <t>pattern="%h %t %H cookie:%{SESSIONID}c request:%{SESSIONID}r %m %U %s %q %r"</t>
    </r>
    <r>
      <rPr>
        <sz val="11"/>
        <color rgb="FF006096"/>
        <rFont val="Roboto Condensed"/>
      </rPr>
      <t xml:space="preserve">
</t>
    </r>
    <r>
      <rPr>
        <sz val="11"/>
        <color rgb="FF006096"/>
        <rFont val="Roboto Condensed"/>
      </rPr>
      <t>/&gt;</t>
    </r>
    <r>
      <rPr>
        <sz val="11"/>
        <color rgb="FF006096"/>
        <rFont val="Roboto Condensed"/>
      </rPr>
      <t xml:space="preserve">
</t>
    </r>
  </si>
  <si>
    <r>
      <rPr>
        <sz val="11"/>
        <color rgb="FF000000"/>
        <rFont val="Calibri"/>
      </rPr>
      <t>The pattern setting informs Tomcat what information should be logged per application. At a minimum, enough information to uniquely identify a request, what was requested, where the requested originated from, and when the request occurred should be logged. The following will log the request date and time (</t>
    </r>
    <r>
      <rPr>
        <b/>
        <sz val="11"/>
        <color rgb="FF000000"/>
        <rFont val="Calibri"/>
      </rPr>
      <t>%t</t>
    </r>
    <r>
      <rPr>
        <sz val="11"/>
        <color rgb="FF000000"/>
        <rFont val="Calibri"/>
      </rPr>
      <t>), the requested URL (</t>
    </r>
    <r>
      <rPr>
        <b/>
        <sz val="11"/>
        <color rgb="FF000000"/>
        <rFont val="Calibri"/>
      </rPr>
      <t>%U</t>
    </r>
    <r>
      <rPr>
        <sz val="11"/>
        <color rgb="FF000000"/>
        <rFont val="Calibri"/>
      </rPr>
      <t>), the remote IP address (</t>
    </r>
    <r>
      <rPr>
        <b/>
        <sz val="11"/>
        <color rgb="FF000000"/>
        <rFont val="Calibri"/>
      </rPr>
      <t>%a</t>
    </r>
    <r>
      <rPr>
        <sz val="11"/>
        <color rgb="FF000000"/>
        <rFont val="Calibri"/>
      </rPr>
      <t>), the local IP address (</t>
    </r>
    <r>
      <rPr>
        <b/>
        <sz val="11"/>
        <color rgb="FF000000"/>
        <rFont val="Calibri"/>
      </rPr>
      <t>%A</t>
    </r>
    <r>
      <rPr>
        <sz val="11"/>
        <color rgb="FF000000"/>
        <rFont val="Calibri"/>
      </rPr>
      <t>), the request method (</t>
    </r>
    <r>
      <rPr>
        <b/>
        <sz val="11"/>
        <color rgb="FF000000"/>
        <rFont val="Calibri"/>
      </rPr>
      <t>%m</t>
    </r>
    <r>
      <rPr>
        <sz val="11"/>
        <color rgb="FF000000"/>
        <rFont val="Calibri"/>
      </rPr>
      <t>), the local port (</t>
    </r>
    <r>
      <rPr>
        <b/>
        <sz val="11"/>
        <color rgb="FF000000"/>
        <rFont val="Calibri"/>
      </rPr>
      <t>%p</t>
    </r>
    <r>
      <rPr>
        <sz val="11"/>
        <color rgb="FF000000"/>
        <rFont val="Calibri"/>
      </rPr>
      <t>), query string, if present, (</t>
    </r>
    <r>
      <rPr>
        <b/>
        <sz val="11"/>
        <color rgb="FF000000"/>
        <rFont val="Calibri"/>
      </rPr>
      <t>%q</t>
    </r>
    <r>
      <rPr>
        <sz val="11"/>
        <color rgb="FF000000"/>
        <rFont val="Calibri"/>
      </rPr>
      <t>), and the HTTP status code of the response (</t>
    </r>
    <r>
      <rPr>
        <b/>
        <sz val="11"/>
        <color rgb="FF000000"/>
        <rFont val="Calibri"/>
      </rPr>
      <t>%s</t>
    </r>
    <r>
      <rPr>
        <sz val="11"/>
        <color rgb="FF000000"/>
        <rFont val="Calibri"/>
      </rPr>
      <t>).</t>
    </r>
    <r>
      <rPr>
        <sz val="11"/>
        <color rgb="FF000000"/>
        <rFont val="Calibri"/>
      </rPr>
      <t xml:space="preserve">
</t>
    </r>
    <r>
      <rPr>
        <sz val="11"/>
        <color rgb="FF006096"/>
        <rFont val="Roboto Condensed"/>
      </rPr>
      <t xml:space="preserve">pattern="%t %U %a %A %m %p %q %s” </t>
    </r>
    <r>
      <rPr>
        <sz val="11"/>
        <color rgb="FF006096"/>
        <rFont val="Roboto Condensed"/>
      </rPr>
      <t xml:space="preserve">
</t>
    </r>
  </si>
  <si>
    <r>
      <rPr>
        <sz val="11"/>
        <color rgb="FF000000"/>
        <rFont val="Calibri"/>
      </rPr>
      <t>Review the pattern settings to ensure it contains all of the variables required by the installation.</t>
    </r>
    <r>
      <rPr>
        <sz val="11"/>
        <color rgb="FF000000"/>
        <rFont val="Calibri"/>
      </rPr>
      <t xml:space="preserve">
</t>
    </r>
    <r>
      <rPr>
        <sz val="11"/>
        <color rgb="FF006096"/>
        <rFont val="Roboto Condensed"/>
      </rPr>
      <t># grep pattern $CATALINA_BASE/webapps/&lt;app_name&gt;/META-INF/context.xml</t>
    </r>
    <r>
      <rPr>
        <sz val="11"/>
        <color rgb="FF006096"/>
        <rFont val="Roboto Condensed"/>
      </rPr>
      <t xml:space="preserve">
</t>
    </r>
  </si>
  <si>
    <t>7.6</t>
  </si>
  <si>
    <r>
      <rPr>
        <sz val="11"/>
        <rFont val="Calibri"/>
      </rPr>
      <t>Ensure directory in logging.properties is a secure location</t>
    </r>
  </si>
  <si>
    <r>
      <rPr>
        <sz val="11"/>
        <color rgb="FF000000"/>
        <rFont val="Calibri"/>
      </rPr>
      <t>Perform the following:</t>
    </r>
    <r>
      <rPr>
        <sz val="11"/>
        <color rgb="FF000000"/>
        <rFont val="Calibri"/>
      </rPr>
      <t xml:space="preserve">
</t>
    </r>
    <r>
      <rPr>
        <sz val="11"/>
        <color rgb="FF000000"/>
        <rFont val="Calibri"/>
      </rPr>
      <t xml:space="preserve">- Add the following properties into your </t>
    </r>
    <r>
      <rPr>
        <b/>
        <sz val="11"/>
        <color rgb="FF000000"/>
        <rFont val="Calibri"/>
      </rPr>
      <t>logging.properties</t>
    </r>
    <r>
      <rPr>
        <sz val="11"/>
        <color rgb="FF000000"/>
        <rFont val="Calibri"/>
      </rPr>
      <t xml:space="preserve"> file if they do not exist</t>
    </r>
    <r>
      <rPr>
        <sz val="11"/>
        <color rgb="FF000000"/>
        <rFont val="Calibri"/>
      </rPr>
      <t xml:space="preserve">
</t>
    </r>
    <r>
      <rPr>
        <sz val="11"/>
        <color rgb="FF006096"/>
        <rFont val="Roboto Condensed"/>
      </rPr>
      <t>&lt;application_name&gt;.org.apache.juli.AsyncFileHandler.directory=&lt;log_location&gt;</t>
    </r>
    <r>
      <rPr>
        <sz val="11"/>
        <color rgb="FF006096"/>
        <rFont val="Roboto Condensed"/>
      </rPr>
      <t xml:space="preserve">
</t>
    </r>
    <r>
      <rPr>
        <sz val="11"/>
        <color rgb="FF006096"/>
        <rFont val="Roboto Condensed"/>
      </rPr>
      <t>&lt;application_name&gt;.org.apache.juli.AsyncFileHandler.prefix=&lt;application_name&gt;</t>
    </r>
    <r>
      <rPr>
        <sz val="11"/>
        <color rgb="FF006096"/>
        <rFont val="Roboto Condensed"/>
      </rPr>
      <t xml:space="preserve">
</t>
    </r>
    <r>
      <rPr>
        <sz val="11"/>
        <color rgb="FF000000"/>
        <rFont val="Calibri"/>
      </rPr>
      <t xml:space="preserve">
</t>
    </r>
    <r>
      <rPr>
        <sz val="11"/>
        <color rgb="FF000000"/>
        <rFont val="Calibri"/>
      </rPr>
      <t xml:space="preserve">- Set the location pointed to by the directory attribute to be owned by </t>
    </r>
    <r>
      <rPr>
        <b/>
        <sz val="11"/>
        <color rgb="FF000000"/>
        <rFont val="Calibri"/>
      </rPr>
      <t>tomcat_admin:tomcat</t>
    </r>
    <r>
      <rPr>
        <sz val="11"/>
        <color rgb="FF000000"/>
        <rFont val="Calibri"/>
      </rPr>
      <t xml:space="preserve"> with permissions of </t>
    </r>
    <r>
      <rPr>
        <b/>
        <sz val="11"/>
        <color rgb="FF000000"/>
        <rFont val="Calibri"/>
      </rPr>
      <t>o-rwx</t>
    </r>
    <r>
      <rPr>
        <sz val="11"/>
        <color rgb="FF000000"/>
        <rFont val="Calibri"/>
      </rPr>
      <t>.</t>
    </r>
    <r>
      <rPr>
        <sz val="11"/>
        <color rgb="FF000000"/>
        <rFont val="Calibri"/>
      </rPr>
      <t xml:space="preserve">
</t>
    </r>
    <r>
      <rPr>
        <sz val="11"/>
        <color rgb="FF006096"/>
        <rFont val="Roboto Condensed"/>
      </rPr>
      <t># chown tomcat_admin:tomcat &lt;log_location&gt;</t>
    </r>
    <r>
      <rPr>
        <sz val="11"/>
        <color rgb="FF006096"/>
        <rFont val="Roboto Condensed"/>
      </rPr>
      <t xml:space="preserve">
</t>
    </r>
    <r>
      <rPr>
        <sz val="11"/>
        <color rgb="FF006096"/>
        <rFont val="Roboto Condensed"/>
      </rPr>
      <t># chmod o-rwx &lt;log_location&gt;</t>
    </r>
    <r>
      <rPr>
        <sz val="11"/>
        <color rgb="FF006096"/>
        <rFont val="Roboto Condensed"/>
      </rPr>
      <t xml:space="preserve">
</t>
    </r>
  </si>
  <si>
    <r>
      <rPr>
        <sz val="11"/>
        <color rgb="FF000000"/>
        <rFont val="Calibri"/>
      </rPr>
      <t>The directory attribute tells Tomcat where to store logs. The directory value should be a secure location with restricted access.</t>
    </r>
  </si>
  <si>
    <r>
      <rPr>
        <sz val="11"/>
        <color rgb="FF000000"/>
        <rFont val="Calibri"/>
      </rPr>
      <t xml:space="preserve">Review the permissions of the directory specified by the directory setting to ensure the permissions are </t>
    </r>
    <r>
      <rPr>
        <b/>
        <sz val="11"/>
        <color rgb="FF000000"/>
        <rFont val="Calibri"/>
      </rPr>
      <t>o-rwx</t>
    </r>
    <r>
      <rPr>
        <sz val="11"/>
        <color rgb="FF000000"/>
        <rFont val="Calibri"/>
      </rPr>
      <t xml:space="preserve"> and owned by </t>
    </r>
    <r>
      <rPr>
        <b/>
        <sz val="11"/>
        <color rgb="FF000000"/>
        <rFont val="Calibri"/>
      </rPr>
      <t>tomcat_admin:tomcat</t>
    </r>
    <r>
      <rPr>
        <sz val="11"/>
        <color rgb="FF000000"/>
        <rFont val="Calibri"/>
      </rPr>
      <t>:</t>
    </r>
    <r>
      <rPr>
        <sz val="11"/>
        <color rgb="FF000000"/>
        <rFont val="Calibri"/>
      </rPr>
      <t xml:space="preserve">
</t>
    </r>
    <r>
      <rPr>
        <sz val="11"/>
        <color rgb="FF000000"/>
        <rFont val="Calibri"/>
      </rPr>
      <t>Default:</t>
    </r>
    <r>
      <rPr>
        <sz val="11"/>
        <color rgb="FF000000"/>
        <rFont val="Calibri"/>
      </rPr>
      <t xml:space="preserve">
</t>
    </r>
    <r>
      <rPr>
        <sz val="11"/>
        <color rgb="FF006096"/>
        <rFont val="Roboto Condensed"/>
      </rPr>
      <t># grep directory $CATALINA_BASE/conf/logging.properties</t>
    </r>
    <r>
      <rPr>
        <sz val="11"/>
        <color rgb="FF006096"/>
        <rFont val="Roboto Condensed"/>
      </rPr>
      <t xml:space="preserve">
</t>
    </r>
    <r>
      <rPr>
        <sz val="11"/>
        <color rgb="FF006096"/>
        <rFont val="Roboto Condensed"/>
      </rPr>
      <t># ls –ld &lt;log_location&gt;</t>
    </r>
    <r>
      <rPr>
        <sz val="11"/>
        <color rgb="FF006096"/>
        <rFont val="Roboto Condensed"/>
      </rPr>
      <t xml:space="preserve">
</t>
    </r>
    <r>
      <rPr>
        <sz val="11"/>
        <color rgb="FF000000"/>
        <rFont val="Calibri"/>
      </rPr>
      <t xml:space="preserve">
</t>
    </r>
    <r>
      <rPr>
        <sz val="11"/>
        <color rgb="FF000000"/>
        <rFont val="Calibri"/>
      </rPr>
      <t>Application specific:</t>
    </r>
    <r>
      <rPr>
        <sz val="11"/>
        <color rgb="FF000000"/>
        <rFont val="Calibri"/>
      </rPr>
      <t xml:space="preserve">
</t>
    </r>
    <r>
      <rPr>
        <sz val="11"/>
        <color rgb="FF006096"/>
        <rFont val="Roboto Condensed"/>
      </rPr>
      <t># grep directory $CATALINA_BASE/webapps/&lt;app_name&gt;/WEB-INF/classes/logging.properties</t>
    </r>
    <r>
      <rPr>
        <sz val="11"/>
        <color rgb="FF006096"/>
        <rFont val="Roboto Condensed"/>
      </rPr>
      <t xml:space="preserve">
</t>
    </r>
    <r>
      <rPr>
        <sz val="11"/>
        <color rgb="FF006096"/>
        <rFont val="Roboto Condensed"/>
      </rPr>
      <t># ls –ld &lt;log_location&gt;</t>
    </r>
    <r>
      <rPr>
        <sz val="11"/>
        <color rgb="FF006096"/>
        <rFont val="Roboto Condensed"/>
      </rPr>
      <t xml:space="preserve">
</t>
    </r>
  </si>
  <si>
    <r>
      <rPr>
        <sz val="11"/>
        <color rgb="FF000000"/>
        <rFont val="Calibri"/>
      </rPr>
      <t xml:space="preserve">The directory location is configured to store logs in </t>
    </r>
    <r>
      <rPr>
        <b/>
        <sz val="11"/>
        <color rgb="FF000000"/>
        <rFont val="Calibri"/>
      </rPr>
      <t>$CATALINA_BASE/logs</t>
    </r>
    <r>
      <rPr>
        <sz val="11"/>
        <color rgb="FF000000"/>
        <rFont val="Calibri"/>
      </rPr>
      <t>.</t>
    </r>
  </si>
  <si>
    <t>Configure Catalina Policy</t>
  </si>
  <si>
    <t>8.1</t>
  </si>
  <si>
    <r>
      <rPr>
        <sz val="11"/>
        <rFont val="Calibri"/>
      </rPr>
      <t>Restrict runtime access to sensitive packages</t>
    </r>
  </si>
  <si>
    <r>
      <rPr>
        <sz val="11"/>
        <color rgb="FF000000"/>
        <rFont val="Calibri"/>
      </rPr>
      <t xml:space="preserve">Edit </t>
    </r>
    <r>
      <rPr>
        <b/>
        <sz val="11"/>
        <color rgb="FF000000"/>
        <rFont val="Calibri"/>
      </rPr>
      <t>$CATALINA_BASE/conf/catalina.properties</t>
    </r>
    <r>
      <rPr>
        <sz val="11"/>
        <color rgb="FF000000"/>
        <rFont val="Calibri"/>
      </rPr>
      <t xml:space="preserve"> by adding allowed packages to the </t>
    </r>
    <r>
      <rPr>
        <b/>
        <sz val="11"/>
        <color rgb="FF000000"/>
        <rFont val="Calibri"/>
      </rPr>
      <t>package.access</t>
    </r>
    <r>
      <rPr>
        <sz val="11"/>
        <color rgb="FF000000"/>
        <rFont val="Calibri"/>
      </rPr>
      <t xml:space="preserve"> list:</t>
    </r>
    <r>
      <rPr>
        <sz val="11"/>
        <color rgb="FF000000"/>
        <rFont val="Calibri"/>
      </rPr>
      <t xml:space="preserve">
</t>
    </r>
    <r>
      <rPr>
        <sz val="11"/>
        <color rgb="FF006096"/>
        <rFont val="Roboto Condensed"/>
      </rPr>
      <t>package.access = sun.,org.apache.catalina.,org.apache.coyote.,org.apache.jasper.,org.apache.tomcat.</t>
    </r>
    <r>
      <rPr>
        <sz val="11"/>
        <color rgb="FF006096"/>
        <rFont val="Roboto Condensed"/>
      </rPr>
      <t xml:space="preserve">
</t>
    </r>
  </si>
  <si>
    <r>
      <rPr>
        <b/>
        <sz val="11"/>
        <color rgb="FF000000"/>
        <rFont val="Calibri"/>
      </rPr>
      <t>package.access</t>
    </r>
    <r>
      <rPr>
        <sz val="11"/>
        <color rgb="FF000000"/>
        <rFont val="Calibri"/>
      </rPr>
      <t xml:space="preserve"> grants or revokes access to listed packages during runtime. It is recommended that application access to certain packages be restricted.</t>
    </r>
  </si>
  <si>
    <r>
      <rPr>
        <sz val="11"/>
        <color rgb="FF000000"/>
        <rFont val="Calibri"/>
      </rPr>
      <t xml:space="preserve">Review </t>
    </r>
    <r>
      <rPr>
        <b/>
        <sz val="11"/>
        <color rgb="FF000000"/>
        <rFont val="Calibri"/>
      </rPr>
      <t>package.access</t>
    </r>
    <r>
      <rPr>
        <sz val="11"/>
        <color rgb="FF000000"/>
        <rFont val="Calibri"/>
      </rPr>
      <t xml:space="preserve"> list in </t>
    </r>
    <r>
      <rPr>
        <b/>
        <sz val="11"/>
        <color rgb="FF000000"/>
        <rFont val="Calibri"/>
      </rPr>
      <t>$CATALINA_BASE/conf/catalina.properties</t>
    </r>
    <r>
      <rPr>
        <sz val="11"/>
        <color rgb="FF000000"/>
        <rFont val="Calibri"/>
      </rPr>
      <t xml:space="preserve"> to ensure only allowed packages are defined.</t>
    </r>
  </si>
  <si>
    <r>
      <rPr>
        <sz val="11"/>
        <color rgb="FF000000"/>
        <rFont val="Calibri"/>
      </rPr>
      <t xml:space="preserve">The default package.access value within </t>
    </r>
    <r>
      <rPr>
        <b/>
        <sz val="11"/>
        <color rgb="FF000000"/>
        <rFont val="Calibri"/>
      </rPr>
      <t>$CATALINA_BASE/conf/catalina.properties</t>
    </r>
    <r>
      <rPr>
        <sz val="11"/>
        <color rgb="FF000000"/>
        <rFont val="Calibri"/>
      </rPr>
      <t xml:space="preserve"> is:</t>
    </r>
    <r>
      <rPr>
        <sz val="11"/>
        <color rgb="FF000000"/>
        <rFont val="Calibri"/>
      </rPr>
      <t xml:space="preserve">
</t>
    </r>
    <r>
      <rPr>
        <sz val="11"/>
        <color rgb="FF006096"/>
        <rFont val="Roboto Condensed"/>
      </rPr>
      <t>package.access = sun.,org.apache.catalina.,org.apache.coyote.,org.apache.tomcat., org.apache.jasper.</t>
    </r>
    <r>
      <rPr>
        <sz val="11"/>
        <color rgb="FF006096"/>
        <rFont val="Roboto Condensed"/>
      </rPr>
      <t xml:space="preserve">
</t>
    </r>
  </si>
  <si>
    <t>Application Deployment</t>
  </si>
  <si>
    <t>9.1</t>
  </si>
  <si>
    <r>
      <rPr>
        <sz val="11"/>
        <rFont val="Calibri"/>
      </rPr>
      <t>Starting Tomcat with Security Manager</t>
    </r>
  </si>
  <si>
    <r>
      <rPr>
        <sz val="11"/>
        <color rgb="FF000000"/>
        <rFont val="Calibri"/>
      </rPr>
      <t xml:space="preserve">The security policies implemented by the Java SecurityManager are configured in the </t>
    </r>
    <r>
      <rPr>
        <b/>
        <sz val="11"/>
        <color rgb="FF000000"/>
        <rFont val="Calibri"/>
      </rPr>
      <t>$CATALINA_HOME/conf/catalina.policy</t>
    </r>
    <r>
      <rPr>
        <sz val="11"/>
        <color rgb="FF000000"/>
        <rFont val="Calibri"/>
      </rPr>
      <t xml:space="preserve"> file. Once you have configured the </t>
    </r>
    <r>
      <rPr>
        <b/>
        <sz val="11"/>
        <color rgb="FF000000"/>
        <rFont val="Calibri"/>
      </rPr>
      <t>catalina.policy</t>
    </r>
    <r>
      <rPr>
        <sz val="11"/>
        <color rgb="FF000000"/>
        <rFont val="Calibri"/>
      </rPr>
      <t xml:space="preserve"> file for use with a SecurityManager, Tomcat can be started with a SecurityManager in place by using the </t>
    </r>
    <r>
      <rPr>
        <b/>
        <sz val="11"/>
        <color rgb="FF000000"/>
        <rFont val="Calibri"/>
      </rPr>
      <t>-security</t>
    </r>
    <r>
      <rPr>
        <sz val="11"/>
        <color rgb="FF000000"/>
        <rFont val="Calibri"/>
      </rPr>
      <t xml:space="preserve"> option:</t>
    </r>
    <r>
      <rPr>
        <sz val="11"/>
        <color rgb="FF000000"/>
        <rFont val="Calibri"/>
      </rPr>
      <t xml:space="preserve">
</t>
    </r>
    <r>
      <rPr>
        <sz val="11"/>
        <color rgb="FF000000"/>
        <rFont val="Calibri"/>
      </rPr>
      <t>On Unix:</t>
    </r>
    <r>
      <rPr>
        <sz val="11"/>
        <color rgb="FF000000"/>
        <rFont val="Calibri"/>
      </rPr>
      <t xml:space="preserve">
</t>
    </r>
    <r>
      <rPr>
        <sz val="11"/>
        <color rgb="FF006096"/>
        <rFont val="Roboto Condensed"/>
      </rPr>
      <t>$ $CATALINA_HOME/bin/catalina.sh start -security</t>
    </r>
    <r>
      <rPr>
        <sz val="11"/>
        <color rgb="FF006096"/>
        <rFont val="Roboto Condensed"/>
      </rPr>
      <t xml:space="preserve">
</t>
    </r>
    <r>
      <rPr>
        <sz val="11"/>
        <color rgb="FF000000"/>
        <rFont val="Calibri"/>
      </rPr>
      <t xml:space="preserve">
</t>
    </r>
    <r>
      <rPr>
        <sz val="11"/>
        <color rgb="FF000000"/>
        <rFont val="Calibri"/>
      </rPr>
      <t>On Windows:</t>
    </r>
    <r>
      <rPr>
        <sz val="11"/>
        <color rgb="FF000000"/>
        <rFont val="Calibri"/>
      </rPr>
      <t xml:space="preserve">
</t>
    </r>
    <r>
      <rPr>
        <sz val="11"/>
        <color rgb="FF006096"/>
        <rFont val="Roboto Condensed"/>
      </rPr>
      <t>C:\&gt; %CATALINA_HOME%\bin\catalina start -security</t>
    </r>
    <r>
      <rPr>
        <sz val="11"/>
        <color rgb="FF006096"/>
        <rFont val="Roboto Condensed"/>
      </rPr>
      <t xml:space="preserve">
</t>
    </r>
  </si>
  <si>
    <r>
      <rPr>
        <sz val="11"/>
        <color rgb="FF000000"/>
        <rFont val="Calibri"/>
      </rPr>
      <t>Configure applications to run in a sandbox using the Security Manager. The Security Manager restricts what classes Tomcat can access thus protecting your server from mistakes, Trojans, and malicious code.</t>
    </r>
  </si>
  <si>
    <r>
      <rPr>
        <sz val="11"/>
        <color rgb="FF000000"/>
        <rFont val="Calibri"/>
      </rPr>
      <t xml:space="preserve">Review the startup configuration in </t>
    </r>
    <r>
      <rPr>
        <b/>
        <sz val="11"/>
        <color rgb="FF000000"/>
        <rFont val="Calibri"/>
      </rPr>
      <t>/etc/init.d</t>
    </r>
    <r>
      <rPr>
        <sz val="11"/>
        <color rgb="FF000000"/>
        <rFont val="Calibri"/>
      </rPr>
      <t xml:space="preserve"> for Tomcat to ascertain if Tomcat is started with the </t>
    </r>
    <r>
      <rPr>
        <b/>
        <sz val="11"/>
        <color rgb="FF000000"/>
        <rFont val="Calibri"/>
      </rPr>
      <t>-security</t>
    </r>
    <r>
      <rPr>
        <sz val="11"/>
        <color rgb="FF000000"/>
        <rFont val="Calibri"/>
      </rPr>
      <t xml:space="preserve"> option.</t>
    </r>
  </si>
  <si>
    <r>
      <rPr>
        <sz val="11"/>
        <color rgb="FF000000"/>
        <rFont val="Calibri"/>
      </rPr>
      <t xml:space="preserve">By default the </t>
    </r>
    <r>
      <rPr>
        <b/>
        <sz val="11"/>
        <color rgb="FF000000"/>
        <rFont val="Calibri"/>
      </rPr>
      <t>-security</t>
    </r>
    <r>
      <rPr>
        <sz val="11"/>
        <color rgb="FF000000"/>
        <rFont val="Calibri"/>
      </rPr>
      <t xml:space="preserve"> option is not utilized.</t>
    </r>
  </si>
  <si>
    <t>9.2</t>
  </si>
  <si>
    <r>
      <rPr>
        <sz val="11"/>
        <rFont val="Calibri"/>
      </rPr>
      <t>Disabling auto deployment of applications</t>
    </r>
  </si>
  <si>
    <r>
      <rPr>
        <sz val="11"/>
        <color rgb="FF000000"/>
        <rFont val="Calibri"/>
      </rPr>
      <t xml:space="preserve">In the </t>
    </r>
    <r>
      <rPr>
        <b/>
        <sz val="11"/>
        <color rgb="FF000000"/>
        <rFont val="Calibri"/>
      </rPr>
      <t>$CATALINA_HOME/conf/server.xml</t>
    </r>
    <r>
      <rPr>
        <sz val="11"/>
        <color rgb="FF000000"/>
        <rFont val="Calibri"/>
      </rPr>
      <t xml:space="preserve"> file, change </t>
    </r>
    <r>
      <rPr>
        <b/>
        <sz val="11"/>
        <color rgb="FF000000"/>
        <rFont val="Calibri"/>
      </rPr>
      <t>autoDeploy</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autoDeploy="false" </t>
    </r>
    <r>
      <rPr>
        <sz val="11"/>
        <color rgb="FF006096"/>
        <rFont val="Roboto Condensed"/>
      </rPr>
      <t xml:space="preserve">
</t>
    </r>
  </si>
  <si>
    <r>
      <rPr>
        <sz val="11"/>
        <color rgb="FF000000"/>
        <rFont val="Calibri"/>
      </rPr>
      <t>Tomcat allows auto deployment of applications while Tomcat is running. It is recommended that this capability be disabled.</t>
    </r>
  </si>
  <si>
    <r>
      <rPr>
        <sz val="11"/>
        <color rgb="FF000000"/>
        <rFont val="Calibri"/>
      </rPr>
      <t xml:space="preserve">Perform the following to ensure </t>
    </r>
    <r>
      <rPr>
        <b/>
        <sz val="11"/>
        <color rgb="FF000000"/>
        <rFont val="Calibri"/>
      </rPr>
      <t>autoDeploy</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"autoDeploy" $CATALINA_HOME/conf/server.xml  </t>
    </r>
    <r>
      <rPr>
        <sz val="11"/>
        <color rgb="FF006096"/>
        <rFont val="Roboto Condensed"/>
      </rPr>
      <t xml:space="preserve">
</t>
    </r>
  </si>
  <si>
    <r>
      <rPr>
        <b/>
        <sz val="11"/>
        <color rgb="FF000000"/>
        <rFont val="Calibri"/>
      </rPr>
      <t>autoDeploy</t>
    </r>
    <r>
      <rPr>
        <sz val="11"/>
        <color rgb="FF000000"/>
        <rFont val="Calibri"/>
      </rPr>
      <t xml:space="preserve"> is set to </t>
    </r>
    <r>
      <rPr>
        <b/>
        <sz val="11"/>
        <color rgb="FF000000"/>
        <rFont val="Calibri"/>
      </rPr>
      <t>true</t>
    </r>
    <r>
      <rPr>
        <sz val="11"/>
        <color rgb="FF000000"/>
        <rFont val="Calibri"/>
      </rPr>
      <t>.</t>
    </r>
  </si>
  <si>
    <t>9.3</t>
  </si>
  <si>
    <r>
      <rPr>
        <sz val="11"/>
        <rFont val="Calibri"/>
      </rPr>
      <t>Disable deploy on startup of applications</t>
    </r>
  </si>
  <si>
    <r>
      <rPr>
        <sz val="11"/>
        <color rgb="FF000000"/>
        <rFont val="Calibri"/>
      </rPr>
      <t xml:space="preserve">In the </t>
    </r>
    <r>
      <rPr>
        <b/>
        <sz val="11"/>
        <color rgb="FF000000"/>
        <rFont val="Calibri"/>
      </rPr>
      <t>$CATALINA_HOME/conf/server.xml</t>
    </r>
    <r>
      <rPr>
        <sz val="11"/>
        <color rgb="FF000000"/>
        <rFont val="Calibri"/>
      </rPr>
      <t xml:space="preserve"> file, change </t>
    </r>
    <r>
      <rPr>
        <b/>
        <sz val="11"/>
        <color rgb="FF000000"/>
        <rFont val="Calibri"/>
      </rPr>
      <t>deployOnStartup</t>
    </r>
    <r>
      <rPr>
        <sz val="11"/>
        <color rgb="FF000000"/>
        <rFont val="Calibri"/>
      </rPr>
      <t xml:space="preserv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deployOnStartup="false" </t>
    </r>
    <r>
      <rPr>
        <sz val="11"/>
        <color rgb="FF006096"/>
        <rFont val="Roboto Condensed"/>
      </rPr>
      <t xml:space="preserve">
</t>
    </r>
  </si>
  <si>
    <r>
      <rPr>
        <sz val="11"/>
        <color rgb="FF000000"/>
        <rFont val="Calibri"/>
      </rPr>
      <t>Tomcat allows auto deployment of applications on startup. It is recommended that this capability be disabled.</t>
    </r>
  </si>
  <si>
    <r>
      <rPr>
        <sz val="11"/>
        <color rgb="FF000000"/>
        <rFont val="Calibri"/>
      </rPr>
      <t xml:space="preserve">Perform the following to ensure </t>
    </r>
    <r>
      <rPr>
        <b/>
        <sz val="11"/>
        <color rgb="FF000000"/>
        <rFont val="Calibri"/>
      </rPr>
      <t>deployOnStartup</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"deployOnStartup" $CATALINA_HOME/conf/server.xml </t>
    </r>
    <r>
      <rPr>
        <sz val="11"/>
        <color rgb="FF006096"/>
        <rFont val="Roboto Condensed"/>
      </rPr>
      <t xml:space="preserve">
</t>
    </r>
  </si>
  <si>
    <r>
      <rPr>
        <b/>
        <sz val="11"/>
        <color rgb="FF000000"/>
        <rFont val="Calibri"/>
      </rPr>
      <t>deployOnStartup</t>
    </r>
    <r>
      <rPr>
        <sz val="11"/>
        <color rgb="FF000000"/>
        <rFont val="Calibri"/>
      </rPr>
      <t xml:space="preserve"> is set to </t>
    </r>
    <r>
      <rPr>
        <b/>
        <sz val="11"/>
        <color rgb="FF000000"/>
        <rFont val="Calibri"/>
      </rPr>
      <t>true</t>
    </r>
    <r>
      <rPr>
        <sz val="11"/>
        <color rgb="FF000000"/>
        <rFont val="Calibri"/>
      </rPr>
      <t>.</t>
    </r>
  </si>
  <si>
    <t>Miscellaneous Configuration Settings</t>
  </si>
  <si>
    <t>10.1</t>
  </si>
  <si>
    <r>
      <rPr>
        <sz val="11"/>
        <rFont val="Calibri"/>
      </rPr>
      <t>Ensure Web content directory is on a separate partition from the Tomcat system files</t>
    </r>
  </si>
  <si>
    <r>
      <rPr>
        <sz val="11"/>
        <color rgb="FF000000"/>
        <rFont val="Calibri"/>
      </rPr>
      <t>Move the web content files to a separate partition from the tomcat system files and update your configuration.</t>
    </r>
  </si>
  <si>
    <r>
      <rPr>
        <sz val="11"/>
        <color rgb="FF000000"/>
        <rFont val="Calibri"/>
      </rPr>
      <t>Store web content on a separate partition from Tomcat system files.</t>
    </r>
  </si>
  <si>
    <r>
      <rPr>
        <sz val="11"/>
        <color rgb="FF000000"/>
        <rFont val="Calibri"/>
      </rPr>
      <t>Locate the Tomcat system files and web content directory. Review the system partitions and ensure the system files and web content directory are on separate partitions.</t>
    </r>
    <r>
      <rPr>
        <sz val="11"/>
        <color rgb="FF000000"/>
        <rFont val="Calibri"/>
      </rPr>
      <t xml:space="preserve">
</t>
    </r>
    <r>
      <rPr>
        <sz val="11"/>
        <color rgb="FF006096"/>
        <rFont val="Roboto Condensed"/>
      </rPr>
      <t># df $CATALINA_HOME/webapps</t>
    </r>
    <r>
      <rPr>
        <sz val="11"/>
        <color rgb="FF006096"/>
        <rFont val="Roboto Condensed"/>
      </rPr>
      <t xml:space="preserve">
</t>
    </r>
    <r>
      <rPr>
        <sz val="11"/>
        <color rgb="FF006096"/>
        <rFont val="Roboto Condensed"/>
      </rPr>
      <t># df $CATALINA_HOME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default value </t>
    </r>
    <r>
      <rPr>
        <b/>
        <sz val="11"/>
        <color rgb="FF000000"/>
        <rFont val="Calibri"/>
      </rPr>
      <t>webapps</t>
    </r>
    <r>
      <rPr>
        <sz val="11"/>
        <color rgb="FF000000"/>
        <rFont val="Calibri"/>
      </rPr>
      <t xml:space="preserve"> which is defined by </t>
    </r>
    <r>
      <rPr>
        <b/>
        <sz val="11"/>
        <color rgb="FF000000"/>
        <rFont val="Calibri"/>
      </rPr>
      <t>appBase</t>
    </r>
    <r>
      <rPr>
        <sz val="11"/>
        <color rgb="FF000000"/>
        <rFont val="Calibri"/>
      </rPr>
      <t xml:space="preserve"> attribute here.</t>
    </r>
  </si>
  <si>
    <r>
      <rPr>
        <sz val="11"/>
        <color rgb="FF000000"/>
        <rFont val="Calibri"/>
      </rPr>
      <t>Not Applicable</t>
    </r>
  </si>
  <si>
    <t>10.2</t>
  </si>
  <si>
    <r>
      <rPr>
        <sz val="11"/>
        <rFont val="Calibri"/>
      </rPr>
      <t>Restrict access to the web administration application</t>
    </r>
  </si>
  <si>
    <r>
      <rPr>
        <sz val="11"/>
        <color rgb="FF000000"/>
        <rFont val="Calibri"/>
      </rPr>
      <t xml:space="preserve">For the administration application, edit </t>
    </r>
    <r>
      <rPr>
        <b/>
        <sz val="11"/>
        <color rgb="FF000000"/>
        <rFont val="Calibri"/>
      </rPr>
      <t>$CATALINA_HOME/conf/server.xml</t>
    </r>
    <r>
      <rPr>
        <sz val="11"/>
        <color rgb="FF000000"/>
        <rFont val="Calibri"/>
      </rPr>
      <t xml:space="preserve"> and uncomment the following:</t>
    </r>
    <r>
      <rPr>
        <sz val="11"/>
        <color rgb="FF000000"/>
        <rFont val="Calibri"/>
      </rPr>
      <t xml:space="preserve">
</t>
    </r>
    <r>
      <rPr>
        <sz val="11"/>
        <color rgb="FF006096"/>
        <rFont val="Roboto Condensed"/>
      </rPr>
      <t xml:space="preserve">&lt;Valve className="org.apache.catalina.valves.RemoteAddrValve" allow="127\.0\.0\.1"/&gt;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RemoteAddrValve</t>
    </r>
    <r>
      <rPr>
        <sz val="11"/>
        <color rgb="FF000000"/>
        <rFont val="Calibri"/>
      </rPr>
      <t xml:space="preserve"> property expects a regular expression, therefore periods and other regular expression meta-characters must be escaped.</t>
    </r>
  </si>
  <si>
    <r>
      <rPr>
        <sz val="11"/>
        <color rgb="FF000000"/>
        <rFont val="Calibri"/>
      </rPr>
      <t>Limit access to the web administration application to only those with a justified need.</t>
    </r>
  </si>
  <si>
    <r>
      <rPr>
        <sz val="11"/>
        <color rgb="FF000000"/>
        <rFont val="Calibri"/>
      </rPr>
      <t xml:space="preserve">Review </t>
    </r>
    <r>
      <rPr>
        <b/>
        <sz val="11"/>
        <color rgb="FF000000"/>
        <rFont val="Calibri"/>
      </rPr>
      <t>$CATALINA_HOME/conf/server.xml</t>
    </r>
    <r>
      <rPr>
        <sz val="11"/>
        <color rgb="FF000000"/>
        <rFont val="Calibri"/>
      </rPr>
      <t xml:space="preserve"> to determine whether the </t>
    </r>
    <r>
      <rPr>
        <b/>
        <sz val="11"/>
        <color rgb="FF000000"/>
        <rFont val="Calibri"/>
      </rPr>
      <t>RemoteAddrValve</t>
    </r>
    <r>
      <rPr>
        <sz val="11"/>
        <color rgb="FF000000"/>
        <rFont val="Calibri"/>
      </rPr>
      <t xml:space="preserve"> option is uncommented and configured to only allow access to systems required to connect.</t>
    </r>
  </si>
  <si>
    <r>
      <rPr>
        <sz val="11"/>
        <color rgb="FF000000"/>
        <rFont val="Calibri"/>
      </rPr>
      <t>By default, this configuration is not present.</t>
    </r>
  </si>
  <si>
    <t>10.3</t>
  </si>
  <si>
    <r>
      <rPr>
        <sz val="11"/>
        <rFont val="Calibri"/>
      </rPr>
      <t>Restrict manager application</t>
    </r>
  </si>
  <si>
    <r>
      <rPr>
        <sz val="11"/>
        <color rgb="FF000000"/>
        <rFont val="Calibri"/>
      </rPr>
      <t xml:space="preserve">For the manager application, edit </t>
    </r>
    <r>
      <rPr>
        <b/>
        <sz val="11"/>
        <color rgb="FF000000"/>
        <rFont val="Calibri"/>
      </rPr>
      <t>$CATALINA_BASE/conf/</t>
    </r>
    <r>
      <rPr>
        <b/>
        <i/>
        <sz val="11"/>
        <color rgb="FF000000"/>
        <rFont val="Calibri"/>
      </rPr>
      <t>&lt;enginename&gt;</t>
    </r>
    <r>
      <rPr>
        <b/>
        <sz val="11"/>
        <color rgb="FF000000"/>
        <rFont val="Calibri"/>
      </rPr>
      <t>/</t>
    </r>
    <r>
      <rPr>
        <b/>
        <i/>
        <sz val="11"/>
        <color rgb="FF000000"/>
        <rFont val="Calibri"/>
      </rPr>
      <t>&lt;hostname&gt;</t>
    </r>
    <r>
      <rPr>
        <b/>
        <sz val="11"/>
        <color rgb="FF000000"/>
        <rFont val="Calibri"/>
      </rPr>
      <t>/manager.xml</t>
    </r>
    <r>
      <rPr>
        <sz val="11"/>
        <color rgb="FF000000"/>
        <rFont val="Calibri"/>
      </rPr>
      <t>, and add the bolded line:</t>
    </r>
    <r>
      <rPr>
        <sz val="11"/>
        <color rgb="FF000000"/>
        <rFont val="Calibri"/>
      </rPr>
      <t xml:space="preserve">
</t>
    </r>
    <r>
      <rPr>
        <sz val="11"/>
        <color rgb="FF006096"/>
        <rFont val="Roboto Condensed"/>
      </rPr>
      <t>&lt;Context path="/manager" docBase="${catalina.home}/webapps/manager" debug="0" privileged="true"&gt;&lt;Valve className="org.apache.catalina.valves.RemoteAddrValve" allow="127.0.0.1"/&gt;&lt;/Context&gt;</t>
    </r>
    <r>
      <rPr>
        <sz val="11"/>
        <color rgb="FF006096"/>
        <rFont val="Roboto Condensed"/>
      </rPr>
      <t xml:space="preserve">
</t>
    </r>
    <r>
      <rPr>
        <sz val="11"/>
        <color rgb="FF000000"/>
        <rFont val="Calibri"/>
      </rPr>
      <t xml:space="preserve">
</t>
    </r>
    <r>
      <rPr>
        <sz val="11"/>
        <color rgb="FF000000"/>
        <rFont val="Calibri"/>
      </rPr>
      <t>Add hosts, comma separated, which are allowed to access the admin application.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RemoteAddrValve</t>
    </r>
    <r>
      <rPr>
        <sz val="11"/>
        <color rgb="FF000000"/>
        <rFont val="Calibri"/>
      </rPr>
      <t xml:space="preserve"> property expects a regular expression, therefore periods and other regular expression meta-characters must be escaped.</t>
    </r>
  </si>
  <si>
    <r>
      <rPr>
        <sz val="11"/>
        <color rgb="FF000000"/>
        <rFont val="Calibri"/>
      </rPr>
      <t>Limit access to the manager application to only those with a justified need.</t>
    </r>
  </si>
  <si>
    <r>
      <rPr>
        <sz val="11"/>
        <color rgb="FF000000"/>
        <rFont val="Calibri"/>
      </rPr>
      <t xml:space="preserve">Review </t>
    </r>
    <r>
      <rPr>
        <b/>
        <sz val="11"/>
        <color rgb="FF000000"/>
        <rFont val="Calibri"/>
      </rPr>
      <t>$CATALINA_BASE/conf/</t>
    </r>
    <r>
      <rPr>
        <b/>
        <i/>
        <sz val="11"/>
        <color rgb="FF000000"/>
        <rFont val="Calibri"/>
      </rPr>
      <t>&lt;enginename&gt;</t>
    </r>
    <r>
      <rPr>
        <b/>
        <sz val="11"/>
        <color rgb="FF000000"/>
        <rFont val="Calibri"/>
      </rPr>
      <t>/</t>
    </r>
    <r>
      <rPr>
        <b/>
        <i/>
        <sz val="11"/>
        <color rgb="FF000000"/>
        <rFont val="Calibri"/>
      </rPr>
      <t>&lt;hostname&gt;</t>
    </r>
    <r>
      <rPr>
        <b/>
        <sz val="11"/>
        <color rgb="FF000000"/>
        <rFont val="Calibri"/>
      </rPr>
      <t>/manager.xml</t>
    </r>
    <r>
      <rPr>
        <sz val="11"/>
        <color rgb="FF000000"/>
        <rFont val="Calibri"/>
      </rPr>
      <t xml:space="preserve"> to determine if the </t>
    </r>
    <r>
      <rPr>
        <b/>
        <sz val="11"/>
        <color rgb="FF000000"/>
        <rFont val="Calibri"/>
      </rPr>
      <t>RemoteAddrValve</t>
    </r>
    <r>
      <rPr>
        <sz val="11"/>
        <color rgb="FF000000"/>
        <rFont val="Calibri"/>
      </rPr>
      <t xml:space="preserve"> option is uncommented and configured to only allow access to systems required to connect.</t>
    </r>
  </si>
  <si>
    <r>
      <rPr>
        <sz val="11"/>
        <color rgb="FF000000"/>
        <rFont val="Calibri"/>
      </rPr>
      <t>By default this setting is not present</t>
    </r>
  </si>
  <si>
    <t>10.4</t>
  </si>
  <si>
    <r>
      <rPr>
        <sz val="11"/>
        <rFont val="Calibri"/>
      </rPr>
      <t>Force SSL when accessing the manager application via HTTP</t>
    </r>
  </si>
  <si>
    <r>
      <rPr>
        <sz val="11"/>
        <color rgb="FF000000"/>
        <rFont val="Calibri"/>
      </rPr>
      <t xml:space="preserve">Set </t>
    </r>
    <r>
      <rPr>
        <b/>
        <sz val="11"/>
        <color rgb="FF000000"/>
        <rFont val="Calibri"/>
      </rPr>
      <t>&lt;transport-guarantee&gt;</t>
    </r>
    <r>
      <rPr>
        <sz val="11"/>
        <color rgb="FF000000"/>
        <rFont val="Calibri"/>
      </rPr>
      <t xml:space="preserve"> to </t>
    </r>
    <r>
      <rPr>
        <b/>
        <sz val="11"/>
        <color rgb="FF000000"/>
        <rFont val="Calibri"/>
      </rPr>
      <t>CONFIDENTIAL</t>
    </r>
    <r>
      <rPr>
        <sz val="11"/>
        <color rgb="FF000000"/>
        <rFont val="Calibri"/>
      </rPr>
      <t xml:space="preserve"> in </t>
    </r>
    <r>
      <rPr>
        <b/>
        <sz val="11"/>
        <color rgb="FF000000"/>
        <rFont val="Calibri"/>
      </rPr>
      <t>$CATALINA_HOME/webapps/manager/WEB-INF/web.xml</t>
    </r>
    <r>
      <rPr>
        <sz val="11"/>
        <color rgb="FF000000"/>
        <rFont val="Calibri"/>
      </rPr>
      <t>:</t>
    </r>
    <r>
      <rPr>
        <sz val="11"/>
        <color rgb="FF000000"/>
        <rFont val="Calibri"/>
      </rPr>
      <t xml:space="preserve">
</t>
    </r>
    <r>
      <rPr>
        <sz val="11"/>
        <color rgb="FF006096"/>
        <rFont val="Roboto Condensed"/>
      </rPr>
      <t>&lt;security-constraint&gt;</t>
    </r>
    <r>
      <rPr>
        <sz val="11"/>
        <color rgb="FF006096"/>
        <rFont val="Roboto Condensed"/>
      </rPr>
      <t xml:space="preserve">
</t>
    </r>
    <r>
      <rPr>
        <sz val="11"/>
        <color rgb="FF006096"/>
        <rFont val="Roboto Condensed"/>
      </rPr>
      <t xml:space="preserve">  &lt;user-data-constraint&gt;</t>
    </r>
    <r>
      <rPr>
        <sz val="11"/>
        <color rgb="FF006096"/>
        <rFont val="Roboto Condensed"/>
      </rPr>
      <t xml:space="preserve">
</t>
    </r>
    <r>
      <rPr>
        <sz val="11"/>
        <color rgb="FF006096"/>
        <rFont val="Roboto Condensed"/>
      </rPr>
      <t xml:space="preserve">    &lt;transport-guarantee&gt;CONFIDENTIAL&lt;/transport-guarantee&gt;</t>
    </r>
    <r>
      <rPr>
        <sz val="11"/>
        <color rgb="FF006096"/>
        <rFont val="Roboto Condensed"/>
      </rPr>
      <t xml:space="preserve">
</t>
    </r>
    <r>
      <rPr>
        <sz val="11"/>
        <color rgb="FF006096"/>
        <rFont val="Roboto Condensed"/>
      </rPr>
      <t xml:space="preserve">  &lt;/user-data-constraint&gt;</t>
    </r>
    <r>
      <rPr>
        <sz val="11"/>
        <color rgb="FF006096"/>
        <rFont val="Roboto Condensed"/>
      </rPr>
      <t xml:space="preserve">
</t>
    </r>
    <r>
      <rPr>
        <sz val="11"/>
        <color rgb="FF006096"/>
        <rFont val="Roboto Condensed"/>
      </rPr>
      <t xml:space="preserve">&lt;/security-constraint&gt; </t>
    </r>
    <r>
      <rPr>
        <sz val="11"/>
        <color rgb="FF006096"/>
        <rFont val="Roboto Condensed"/>
      </rPr>
      <t xml:space="preserve">
</t>
    </r>
  </si>
  <si>
    <r>
      <rPr>
        <sz val="11"/>
        <color rgb="FF000000"/>
        <rFont val="Calibri"/>
      </rPr>
      <t>Use the transport-guarantee attribute to ensure SSL protection when accessing the manager application.</t>
    </r>
  </si>
  <si>
    <r>
      <rPr>
        <sz val="11"/>
        <color rgb="FF000000"/>
        <rFont val="Calibri"/>
      </rPr>
      <t xml:space="preserve">Ensure </t>
    </r>
    <r>
      <rPr>
        <b/>
        <sz val="11"/>
        <color rgb="FF000000"/>
        <rFont val="Calibri"/>
      </rPr>
      <t>$CATALINA_HOME/webapps/manager/WEB-INF/web.xml</t>
    </r>
    <r>
      <rPr>
        <sz val="11"/>
        <color rgb="FF000000"/>
        <rFont val="Calibri"/>
      </rPr>
      <t xml:space="preserve"> has the </t>
    </r>
    <r>
      <rPr>
        <b/>
        <sz val="11"/>
        <color rgb="FF000000"/>
        <rFont val="Calibri"/>
      </rPr>
      <t>&lt;transport-guarantee&gt;</t>
    </r>
    <r>
      <rPr>
        <sz val="11"/>
        <color rgb="FF000000"/>
        <rFont val="Calibri"/>
      </rPr>
      <t xml:space="preserve"> set to </t>
    </r>
    <r>
      <rPr>
        <b/>
        <sz val="11"/>
        <color rgb="FF000000"/>
        <rFont val="Calibri"/>
      </rPr>
      <t>CONFIDENTIAL</t>
    </r>
    <r>
      <rPr>
        <sz val="11"/>
        <color rgb="FF000000"/>
        <rFont val="Calibri"/>
      </rPr>
      <t>.</t>
    </r>
    <r>
      <rPr>
        <sz val="11"/>
        <color rgb="FF000000"/>
        <rFont val="Calibri"/>
      </rPr>
      <t xml:space="preserve">
</t>
    </r>
    <r>
      <rPr>
        <sz val="11"/>
        <color rgb="FF006096"/>
        <rFont val="Roboto Condensed"/>
      </rPr>
      <t xml:space="preserve"># grep transport-guarantee $CATALINA_HOME/webapps/manager/WEB-INF/web.xml </t>
    </r>
    <r>
      <rPr>
        <sz val="11"/>
        <color rgb="FF006096"/>
        <rFont val="Roboto Condensed"/>
      </rPr>
      <t xml:space="preserve">
</t>
    </r>
  </si>
  <si>
    <r>
      <rPr>
        <sz val="11"/>
        <color rgb="FF000000"/>
        <rFont val="Calibri"/>
      </rPr>
      <t>By default this configuration is not present.</t>
    </r>
  </si>
  <si>
    <t>10.5</t>
  </si>
  <si>
    <r>
      <rPr>
        <sz val="11"/>
        <rFont val="Calibri"/>
      </rPr>
      <t>Rename the manager application</t>
    </r>
  </si>
  <si>
    <r>
      <rPr>
        <sz val="11"/>
        <color rgb="FF000000"/>
        <rFont val="Calibri"/>
      </rPr>
      <t>Perform the following to rename the manager application:</t>
    </r>
    <r>
      <rPr>
        <sz val="11"/>
        <color rgb="FF000000"/>
        <rFont val="Calibri"/>
      </rPr>
      <t xml:space="preserve">
</t>
    </r>
    <r>
      <rPr>
        <sz val="11"/>
        <color rgb="FF000000"/>
        <rFont val="Calibri"/>
      </rPr>
      <t>- Rename the manager application XML file:</t>
    </r>
    <r>
      <rPr>
        <sz val="11"/>
        <color rgb="FF000000"/>
        <rFont val="Calibri"/>
      </rPr>
      <t xml:space="preserve">
</t>
    </r>
    <r>
      <rPr>
        <sz val="11"/>
        <color rgb="FF006096"/>
        <rFont val="Roboto Condensed"/>
      </rPr>
      <t># mv $CATALINA_HOME/webapps/host-manager/manager.xml \</t>
    </r>
    <r>
      <rPr>
        <sz val="11"/>
        <color rgb="FF006096"/>
        <rFont val="Roboto Condensed"/>
      </rPr>
      <t xml:space="preserve">
</t>
    </r>
    <r>
      <rPr>
        <sz val="11"/>
        <color rgb="FF006096"/>
        <rFont val="Roboto Condensed"/>
      </rPr>
      <t>$CATALINA_HOME/webapps/host-manager/&lt;new-name&gt;.xml</t>
    </r>
    <r>
      <rPr>
        <sz val="11"/>
        <color rgb="FF006096"/>
        <rFont val="Roboto Condensed"/>
      </rPr>
      <t xml:space="preserve">
</t>
    </r>
    <r>
      <rPr>
        <sz val="11"/>
        <color rgb="FF000000"/>
        <rFont val="Calibri"/>
      </rPr>
      <t xml:space="preserve">
</t>
    </r>
    <r>
      <rPr>
        <sz val="11"/>
        <color rgb="FF000000"/>
        <rFont val="Calibri"/>
      </rPr>
      <t xml:space="preserve">- Update the docBase attribute within </t>
    </r>
    <r>
      <rPr>
        <b/>
        <sz val="11"/>
        <color rgb="FF000000"/>
        <rFont val="Calibri"/>
      </rPr>
      <t>$CATALINA_HOME/webapps/host-manager/</t>
    </r>
    <r>
      <rPr>
        <b/>
        <i/>
        <sz val="11"/>
        <color rgb="FF000000"/>
        <rFont val="Calibri"/>
      </rPr>
      <t>&lt;new-name&gt;</t>
    </r>
    <r>
      <rPr>
        <b/>
        <sz val="11"/>
        <color rgb="FF000000"/>
        <rFont val="Calibri"/>
      </rPr>
      <t>.xml</t>
    </r>
    <r>
      <rPr>
        <sz val="11"/>
        <color rgb="FF000000"/>
        <rFont val="Calibri"/>
      </rPr>
      <t xml:space="preserve"> to </t>
    </r>
    <r>
      <rPr>
        <b/>
        <sz val="11"/>
        <color rgb="FF000000"/>
        <rFont val="Calibri"/>
      </rPr>
      <t>$CATALINA_HOME/webapps/</t>
    </r>
    <r>
      <rPr>
        <b/>
        <i/>
        <sz val="11"/>
        <color rgb="FF000000"/>
        <rFont val="Calibri"/>
      </rPr>
      <t>&lt;new-name&gt;</t>
    </r>
    <r>
      <rPr>
        <sz val="11"/>
        <color rgb="FF000000"/>
        <rFont val="Calibri"/>
      </rPr>
      <t xml:space="preserve">
</t>
    </r>
    <r>
      <rPr>
        <sz val="11"/>
        <color rgb="FF000000"/>
        <rFont val="Calibri"/>
      </rPr>
      <t xml:space="preserve">- Move </t>
    </r>
    <r>
      <rPr>
        <b/>
        <sz val="11"/>
        <color rgb="FF000000"/>
        <rFont val="Calibri"/>
      </rPr>
      <t>$CATALINA_HOME/webapps/manager</t>
    </r>
    <r>
      <rPr>
        <sz val="11"/>
        <color rgb="FF000000"/>
        <rFont val="Calibri"/>
      </rPr>
      <t xml:space="preserve"> to </t>
    </r>
    <r>
      <rPr>
        <b/>
        <sz val="11"/>
        <color rgb="FF000000"/>
        <rFont val="Calibri"/>
      </rPr>
      <t>$CATALINA_HOME/webapps/</t>
    </r>
    <r>
      <rPr>
        <b/>
        <i/>
        <sz val="11"/>
        <color rgb="FF000000"/>
        <rFont val="Calibri"/>
      </rPr>
      <t>&lt;new-name&gt;</t>
    </r>
    <r>
      <rPr>
        <sz val="11"/>
        <color rgb="FF000000"/>
        <rFont val="Calibri"/>
      </rPr>
      <t xml:space="preserve">
</t>
    </r>
    <r>
      <rPr>
        <sz val="11"/>
        <color rgb="FF006096"/>
        <rFont val="Roboto Condensed"/>
      </rPr>
      <t># mv $CATALINA_HOME/webapps/manager $CATALINA_HOME/webapps/&lt;new-name&gt;</t>
    </r>
    <r>
      <rPr>
        <sz val="11"/>
        <color rgb="FF006096"/>
        <rFont val="Roboto Condensed"/>
      </rPr>
      <t xml:space="preserve">
</t>
    </r>
  </si>
  <si>
    <r>
      <rPr>
        <sz val="11"/>
        <color rgb="FF000000"/>
        <rFont val="Calibri"/>
      </rPr>
      <t>The manager application allows administrators to manage Tomcat remotely via a web interface. The manager application should be renamed to make it harder for attackers or automated scripts to locate.</t>
    </r>
  </si>
  <si>
    <r>
      <rPr>
        <sz val="11"/>
        <color rgb="FF000000"/>
        <rFont val="Calibri"/>
      </rPr>
      <t xml:space="preserve">Ensure </t>
    </r>
    <r>
      <rPr>
        <b/>
        <sz val="11"/>
        <color rgb="FF000000"/>
        <rFont val="Calibri"/>
      </rPr>
      <t>$CATALINA_HOME/conf/Catalina/localhost/manager.xml</t>
    </r>
    <r>
      <rPr>
        <sz val="11"/>
        <color rgb="FF000000"/>
        <rFont val="Calibri"/>
      </rPr>
      <t xml:space="preserve">, </t>
    </r>
    <r>
      <rPr>
        <b/>
        <sz val="11"/>
        <color rgb="FF000000"/>
        <rFont val="Calibri"/>
      </rPr>
      <t>$CATALINA_HOME/webapps/host-manager/manager.xml</t>
    </r>
    <r>
      <rPr>
        <sz val="11"/>
        <color rgb="FF000000"/>
        <rFont val="Calibri"/>
      </rPr>
      <t xml:space="preserve">, </t>
    </r>
    <r>
      <rPr>
        <b/>
        <sz val="11"/>
        <color rgb="FF000000"/>
        <rFont val="Calibri"/>
      </rPr>
      <t>$CATALINA_HOME/webapps/manager</t>
    </r>
    <r>
      <rPr>
        <sz val="11"/>
        <color rgb="FF000000"/>
        <rFont val="Calibri"/>
      </rPr>
      <t xml:space="preserve"> and </t>
    </r>
    <r>
      <rPr>
        <b/>
        <sz val="11"/>
        <color rgb="FF000000"/>
        <rFont val="Calibri"/>
      </rPr>
      <t>$CATALINA_HOME/webapps/manager</t>
    </r>
    <r>
      <rPr>
        <sz val="11"/>
        <color rgb="FF000000"/>
        <rFont val="Calibri"/>
      </rPr>
      <t xml:space="preserve"> do not exist.</t>
    </r>
  </si>
  <si>
    <r>
      <rPr>
        <sz val="11"/>
        <color rgb="FF000000"/>
        <rFont val="Calibri"/>
      </rPr>
      <t xml:space="preserve">The default name of the manager application is </t>
    </r>
    <r>
      <rPr>
        <b/>
        <sz val="11"/>
        <color rgb="FF000000"/>
        <rFont val="Calibri"/>
      </rPr>
      <t>manager</t>
    </r>
    <r>
      <rPr>
        <sz val="11"/>
        <color rgb="FF000000"/>
        <rFont val="Calibri"/>
      </rPr>
      <t xml:space="preserve"> and is located at:</t>
    </r>
    <r>
      <rPr>
        <sz val="11"/>
        <color rgb="FF000000"/>
        <rFont val="Calibri"/>
      </rPr>
      <t xml:space="preserve">
</t>
    </r>
    <r>
      <rPr>
        <sz val="11"/>
        <color rgb="FF006096"/>
        <rFont val="Roboto Condensed"/>
      </rPr>
      <t xml:space="preserve">$CATALINA_HOME/webapps/manager </t>
    </r>
    <r>
      <rPr>
        <sz val="11"/>
        <color rgb="FF006096"/>
        <rFont val="Roboto Condensed"/>
      </rPr>
      <t xml:space="preserve">
</t>
    </r>
  </si>
  <si>
    <t>10.6</t>
  </si>
  <si>
    <r>
      <rPr>
        <sz val="11"/>
        <rFont val="Calibri"/>
      </rPr>
      <t>Enable strict servlet Compliance</t>
    </r>
  </si>
  <si>
    <r>
      <rPr>
        <sz val="11"/>
        <color rgb="FF000000"/>
        <rFont val="Calibri"/>
      </rPr>
      <t xml:space="preserve">Start Tomcat with strict compliance enabled, add </t>
    </r>
    <r>
      <rPr>
        <b/>
        <sz val="11"/>
        <color rgb="FF000000"/>
        <rFont val="Calibri"/>
      </rPr>
      <t>-Dorg.apache.catalina.STRICT_SERVLET_COMPLIANCE=true</t>
    </r>
    <r>
      <rPr>
        <sz val="11"/>
        <color rgb="FF000000"/>
        <rFont val="Calibri"/>
      </rPr>
      <t xml:space="preserve"> to your startup script.</t>
    </r>
  </si>
  <si>
    <r>
      <rPr>
        <sz val="11"/>
        <color rgb="FF000000"/>
        <rFont val="Calibri"/>
      </rPr>
      <t xml:space="preserve">The </t>
    </r>
    <r>
      <rPr>
        <b/>
        <sz val="11"/>
        <color rgb="FF000000"/>
        <rFont val="Calibri"/>
      </rPr>
      <t>STRICT_SERVLET_COMPLIANCE</t>
    </r>
    <r>
      <rPr>
        <sz val="11"/>
        <color rgb="FF000000"/>
        <rFont val="Calibri"/>
      </rPr>
      <t xml:space="preserve"> influences Tomcat’s behavior in several subtle ways. See the References below for the complete list. It is recommended that </t>
    </r>
    <r>
      <rPr>
        <b/>
        <sz val="11"/>
        <color rgb="FF000000"/>
        <rFont val="Calibri"/>
      </rPr>
      <t>STRICT_SERVLET_COMPLIANCE</t>
    </r>
    <r>
      <rPr>
        <sz val="11"/>
        <color rgb="FF000000"/>
        <rFont val="Calibri"/>
      </rPr>
      <t xml:space="preserve"> be set to </t>
    </r>
    <r>
      <rPr>
        <b/>
        <sz val="11"/>
        <color rgb="FF000000"/>
        <rFont val="Calibri"/>
      </rPr>
      <t>true</t>
    </r>
    <r>
      <rPr>
        <sz val="11"/>
        <color rgb="FF000000"/>
        <rFont val="Calibri"/>
      </rPr>
      <t>.</t>
    </r>
  </si>
  <si>
    <r>
      <rPr>
        <sz val="11"/>
        <color rgb="FF000000"/>
        <rFont val="Calibri"/>
      </rPr>
      <t xml:space="preserve">Changing this to </t>
    </r>
    <r>
      <rPr>
        <b/>
        <sz val="11"/>
        <color rgb="FF000000"/>
        <rFont val="Calibri"/>
      </rPr>
      <t>true</t>
    </r>
    <r>
      <rPr>
        <sz val="11"/>
        <color rgb="FF000000"/>
        <rFont val="Calibri"/>
      </rPr>
      <t xml:space="preserve"> will change a number of other default values which is likely to break the majority of systems as some browsers are unable to correctly handle the cookie headers that result from a strict adherence to the specifications. Please refer to the referenced documentation for a complete list of changed values. Defaults, regardless of whether or not they have been changed by setting </t>
    </r>
    <r>
      <rPr>
        <b/>
        <sz val="11"/>
        <color rgb="FF000000"/>
        <rFont val="Calibri"/>
      </rPr>
      <t>org.apache.catalina.STRICT_SERVLET_COMPLIANCE</t>
    </r>
    <r>
      <rPr>
        <sz val="11"/>
        <color rgb="FF000000"/>
        <rFont val="Calibri"/>
      </rPr>
      <t xml:space="preserve"> can always be overridden by explicitly setting the appropriate system property or element attribute.</t>
    </r>
  </si>
  <si>
    <r>
      <rPr>
        <sz val="11"/>
        <color rgb="FF000000"/>
        <rFont val="Calibri"/>
      </rPr>
      <t xml:space="preserve">Ensure the </t>
    </r>
    <r>
      <rPr>
        <b/>
        <sz val="11"/>
        <color rgb="FF000000"/>
        <rFont val="Calibri"/>
      </rPr>
      <t>-Dorg.apache.catalina.STRICT_SERVLET_COMPLIANCE=true</t>
    </r>
    <r>
      <rPr>
        <sz val="11"/>
        <color rgb="FF000000"/>
        <rFont val="Calibri"/>
      </rPr>
      <t xml:space="preserve"> parameter is added to the startup script which by default is located at </t>
    </r>
    <r>
      <rPr>
        <b/>
        <sz val="11"/>
        <color rgb="FF000000"/>
        <rFont val="Calibri"/>
      </rPr>
      <t>$CATALINA_HOME/bin/catalina.sh</t>
    </r>
    <r>
      <rPr>
        <sz val="11"/>
        <color rgb="FF000000"/>
        <rFont val="Calibri"/>
      </rPr>
      <t>.</t>
    </r>
  </si>
  <si>
    <t>10.7</t>
  </si>
  <si>
    <r>
      <rPr>
        <sz val="11"/>
        <rFont val="Calibri"/>
      </rPr>
      <t>Turn off session facade recycling</t>
    </r>
  </si>
  <si>
    <r>
      <rPr>
        <sz val="11"/>
        <color rgb="FF000000"/>
        <rFont val="Calibri"/>
      </rPr>
      <t xml:space="preserve">Start Tomcat with </t>
    </r>
    <r>
      <rPr>
        <b/>
        <sz val="11"/>
        <color rgb="FF000000"/>
        <rFont val="Calibri"/>
      </rPr>
      <t>RECYCLE_FACADES</t>
    </r>
    <r>
      <rPr>
        <sz val="11"/>
        <color rgb="FF000000"/>
        <rFont val="Calibri"/>
      </rPr>
      <t xml:space="preserve"> set to </t>
    </r>
    <r>
      <rPr>
        <b/>
        <sz val="11"/>
        <color rgb="FF000000"/>
        <rFont val="Calibri"/>
      </rPr>
      <t>true</t>
    </r>
    <r>
      <rPr>
        <sz val="11"/>
        <color rgb="FF000000"/>
        <rFont val="Calibri"/>
      </rPr>
      <t xml:space="preserve">. Add </t>
    </r>
    <r>
      <rPr>
        <b/>
        <sz val="11"/>
        <color rgb="FF000000"/>
        <rFont val="Calibri"/>
      </rPr>
      <t>-Dorg.apache.catalina.connector.RECYCLE_FACADES=true</t>
    </r>
    <r>
      <rPr>
        <sz val="11"/>
        <color rgb="FF000000"/>
        <rFont val="Calibri"/>
      </rPr>
      <t xml:space="preserve"> to your startup script.</t>
    </r>
  </si>
  <si>
    <r>
      <rPr>
        <sz val="11"/>
        <color rgb="FF000000"/>
        <rFont val="Calibri"/>
      </rPr>
      <t xml:space="preserve">The </t>
    </r>
    <r>
      <rPr>
        <b/>
        <sz val="11"/>
        <color rgb="FF000000"/>
        <rFont val="Calibri"/>
      </rPr>
      <t>RECYCLE_FACADES</t>
    </r>
    <r>
      <rPr>
        <sz val="11"/>
        <color rgb="FF000000"/>
        <rFont val="Calibri"/>
      </rPr>
      <t xml:space="preserve"> can specify if a new facade will be created for each request. If a new facade is not created there is a potential for information leakage from other sessions.</t>
    </r>
  </si>
  <si>
    <r>
      <rPr>
        <sz val="11"/>
        <color rgb="FF000000"/>
        <rFont val="Calibri"/>
      </rPr>
      <t xml:space="preserve">Ensure </t>
    </r>
    <r>
      <rPr>
        <b/>
        <sz val="11"/>
        <color rgb="FF000000"/>
        <rFont val="Calibri"/>
      </rPr>
      <t>-Dorg.apache.catalina.connector.RECYCLE_FACADES=true</t>
    </r>
    <r>
      <rPr>
        <sz val="11"/>
        <color rgb="FF000000"/>
        <rFont val="Calibri"/>
      </rPr>
      <t xml:space="preserve"> is added to the startup script which, by default, is located at </t>
    </r>
    <r>
      <rPr>
        <b/>
        <sz val="11"/>
        <color rgb="FF000000"/>
        <rFont val="Calibri"/>
      </rPr>
      <t>$CATALINA_HOME/bin/catalina.sh</t>
    </r>
    <r>
      <rPr>
        <sz val="11"/>
        <color rgb="FF000000"/>
        <rFont val="Calibri"/>
      </rPr>
      <t>.</t>
    </r>
  </si>
  <si>
    <t>10.8</t>
  </si>
  <si>
    <r>
      <rPr>
        <sz val="11"/>
        <rFont val="Calibri"/>
      </rPr>
      <t>Do not allow additional path delimiters</t>
    </r>
  </si>
  <si>
    <r>
      <rPr>
        <sz val="11"/>
        <color rgb="FF000000"/>
        <rFont val="Calibri"/>
      </rPr>
      <t xml:space="preserve">To start Tomcat with </t>
    </r>
    <r>
      <rPr>
        <b/>
        <sz val="11"/>
        <color rgb="FF000000"/>
        <rFont val="Calibri"/>
      </rPr>
      <t>ALLOW_BACKSLASH</t>
    </r>
    <r>
      <rPr>
        <sz val="11"/>
        <color rgb="FF000000"/>
        <rFont val="Calibri"/>
      </rPr>
      <t xml:space="preserve"> and </t>
    </r>
    <r>
      <rPr>
        <b/>
        <sz val="11"/>
        <color rgb="FF000000"/>
        <rFont val="Calibri"/>
      </rPr>
      <t>ALLOW_ENCODED_SLASH</t>
    </r>
    <r>
      <rPr>
        <sz val="11"/>
        <color rgb="FF000000"/>
        <rFont val="Calibri"/>
      </rPr>
      <t xml:space="preserve"> set to </t>
    </r>
    <r>
      <rPr>
        <b/>
        <sz val="11"/>
        <color rgb="FF000000"/>
        <rFont val="Calibri"/>
      </rPr>
      <t>false</t>
    </r>
    <r>
      <rPr>
        <sz val="11"/>
        <color rgb="FF000000"/>
        <rFont val="Calibri"/>
      </rPr>
      <t xml:space="preserve">, add </t>
    </r>
    <r>
      <rPr>
        <b/>
        <sz val="11"/>
        <color rgb="FF000000"/>
        <rFont val="Calibri"/>
      </rPr>
      <t>-Dorg.apache.catalina.connector.CoyoteAdapter.ALLOW_BACKSLASH=false</t>
    </r>
    <r>
      <rPr>
        <sz val="11"/>
        <color rgb="FF000000"/>
        <rFont val="Calibri"/>
      </rPr>
      <t xml:space="preserve"> and </t>
    </r>
    <r>
      <rPr>
        <b/>
        <sz val="11"/>
        <color rgb="FF000000"/>
        <rFont val="Calibri"/>
      </rPr>
      <t>-Dorg.apache.tomcat.util.buf.UDecoder.ALLOW_ENCODED_SLASH=false</t>
    </r>
    <r>
      <rPr>
        <sz val="11"/>
        <color rgb="FF000000"/>
        <rFont val="Calibri"/>
      </rPr>
      <t xml:space="preserve"> to your startup script in setenv.sh in CATALINA_BASE/bin.</t>
    </r>
  </si>
  <si>
    <r>
      <rPr>
        <sz val="11"/>
        <color rgb="FF000000"/>
        <rFont val="Calibri"/>
      </rPr>
      <t xml:space="preserve">Being able to specify different path-delimiters on Tomcat creates the possibility that an attacker can access applications that were previously blocked by a proxy like </t>
    </r>
    <r>
      <rPr>
        <b/>
        <sz val="11"/>
        <color rgb="FF000000"/>
        <rFont val="Calibri"/>
      </rPr>
      <t>mod_proxy</t>
    </r>
    <r>
      <rPr>
        <sz val="11"/>
        <color rgb="FF000000"/>
        <rFont val="Calibri"/>
      </rPr>
      <t>.</t>
    </r>
  </si>
  <si>
    <r>
      <rPr>
        <sz val="11"/>
        <color rgb="FF000000"/>
        <rFont val="Calibri"/>
      </rPr>
      <t xml:space="preserve">Ensure the </t>
    </r>
    <r>
      <rPr>
        <b/>
        <sz val="11"/>
        <color rgb="FF000000"/>
        <rFont val="Calibri"/>
      </rPr>
      <t>-Dorg.apache.catalina.connector.CoyoteAdapter.ALLOW_BACKSLASH=false</t>
    </r>
    <r>
      <rPr>
        <sz val="11"/>
        <color rgb="FF000000"/>
        <rFont val="Calibri"/>
      </rPr>
      <t xml:space="preserve"> and </t>
    </r>
    <r>
      <rPr>
        <b/>
        <sz val="11"/>
        <color rgb="FF000000"/>
        <rFont val="Calibri"/>
      </rPr>
      <t>-Dorg.apache.tomcat.util.buf.UDecoder.ALLOW_ENCODED_SLASH=false</t>
    </r>
    <r>
      <rPr>
        <sz val="11"/>
        <color rgb="FF000000"/>
        <rFont val="Calibri"/>
      </rPr>
      <t xml:space="preserve"> parameters are added to the startup script which, by default, is located at </t>
    </r>
    <r>
      <rPr>
        <b/>
        <sz val="11"/>
        <color rgb="FF000000"/>
        <rFont val="Calibri"/>
      </rPr>
      <t>$CATALINA_HOME/bin/catalina.sh</t>
    </r>
    <r>
      <rPr>
        <sz val="11"/>
        <color rgb="FF000000"/>
        <rFont val="Calibri"/>
      </rPr>
      <t>.</t>
    </r>
  </si>
  <si>
    <r>
      <rPr>
        <sz val="11"/>
        <color rgb="FF000000"/>
        <rFont val="Calibri"/>
      </rPr>
      <t xml:space="preserve">By default both parameters are set to </t>
    </r>
    <r>
      <rPr>
        <b/>
        <sz val="11"/>
        <color rgb="FF000000"/>
        <rFont val="Calibri"/>
      </rPr>
      <t>false</t>
    </r>
    <r>
      <rPr>
        <sz val="11"/>
        <color rgb="FF000000"/>
        <rFont val="Calibri"/>
      </rPr>
      <t>.</t>
    </r>
  </si>
  <si>
    <t>10.9</t>
  </si>
  <si>
    <r>
      <rPr>
        <sz val="11"/>
        <rFont val="Calibri"/>
      </rPr>
      <t>Configure connectionTimeout</t>
    </r>
  </si>
  <si>
    <r>
      <rPr>
        <sz val="11"/>
        <color rgb="FF000000"/>
        <rFont val="Calibri"/>
      </rPr>
      <t xml:space="preserve">Set the </t>
    </r>
    <r>
      <rPr>
        <b/>
        <sz val="11"/>
        <color rgb="FF000000"/>
        <rFont val="Calibri"/>
      </rPr>
      <t>connectionTimeout</t>
    </r>
    <r>
      <rPr>
        <sz val="11"/>
        <color rgb="FF000000"/>
        <rFont val="Calibri"/>
      </rPr>
      <t xml:space="preserve"> for each connector in </t>
    </r>
    <r>
      <rPr>
        <b/>
        <sz val="11"/>
        <color rgb="FF000000"/>
        <rFont val="Calibri"/>
      </rPr>
      <t>$CATALINA_HOME/conf/server.xml</t>
    </r>
    <r>
      <rPr>
        <sz val="11"/>
        <color rgb="FF000000"/>
        <rFont val="Calibri"/>
      </rPr>
      <t xml:space="preserve"> ensure to the optimal number of milliseconds based on hardware resources, load, and number of concurrent connections.</t>
    </r>
    <r>
      <rPr>
        <sz val="11"/>
        <color rgb="FF000000"/>
        <rFont val="Calibri"/>
      </rPr>
      <t xml:space="preserve">
</t>
    </r>
    <r>
      <rPr>
        <sz val="11"/>
        <color rgb="FF006096"/>
        <rFont val="Roboto Condensed"/>
      </rPr>
      <t xml:space="preserve">connectionTimeout="60000" </t>
    </r>
    <r>
      <rPr>
        <sz val="11"/>
        <color rgb="FF006096"/>
        <rFont val="Roboto Condensed"/>
      </rPr>
      <t xml:space="preserve">
</t>
    </r>
  </si>
  <si>
    <r>
      <rPr>
        <sz val="11"/>
        <color rgb="FF000000"/>
        <rFont val="Calibri"/>
      </rPr>
      <t xml:space="preserve">The </t>
    </r>
    <r>
      <rPr>
        <b/>
        <sz val="11"/>
        <color rgb="FF000000"/>
        <rFont val="Calibri"/>
      </rPr>
      <t>connectionTimeout</t>
    </r>
    <r>
      <rPr>
        <sz val="11"/>
        <color rgb="FF000000"/>
        <rFont val="Calibri"/>
      </rPr>
      <t xml:space="preserve"> setting allows Tomcat to close idle sockets after a specific amount of time to save system resources.</t>
    </r>
  </si>
  <si>
    <r>
      <rPr>
        <sz val="11"/>
        <color rgb="FF000000"/>
        <rFont val="Calibri"/>
      </rPr>
      <t xml:space="preserve">This timeout will also apply when reading any request body when </t>
    </r>
    <r>
      <rPr>
        <b/>
        <sz val="11"/>
        <color rgb="FF000000"/>
        <rFont val="Calibri"/>
      </rPr>
      <t>disableUploadTimeout</t>
    </r>
    <r>
      <rPr>
        <sz val="11"/>
        <color rgb="FF000000"/>
        <rFont val="Calibri"/>
      </rPr>
      <t xml:space="preserve"> is not set to </t>
    </r>
    <r>
      <rPr>
        <b/>
        <sz val="11"/>
        <color rgb="FF000000"/>
        <rFont val="Calibri"/>
      </rPr>
      <t>false</t>
    </r>
    <r>
      <rPr>
        <sz val="11"/>
        <color rgb="FF000000"/>
        <rFont val="Calibri"/>
      </rPr>
      <t>.</t>
    </r>
  </si>
  <si>
    <r>
      <rPr>
        <sz val="11"/>
        <color rgb="FF000000"/>
        <rFont val="Calibri"/>
      </rPr>
      <t xml:space="preserve">Locate each </t>
    </r>
    <r>
      <rPr>
        <b/>
        <sz val="11"/>
        <color rgb="FF000000"/>
        <rFont val="Calibri"/>
      </rPr>
      <t>connectionTimeout</t>
    </r>
    <r>
      <rPr>
        <sz val="11"/>
        <color rgb="FF000000"/>
        <rFont val="Calibri"/>
      </rPr>
      <t xml:space="preserve"> setting in </t>
    </r>
    <r>
      <rPr>
        <b/>
        <sz val="11"/>
        <color rgb="FF000000"/>
        <rFont val="Calibri"/>
      </rPr>
      <t>$CATALINA_HOME/conf/server.xml</t>
    </r>
    <r>
      <rPr>
        <sz val="11"/>
        <color rgb="FF000000"/>
        <rFont val="Calibri"/>
      </rPr>
      <t xml:space="preserve"> and verify the setting is correct.</t>
    </r>
    <r>
      <rPr>
        <sz val="11"/>
        <color rgb="FF000000"/>
        <rFont val="Calibri"/>
      </rPr>
      <t xml:space="preserve">
</t>
    </r>
    <r>
      <rPr>
        <sz val="11"/>
        <color rgb="FF006096"/>
        <rFont val="Roboto Condensed"/>
      </rPr>
      <t xml:space="preserve"># grep connectionTimeout $CATALINA_HOME/conf/server.xml </t>
    </r>
    <r>
      <rPr>
        <sz val="11"/>
        <color rgb="FF006096"/>
        <rFont val="Roboto Condensed"/>
      </rPr>
      <t xml:space="preserve">
</t>
    </r>
  </si>
  <si>
    <r>
      <rPr>
        <sz val="11"/>
        <color rgb="FF000000"/>
        <rFont val="Calibri"/>
      </rPr>
      <t xml:space="preserve">By default this is set to </t>
    </r>
    <r>
      <rPr>
        <b/>
        <sz val="11"/>
        <color rgb="FF000000"/>
        <rFont val="Calibri"/>
      </rPr>
      <t>60000</t>
    </r>
    <r>
      <rPr>
        <sz val="11"/>
        <color rgb="FF000000"/>
        <rFont val="Calibri"/>
      </rPr>
      <t xml:space="preserve"> (i.e. 60 seconds).</t>
    </r>
  </si>
  <si>
    <t>10.10</t>
  </si>
  <si>
    <r>
      <rPr>
        <sz val="11"/>
        <rFont val="Calibri"/>
      </rPr>
      <t>Configure maxHttpHeaderSize</t>
    </r>
  </si>
  <si>
    <r>
      <rPr>
        <sz val="11"/>
        <color rgb="FF000000"/>
        <rFont val="Calibri"/>
      </rPr>
      <t xml:space="preserve">Set </t>
    </r>
    <r>
      <rPr>
        <b/>
        <sz val="11"/>
        <color rgb="FF000000"/>
        <rFont val="Calibri"/>
      </rPr>
      <t>maxHttpHeaderSize</t>
    </r>
    <r>
      <rPr>
        <sz val="11"/>
        <color rgb="FF000000"/>
        <rFont val="Calibri"/>
      </rPr>
      <t xml:space="preserve"> for each connector in </t>
    </r>
    <r>
      <rPr>
        <b/>
        <sz val="11"/>
        <color rgb="FF000000"/>
        <rFont val="Calibri"/>
      </rPr>
      <t>$CATALINA_HOME/conf/server.xml</t>
    </r>
    <r>
      <rPr>
        <sz val="11"/>
        <color rgb="FF000000"/>
        <rFont val="Calibri"/>
      </rPr>
      <t xml:space="preserve"> to the appropriate setting.</t>
    </r>
    <r>
      <rPr>
        <sz val="11"/>
        <color rgb="FF000000"/>
        <rFont val="Calibri"/>
      </rPr>
      <t xml:space="preserve">
</t>
    </r>
    <r>
      <rPr>
        <sz val="11"/>
        <color rgb="FF006096"/>
        <rFont val="Roboto Condensed"/>
      </rPr>
      <t xml:space="preserve">maxHttpHeaderSize=”8192” </t>
    </r>
    <r>
      <rPr>
        <sz val="11"/>
        <color rgb="FF006096"/>
        <rFont val="Roboto Condensed"/>
      </rPr>
      <t xml:space="preserve">
</t>
    </r>
  </si>
  <si>
    <r>
      <rPr>
        <sz val="11"/>
        <color rgb="FF000000"/>
        <rFont val="Calibri"/>
      </rPr>
      <t xml:space="preserve">The </t>
    </r>
    <r>
      <rPr>
        <b/>
        <sz val="11"/>
        <color rgb="FF000000"/>
        <rFont val="Calibri"/>
      </rPr>
      <t>maxHttpHeaderSize</t>
    </r>
    <r>
      <rPr>
        <sz val="11"/>
        <color rgb="FF000000"/>
        <rFont val="Calibri"/>
      </rPr>
      <t xml:space="preserve"> limits the size of the request and response headers defined in bytes.</t>
    </r>
  </si>
  <si>
    <r>
      <rPr>
        <sz val="11"/>
        <color rgb="FF000000"/>
        <rFont val="Calibri"/>
      </rPr>
      <t xml:space="preserve">Locate each </t>
    </r>
    <r>
      <rPr>
        <b/>
        <sz val="11"/>
        <color rgb="FF000000"/>
        <rFont val="Calibri"/>
      </rPr>
      <t>maxHttpHeaderSize</t>
    </r>
    <r>
      <rPr>
        <sz val="11"/>
        <color rgb="FF000000"/>
        <rFont val="Calibri"/>
      </rPr>
      <t xml:space="preserve"> setting in </t>
    </r>
    <r>
      <rPr>
        <b/>
        <sz val="11"/>
        <color rgb="FF000000"/>
        <rFont val="Calibri"/>
      </rPr>
      <t>$CATALINA_HOME/conf/server.xml</t>
    </r>
    <r>
      <rPr>
        <sz val="11"/>
        <color rgb="FF000000"/>
        <rFont val="Calibri"/>
      </rPr>
      <t xml:space="preserve"> and verify that they are set to </t>
    </r>
    <r>
      <rPr>
        <b/>
        <sz val="11"/>
        <color rgb="FF000000"/>
        <rFont val="Calibri"/>
      </rPr>
      <t>8192</t>
    </r>
    <r>
      <rPr>
        <sz val="11"/>
        <color rgb="FF000000"/>
        <rFont val="Calibri"/>
      </rPr>
      <t>.</t>
    </r>
    <r>
      <rPr>
        <sz val="11"/>
        <color rgb="FF000000"/>
        <rFont val="Calibri"/>
      </rPr>
      <t xml:space="preserve">
</t>
    </r>
    <r>
      <rPr>
        <sz val="11"/>
        <color rgb="FF006096"/>
        <rFont val="Roboto Condensed"/>
      </rPr>
      <t># grep maxHttpHeaderSize $CATALINA_HOME/conf/server.xml</t>
    </r>
    <r>
      <rPr>
        <sz val="11"/>
        <color rgb="FF006096"/>
        <rFont val="Roboto Condensed"/>
      </rPr>
      <t xml:space="preserve">
</t>
    </r>
  </si>
  <si>
    <r>
      <rPr>
        <sz val="11"/>
        <color rgb="FF000000"/>
        <rFont val="Calibri"/>
      </rPr>
      <t xml:space="preserve">The default is </t>
    </r>
    <r>
      <rPr>
        <b/>
        <sz val="11"/>
        <color rgb="FF000000"/>
        <rFont val="Calibri"/>
      </rPr>
      <t>8192</t>
    </r>
    <r>
      <rPr>
        <sz val="11"/>
        <color rgb="FF000000"/>
        <rFont val="Calibri"/>
      </rPr>
      <t xml:space="preserve"> bytes.</t>
    </r>
  </si>
  <si>
    <t>10.11</t>
  </si>
  <si>
    <r>
      <rPr>
        <sz val="11"/>
        <rFont val="Calibri"/>
      </rPr>
      <t>Force SSL for all applications</t>
    </r>
  </si>
  <si>
    <r>
      <rPr>
        <sz val="11"/>
        <color rgb="FF000000"/>
        <rFont val="Calibri"/>
      </rPr>
      <t xml:space="preserve">Set </t>
    </r>
    <r>
      <rPr>
        <b/>
        <sz val="11"/>
        <color rgb="FF000000"/>
        <rFont val="Calibri"/>
      </rPr>
      <t>transport-guarantee</t>
    </r>
    <r>
      <rPr>
        <sz val="11"/>
        <color rgb="FF000000"/>
        <rFont val="Calibri"/>
      </rPr>
      <t xml:space="preserve"> to </t>
    </r>
    <r>
      <rPr>
        <b/>
        <sz val="11"/>
        <color rgb="FF000000"/>
        <rFont val="Calibri"/>
      </rPr>
      <t>CONFIDENTIAL</t>
    </r>
    <r>
      <rPr>
        <sz val="11"/>
        <color rgb="FF000000"/>
        <rFont val="Calibri"/>
      </rPr>
      <t xml:space="preserve"> in </t>
    </r>
    <r>
      <rPr>
        <b/>
        <sz val="11"/>
        <color rgb="FF000000"/>
        <rFont val="Calibri"/>
      </rPr>
      <t>$CATALINA_HOME/conf/web.xml</t>
    </r>
    <r>
      <rPr>
        <sz val="11"/>
        <color rgb="FF000000"/>
        <rFont val="Calibri"/>
      </rPr>
      <t>:</t>
    </r>
    <r>
      <rPr>
        <sz val="11"/>
        <color rgb="FF000000"/>
        <rFont val="Calibri"/>
      </rPr>
      <t xml:space="preserve">
</t>
    </r>
    <r>
      <rPr>
        <sz val="11"/>
        <color rgb="FF006096"/>
        <rFont val="Roboto Condensed"/>
      </rPr>
      <t>&lt;user-data-constraint&gt;</t>
    </r>
    <r>
      <rPr>
        <sz val="11"/>
        <color rgb="FF006096"/>
        <rFont val="Roboto Condensed"/>
      </rPr>
      <t xml:space="preserve">
</t>
    </r>
    <r>
      <rPr>
        <sz val="11"/>
        <color rgb="FF006096"/>
        <rFont val="Roboto Condensed"/>
      </rPr>
      <t xml:space="preserve">  &lt;transport-guarantee&gt;CONFIDENTIAL&lt;/transport-guarantee&gt;</t>
    </r>
    <r>
      <rPr>
        <sz val="11"/>
        <color rgb="FF006096"/>
        <rFont val="Roboto Condensed"/>
      </rPr>
      <t xml:space="preserve">
</t>
    </r>
    <r>
      <rPr>
        <sz val="11"/>
        <color rgb="FF006096"/>
        <rFont val="Roboto Condensed"/>
      </rPr>
      <t>&lt;/user-data-constraint&gt;</t>
    </r>
    <r>
      <rPr>
        <sz val="11"/>
        <color rgb="FF006096"/>
        <rFont val="Roboto Condensed"/>
      </rPr>
      <t xml:space="preserve">
</t>
    </r>
  </si>
  <si>
    <r>
      <rPr>
        <sz val="11"/>
        <color rgb="FF000000"/>
        <rFont val="Calibri"/>
      </rPr>
      <t xml:space="preserve">Use the </t>
    </r>
    <r>
      <rPr>
        <b/>
        <sz val="11"/>
        <color rgb="FF000000"/>
        <rFont val="Calibri"/>
      </rPr>
      <t>transport-guarantee</t>
    </r>
    <r>
      <rPr>
        <sz val="11"/>
        <color rgb="FF000000"/>
        <rFont val="Calibri"/>
      </rPr>
      <t xml:space="preserve"> attribute to ensure SSL protection when accessing all applications. This can be overridden on a per application basis in the application configuration.</t>
    </r>
  </si>
  <si>
    <r>
      <rPr>
        <sz val="11"/>
        <color rgb="FF000000"/>
        <rFont val="Calibri"/>
      </rPr>
      <t xml:space="preserve">If the data protection level is set to </t>
    </r>
    <r>
      <rPr>
        <b/>
        <sz val="11"/>
        <color rgb="FF000000"/>
        <rFont val="Calibri"/>
      </rPr>
      <t>INTEGRAL</t>
    </r>
    <r>
      <rPr>
        <sz val="11"/>
        <color rgb="FF000000"/>
        <rFont val="Calibri"/>
      </rPr>
      <t xml:space="preserve"> or </t>
    </r>
    <r>
      <rPr>
        <b/>
        <sz val="11"/>
        <color rgb="FF000000"/>
        <rFont val="Calibri"/>
      </rPr>
      <t>CONFIDENTIAL</t>
    </r>
    <r>
      <rPr>
        <sz val="11"/>
        <color rgb="FF000000"/>
        <rFont val="Calibri"/>
      </rPr>
      <t xml:space="preserve">, and the client is not already using SSL, then the client is redirected to the same URI, but using port 443 or the port defined for the </t>
    </r>
    <r>
      <rPr>
        <b/>
        <sz val="11"/>
        <color rgb="FF000000"/>
        <rFont val="Calibri"/>
      </rPr>
      <t>redirectPort</t>
    </r>
    <r>
      <rPr>
        <sz val="11"/>
        <color rgb="FF000000"/>
        <rFont val="Calibri"/>
      </rPr>
      <t xml:space="preserve"> attribute in the </t>
    </r>
    <r>
      <rPr>
        <b/>
        <sz val="11"/>
        <color rgb="FF000000"/>
        <rFont val="Calibri"/>
      </rPr>
      <t>&lt;Connector&gt;</t>
    </r>
    <r>
      <rPr>
        <sz val="11"/>
        <color rgb="FF000000"/>
        <rFont val="Calibri"/>
      </rPr>
      <t xml:space="preserve"> element in </t>
    </r>
    <r>
      <rPr>
        <b/>
        <sz val="11"/>
        <color rgb="FF000000"/>
        <rFont val="Calibri"/>
      </rPr>
      <t>server.xml</t>
    </r>
    <r>
      <rPr>
        <sz val="11"/>
        <color rgb="FF000000"/>
        <rFont val="Calibri"/>
      </rPr>
      <t>.</t>
    </r>
  </si>
  <si>
    <r>
      <rPr>
        <sz val="11"/>
        <color rgb="FF000000"/>
        <rFont val="Calibri"/>
      </rPr>
      <t xml:space="preserve">Ensure </t>
    </r>
    <r>
      <rPr>
        <b/>
        <sz val="11"/>
        <color rgb="FF000000"/>
        <rFont val="Calibri"/>
      </rPr>
      <t>$CATALINA_HOME/conf/web.xml</t>
    </r>
    <r>
      <rPr>
        <sz val="11"/>
        <color rgb="FF000000"/>
        <rFont val="Calibri"/>
      </rPr>
      <t xml:space="preserve"> has the </t>
    </r>
    <r>
      <rPr>
        <b/>
        <sz val="11"/>
        <color rgb="FF000000"/>
        <rFont val="Calibri"/>
      </rPr>
      <t>transport-guarantee</t>
    </r>
    <r>
      <rPr>
        <sz val="11"/>
        <color rgb="FF000000"/>
        <rFont val="Calibri"/>
      </rPr>
      <t xml:space="preserve"> attribute set to </t>
    </r>
    <r>
      <rPr>
        <b/>
        <sz val="11"/>
        <color rgb="FF000000"/>
        <rFont val="Calibri"/>
      </rPr>
      <t>CONFIDENTIAL</t>
    </r>
    <r>
      <rPr>
        <sz val="11"/>
        <color rgb="FF000000"/>
        <rFont val="Calibri"/>
      </rPr>
      <t>.</t>
    </r>
    <r>
      <rPr>
        <sz val="11"/>
        <color rgb="FF000000"/>
        <rFont val="Calibri"/>
      </rPr>
      <t xml:space="preserve">
</t>
    </r>
    <r>
      <rPr>
        <sz val="11"/>
        <color rgb="FF006096"/>
        <rFont val="Roboto Condensed"/>
      </rPr>
      <t xml:space="preserve"># grep transport-guarantee $CATALINA_HOME/conf/web.xml </t>
    </r>
    <r>
      <rPr>
        <sz val="11"/>
        <color rgb="FF006096"/>
        <rFont val="Roboto Condensed"/>
      </rPr>
      <t xml:space="preserve">
</t>
    </r>
  </si>
  <si>
    <t>10.12</t>
  </si>
  <si>
    <r>
      <rPr>
        <sz val="11"/>
        <rFont val="Calibri"/>
      </rPr>
      <t>Do not allow symbolic linking</t>
    </r>
  </si>
  <si>
    <r>
      <rPr>
        <sz val="11"/>
        <color rgb="FF000000"/>
        <rFont val="Calibri"/>
      </rPr>
      <t xml:space="preserve">In all </t>
    </r>
    <r>
      <rPr>
        <b/>
        <sz val="11"/>
        <color rgb="FF000000"/>
        <rFont val="Calibri"/>
      </rPr>
      <t>context.xml</t>
    </r>
    <r>
      <rPr>
        <sz val="11"/>
        <color rgb="FF000000"/>
        <rFont val="Calibri"/>
      </rPr>
      <t xml:space="preserve">, set the </t>
    </r>
    <r>
      <rPr>
        <b/>
        <sz val="11"/>
        <color rgb="FF000000"/>
        <rFont val="Calibri"/>
      </rPr>
      <t>allowLinking</t>
    </r>
    <r>
      <rPr>
        <sz val="11"/>
        <color rgb="FF000000"/>
        <rFont val="Calibri"/>
      </rPr>
      <t xml:space="preserve"> attribute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&lt;Context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&lt;Resources ... allowLinking=”false” /&gt;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&lt;/Context&gt; </t>
    </r>
    <r>
      <rPr>
        <sz val="11"/>
        <color rgb="FF006096"/>
        <rFont val="Roboto Condensed"/>
      </rPr>
      <t xml:space="preserve">
</t>
    </r>
  </si>
  <si>
    <r>
      <rPr>
        <sz val="11"/>
        <color rgb="FF000000"/>
        <rFont val="Calibri"/>
      </rPr>
      <t>Symbolic links permit one application to include the libraries from another. This allows for re-use of code but also allows for potential security issues when applications include libraries from other applications to which they should not have access.</t>
    </r>
  </si>
  <si>
    <r>
      <rPr>
        <sz val="11"/>
        <color rgb="FF000000"/>
        <rFont val="Calibri"/>
      </rPr>
      <t xml:space="preserve">Ensure the </t>
    </r>
    <r>
      <rPr>
        <b/>
        <sz val="11"/>
        <color rgb="FF000000"/>
        <rFont val="Calibri"/>
      </rPr>
      <t>allowLinking</t>
    </r>
    <r>
      <rPr>
        <sz val="11"/>
        <color rgb="FF000000"/>
        <rFont val="Calibri"/>
      </rPr>
      <t xml:space="preserve"> attribute in all </t>
    </r>
    <r>
      <rPr>
        <b/>
        <sz val="11"/>
        <color rgb="FF000000"/>
        <rFont val="Calibri"/>
      </rPr>
      <t>context.xml</t>
    </r>
    <r>
      <rPr>
        <sz val="11"/>
        <color rgb="FF000000"/>
        <rFont val="Calibri"/>
      </rPr>
      <t xml:space="preserv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"allowLinking" </t>
    </r>
    <r>
      <rPr>
        <sz val="11"/>
        <color rgb="FF006096"/>
        <rFont val="Roboto Condensed"/>
      </rPr>
      <t xml:space="preserve">
</t>
    </r>
  </si>
  <si>
    <r>
      <rPr>
        <sz val="11"/>
        <color rgb="FF000000"/>
        <rFont val="Calibri"/>
      </rPr>
      <t xml:space="preserve">By default </t>
    </r>
    <r>
      <rPr>
        <b/>
        <sz val="11"/>
        <color rgb="FF000000"/>
        <rFont val="Calibri"/>
      </rPr>
      <t>allowLinking</t>
    </r>
    <r>
      <rPr>
        <sz val="11"/>
        <color rgb="FF000000"/>
        <rFont val="Calibri"/>
      </rPr>
      <t xml:space="preserve"> has a value of </t>
    </r>
    <r>
      <rPr>
        <b/>
        <sz val="11"/>
        <color rgb="FF000000"/>
        <rFont val="Calibri"/>
      </rPr>
      <t>false</t>
    </r>
    <r>
      <rPr>
        <sz val="11"/>
        <color rgb="FF000000"/>
        <rFont val="Calibri"/>
      </rPr>
      <t>.</t>
    </r>
  </si>
  <si>
    <t>10.13</t>
  </si>
  <si>
    <r>
      <rPr>
        <sz val="11"/>
        <rFont val="Calibri"/>
      </rPr>
      <t>Do not run applications as privileged</t>
    </r>
  </si>
  <si>
    <r>
      <rPr>
        <sz val="11"/>
        <color rgb="FF000000"/>
        <rFont val="Calibri"/>
      </rPr>
      <t xml:space="preserve">Set the </t>
    </r>
    <r>
      <rPr>
        <b/>
        <sz val="11"/>
        <color rgb="FF000000"/>
        <rFont val="Calibri"/>
      </rPr>
      <t>privileged</t>
    </r>
    <r>
      <rPr>
        <sz val="11"/>
        <color rgb="FF000000"/>
        <rFont val="Calibri"/>
      </rPr>
      <t xml:space="preserve"> attribute in all </t>
    </r>
    <r>
      <rPr>
        <b/>
        <sz val="11"/>
        <color rgb="FF000000"/>
        <rFont val="Calibri"/>
      </rPr>
      <t>context.xml</t>
    </r>
    <r>
      <rPr>
        <sz val="11"/>
        <color rgb="FF000000"/>
        <rFont val="Calibri"/>
      </rPr>
      <t xml:space="preserve"> files to </t>
    </r>
    <r>
      <rPr>
        <b/>
        <sz val="11"/>
        <color rgb="FF000000"/>
        <rFont val="Calibri"/>
      </rPr>
      <t>false</t>
    </r>
    <r>
      <rPr>
        <sz val="11"/>
        <color rgb="FF000000"/>
        <rFont val="Calibri"/>
      </rPr>
      <t xml:space="preserve"> unless it is required as for the manager application:</t>
    </r>
    <r>
      <rPr>
        <sz val="11"/>
        <color rgb="FF000000"/>
        <rFont val="Calibri"/>
      </rPr>
      <t xml:space="preserve">
</t>
    </r>
    <r>
      <rPr>
        <sz val="11"/>
        <color rgb="FF006096"/>
        <rFont val="Roboto Condensed"/>
      </rPr>
      <t xml:space="preserve">&lt;Context ... privileged=”false” /&gt; </t>
    </r>
    <r>
      <rPr>
        <sz val="11"/>
        <color rgb="FF006096"/>
        <rFont val="Roboto Condensed"/>
      </rPr>
      <t xml:space="preserve">
</t>
    </r>
  </si>
  <si>
    <r>
      <rPr>
        <sz val="11"/>
        <color rgb="FF000000"/>
        <rFont val="Calibri"/>
      </rPr>
      <t xml:space="preserve">Setting the </t>
    </r>
    <r>
      <rPr>
        <b/>
        <sz val="11"/>
        <color rgb="FF000000"/>
        <rFont val="Calibri"/>
      </rPr>
      <t>privileged</t>
    </r>
    <r>
      <rPr>
        <sz val="11"/>
        <color rgb="FF000000"/>
        <rFont val="Calibri"/>
      </rPr>
      <t xml:space="preserve"> attribute for an application changes the class loader to the Server class loader instead of the Shared class loader.</t>
    </r>
  </si>
  <si>
    <r>
      <rPr>
        <sz val="11"/>
        <color rgb="FF000000"/>
        <rFont val="Calibri"/>
      </rPr>
      <t xml:space="preserve">Ensure the </t>
    </r>
    <r>
      <rPr>
        <b/>
        <sz val="11"/>
        <color rgb="FF000000"/>
        <rFont val="Calibri"/>
      </rPr>
      <t>privileged</t>
    </r>
    <r>
      <rPr>
        <sz val="11"/>
        <color rgb="FF000000"/>
        <rFont val="Calibri"/>
      </rPr>
      <t xml:space="preserve"> attribute in each </t>
    </r>
    <r>
      <rPr>
        <b/>
        <sz val="11"/>
        <color rgb="FF000000"/>
        <rFont val="Calibri"/>
      </rPr>
      <t>context.xml</t>
    </r>
    <r>
      <rPr>
        <sz val="11"/>
        <color rgb="FF000000"/>
        <rFont val="Calibri"/>
      </rPr>
      <t xml:space="preserve"> file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"privileged" </t>
    </r>
    <r>
      <rPr>
        <sz val="11"/>
        <color rgb="FF006096"/>
        <rFont val="Roboto Condensed"/>
      </rPr>
      <t xml:space="preserve">
</t>
    </r>
  </si>
  <si>
    <r>
      <rPr>
        <sz val="11"/>
        <color rgb="FF000000"/>
        <rFont val="Calibri"/>
      </rPr>
      <t xml:space="preserve">By default, </t>
    </r>
    <r>
      <rPr>
        <b/>
        <sz val="11"/>
        <color rgb="FF000000"/>
        <rFont val="Calibri"/>
      </rPr>
      <t>privileged</t>
    </r>
    <r>
      <rPr>
        <sz val="11"/>
        <color rgb="FF000000"/>
        <rFont val="Calibri"/>
      </rPr>
      <t xml:space="preserve"> has a value of </t>
    </r>
    <r>
      <rPr>
        <b/>
        <sz val="11"/>
        <color rgb="FF000000"/>
        <rFont val="Calibri"/>
      </rPr>
      <t>false</t>
    </r>
    <r>
      <rPr>
        <sz val="11"/>
        <color rgb="FF000000"/>
        <rFont val="Calibri"/>
      </rPr>
      <t>.</t>
    </r>
  </si>
  <si>
    <t>10.14</t>
  </si>
  <si>
    <r>
      <rPr>
        <sz val="11"/>
        <rFont val="Calibri"/>
      </rPr>
      <t>Do not allow cross context requests</t>
    </r>
  </si>
  <si>
    <r>
      <rPr>
        <sz val="11"/>
        <color rgb="FF000000"/>
        <rFont val="Calibri"/>
      </rPr>
      <t xml:space="preserve">Set the </t>
    </r>
    <r>
      <rPr>
        <b/>
        <sz val="11"/>
        <color rgb="FF000000"/>
        <rFont val="Calibri"/>
      </rPr>
      <t>crossContext</t>
    </r>
    <r>
      <rPr>
        <sz val="11"/>
        <color rgb="FF000000"/>
        <rFont val="Calibri"/>
      </rPr>
      <t xml:space="preserve"> attribute in all </t>
    </r>
    <r>
      <rPr>
        <b/>
        <sz val="11"/>
        <color rgb="FF000000"/>
        <rFont val="Calibri"/>
      </rPr>
      <t>context.xml</t>
    </r>
    <r>
      <rPr>
        <sz val="11"/>
        <color rgb="FF000000"/>
        <rFont val="Calibri"/>
      </rPr>
      <t xml:space="preserve"> files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&lt;Context ... crossContext=”false” /&gt; </t>
    </r>
    <r>
      <rPr>
        <sz val="11"/>
        <color rgb="FF006096"/>
        <rFont val="Roboto Condensed"/>
      </rPr>
      <t xml:space="preserve">
</t>
    </r>
  </si>
  <si>
    <r>
      <rPr>
        <sz val="11"/>
        <color rgb="FF000000"/>
        <rFont val="Calibri"/>
      </rPr>
      <t xml:space="preserve">Setting </t>
    </r>
    <r>
      <rPr>
        <b/>
        <sz val="11"/>
        <color rgb="FF000000"/>
        <rFont val="Calibri"/>
      </rPr>
      <t>crossContext</t>
    </r>
    <r>
      <rPr>
        <sz val="11"/>
        <color rgb="FF000000"/>
        <rFont val="Calibri"/>
      </rPr>
      <t xml:space="preserve"> to </t>
    </r>
    <r>
      <rPr>
        <b/>
        <sz val="11"/>
        <color rgb="FF000000"/>
        <rFont val="Calibri"/>
      </rPr>
      <t>true</t>
    </r>
    <r>
      <rPr>
        <sz val="11"/>
        <color rgb="FF000000"/>
        <rFont val="Calibri"/>
      </rPr>
      <t xml:space="preserve"> allows for an application to call </t>
    </r>
    <r>
      <rPr>
        <b/>
        <sz val="11"/>
        <color rgb="FF000000"/>
        <rFont val="Calibri"/>
      </rPr>
      <t>ServletConext.getContext</t>
    </r>
    <r>
      <rPr>
        <sz val="11"/>
        <color rgb="FF000000"/>
        <rFont val="Calibri"/>
      </rPr>
      <t xml:space="preserve"> to return a dispatcher for another application.</t>
    </r>
  </si>
  <si>
    <r>
      <rPr>
        <sz val="11"/>
        <color rgb="FF000000"/>
        <rFont val="Calibri"/>
      </rPr>
      <t xml:space="preserve">Ensure the </t>
    </r>
    <r>
      <rPr>
        <b/>
        <sz val="11"/>
        <color rgb="FF000000"/>
        <rFont val="Calibri"/>
      </rPr>
      <t>crossContext</t>
    </r>
    <r>
      <rPr>
        <sz val="11"/>
        <color rgb="FF000000"/>
        <rFont val="Calibri"/>
      </rPr>
      <t xml:space="preserve"> attribute in all </t>
    </r>
    <r>
      <rPr>
        <b/>
        <sz val="11"/>
        <color rgb="FF000000"/>
        <rFont val="Calibri"/>
      </rPr>
      <t>context.xml</t>
    </r>
    <r>
      <rPr>
        <sz val="11"/>
        <color rgb="FF000000"/>
        <rFont val="Calibri"/>
      </rPr>
      <t xml:space="preserv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find . -name context.xml | xargs grep "crossContext" </t>
    </r>
    <r>
      <rPr>
        <sz val="11"/>
        <color rgb="FF006096"/>
        <rFont val="Roboto Condensed"/>
      </rPr>
      <t xml:space="preserve">
</t>
    </r>
  </si>
  <si>
    <r>
      <rPr>
        <sz val="11"/>
        <color rgb="FF000000"/>
        <rFont val="Calibri"/>
      </rPr>
      <t xml:space="preserve">By default </t>
    </r>
    <r>
      <rPr>
        <b/>
        <sz val="11"/>
        <color rgb="FF000000"/>
        <rFont val="Calibri"/>
      </rPr>
      <t>crossContext</t>
    </r>
    <r>
      <rPr>
        <sz val="11"/>
        <color rgb="FF000000"/>
        <rFont val="Calibri"/>
      </rPr>
      <t xml:space="preserve"> has a value of </t>
    </r>
    <r>
      <rPr>
        <b/>
        <sz val="11"/>
        <color rgb="FF000000"/>
        <rFont val="Calibri"/>
      </rPr>
      <t>false</t>
    </r>
    <r>
      <rPr>
        <sz val="11"/>
        <color rgb="FF000000"/>
        <rFont val="Calibri"/>
      </rPr>
      <t>.</t>
    </r>
  </si>
  <si>
    <t>10.15</t>
  </si>
  <si>
    <r>
      <rPr>
        <sz val="11"/>
        <rFont val="Calibri"/>
      </rPr>
      <t>Do not resolve hosts on logging valves</t>
    </r>
  </si>
  <si>
    <r>
      <rPr>
        <sz val="11"/>
        <color rgb="FF000000"/>
        <rFont val="Calibri"/>
      </rPr>
      <t xml:space="preserve">In Connector elements, set the </t>
    </r>
    <r>
      <rPr>
        <b/>
        <sz val="11"/>
        <color rgb="FF000000"/>
        <rFont val="Calibri"/>
      </rPr>
      <t>enableLookups</t>
    </r>
    <r>
      <rPr>
        <sz val="11"/>
        <color rgb="FF000000"/>
        <rFont val="Calibri"/>
      </rPr>
      <t xml:space="preserve"> attribute to </t>
    </r>
    <r>
      <rPr>
        <b/>
        <sz val="11"/>
        <color rgb="FF000000"/>
        <rFont val="Calibri"/>
      </rPr>
      <t>false</t>
    </r>
    <r>
      <rPr>
        <sz val="11"/>
        <color rgb="FF000000"/>
        <rFont val="Calibri"/>
      </rPr>
      <t xml:space="preserve"> or remove it.</t>
    </r>
    <r>
      <rPr>
        <sz val="11"/>
        <color rgb="FF000000"/>
        <rFont val="Calibri"/>
      </rPr>
      <t xml:space="preserve">
</t>
    </r>
    <r>
      <rPr>
        <sz val="11"/>
        <color rgb="FF006096"/>
        <rFont val="Roboto Condensed"/>
      </rPr>
      <t>&lt;Connector ... enableLookups="false" /&gt;</t>
    </r>
    <r>
      <rPr>
        <sz val="11"/>
        <color rgb="FF006096"/>
        <rFont val="Roboto Condensed"/>
      </rPr>
      <t xml:space="preserve">
</t>
    </r>
  </si>
  <si>
    <r>
      <rPr>
        <sz val="11"/>
        <color rgb="FF000000"/>
        <rFont val="Calibri"/>
      </rPr>
      <t xml:space="preserve">Setting </t>
    </r>
    <r>
      <rPr>
        <b/>
        <sz val="11"/>
        <color rgb="FF000000"/>
        <rFont val="Calibri"/>
      </rPr>
      <t>enableLookups</t>
    </r>
    <r>
      <rPr>
        <sz val="11"/>
        <color rgb="FF000000"/>
        <rFont val="Calibri"/>
      </rPr>
      <t xml:space="preserve"> to </t>
    </r>
    <r>
      <rPr>
        <b/>
        <sz val="11"/>
        <color rgb="FF000000"/>
        <rFont val="Calibri"/>
      </rPr>
      <t>true</t>
    </r>
    <r>
      <rPr>
        <sz val="11"/>
        <color rgb="FF000000"/>
        <rFont val="Calibri"/>
      </rPr>
      <t xml:space="preserve"> on Connector will result in a DNS look-ups to obtain the host name of the remote client before logging any information. This uses additional resources when logging.</t>
    </r>
  </si>
  <si>
    <r>
      <rPr>
        <sz val="11"/>
        <color rgb="FF000000"/>
        <rFont val="Calibri"/>
      </rPr>
      <t xml:space="preserve">Ensure Connector elements have the </t>
    </r>
    <r>
      <rPr>
        <b/>
        <sz val="11"/>
        <color rgb="FF000000"/>
        <rFont val="Calibri"/>
      </rPr>
      <t>enableLookups</t>
    </r>
    <r>
      <rPr>
        <sz val="11"/>
        <color rgb="FF000000"/>
        <rFont val="Calibri"/>
      </rPr>
      <t xml:space="preserve"> attribute does not exist or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 xml:space="preserve"># grep enableLookups $CATALINA_HOME/conf/server.xml </t>
    </r>
    <r>
      <rPr>
        <sz val="11"/>
        <color rgb="FF006096"/>
        <rFont val="Roboto Condensed"/>
      </rPr>
      <t xml:space="preserve">
</t>
    </r>
  </si>
  <si>
    <r>
      <rPr>
        <sz val="11"/>
        <color rgb="FF000000"/>
        <rFont val="Calibri"/>
      </rPr>
      <t>By default, DNS lookups are disabled.</t>
    </r>
  </si>
  <si>
    <t>10.16</t>
  </si>
  <si>
    <r>
      <rPr>
        <sz val="11"/>
        <rFont val="Calibri"/>
      </rPr>
      <t>Enable memory leak listener</t>
    </r>
  </si>
  <si>
    <r>
      <rPr>
        <sz val="11"/>
        <color rgb="FF000000"/>
        <rFont val="Calibri"/>
      </rPr>
      <t xml:space="preserve">Uncomment the JRE Memory Leak Prevention Listener in </t>
    </r>
    <r>
      <rPr>
        <b/>
        <sz val="11"/>
        <color rgb="FF000000"/>
        <rFont val="Calibri"/>
      </rPr>
      <t>$CATALINA_HOME/conf/server.xml</t>
    </r>
    <r>
      <rPr>
        <sz val="11"/>
        <color rgb="FF000000"/>
        <rFont val="Calibri"/>
      </rPr>
      <t xml:space="preserve">
</t>
    </r>
    <r>
      <rPr>
        <sz val="11"/>
        <color rgb="FF006096"/>
        <rFont val="Roboto Condensed"/>
      </rPr>
      <t xml:space="preserve">&lt;Listener className="org.apache.catalina.core.JreMemoryLeakPreventionListener" /&gt; </t>
    </r>
    <r>
      <rPr>
        <sz val="11"/>
        <color rgb="FF006096"/>
        <rFont val="Roboto Condensed"/>
      </rPr>
      <t xml:space="preserve">
</t>
    </r>
  </si>
  <si>
    <r>
      <rPr>
        <sz val="11"/>
        <color rgb="FF000000"/>
        <rFont val="Calibri"/>
      </rPr>
      <t>The JRE Memory Leak Prevention Listener provides work-arounds for known places where the Java Runtime environment uses the context class loader to load a singleton as this will cause a memory leak if a web application class loader happens to be the context class loader at the time. The work-around is to initialize these singletons when this listener starts as Tomcat's common class loader is the context class loader at that time. It also provides work-arounds for known issues that can result in locked JAR files.</t>
    </r>
  </si>
  <si>
    <r>
      <rPr>
        <sz val="11"/>
        <color rgb="FF000000"/>
        <rFont val="Calibri"/>
      </rPr>
      <t xml:space="preserve">Ensure this line is present and not commented out in the </t>
    </r>
    <r>
      <rPr>
        <b/>
        <sz val="11"/>
        <color rgb="FF000000"/>
        <rFont val="Calibri"/>
      </rPr>
      <t>$CATALINA_HOME/conf/server.xml</t>
    </r>
    <r>
      <rPr>
        <sz val="11"/>
        <color rgb="FF000000"/>
        <rFont val="Calibri"/>
      </rPr>
      <t>:</t>
    </r>
    <r>
      <rPr>
        <sz val="11"/>
        <color rgb="FF000000"/>
        <rFont val="Calibri"/>
      </rPr>
      <t xml:space="preserve">
</t>
    </r>
    <r>
      <rPr>
        <sz val="11"/>
        <color rgb="FF006096"/>
        <rFont val="Roboto Condensed"/>
      </rPr>
      <t xml:space="preserve">&lt;Listener className="org.apache.catalina.core.JreMemoryLeakPreventionListener" /&gt; </t>
    </r>
    <r>
      <rPr>
        <sz val="11"/>
        <color rgb="FF006096"/>
        <rFont val="Roboto Condensed"/>
      </rPr>
      <t xml:space="preserve">
</t>
    </r>
  </si>
  <si>
    <t>10.17</t>
  </si>
  <si>
    <r>
      <rPr>
        <sz val="11"/>
        <rFont val="Calibri"/>
      </rPr>
      <t>Setting Security Lifecycle Listener</t>
    </r>
  </si>
  <si>
    <r>
      <rPr>
        <sz val="11"/>
        <color rgb="FF000000"/>
        <rFont val="Calibri"/>
      </rPr>
      <t xml:space="preserve">Uncomment the listener in </t>
    </r>
    <r>
      <rPr>
        <b/>
        <sz val="11"/>
        <color rgb="FF000000"/>
        <rFont val="Calibri"/>
      </rPr>
      <t>$CATALINA_BASE/conf/server.xml</t>
    </r>
    <r>
      <rPr>
        <sz val="11"/>
        <color rgb="FF000000"/>
        <rFont val="Calibri"/>
      </rPr>
      <t xml:space="preserve">. If the operating system supports </t>
    </r>
    <r>
      <rPr>
        <b/>
        <sz val="11"/>
        <color rgb="FF000000"/>
        <rFont val="Calibri"/>
      </rPr>
      <t>umask</t>
    </r>
    <r>
      <rPr>
        <sz val="11"/>
        <color rgb="FF000000"/>
        <rFont val="Calibri"/>
      </rPr>
      <t xml:space="preserve"> then the line in </t>
    </r>
    <r>
      <rPr>
        <b/>
        <sz val="11"/>
        <color rgb="FF000000"/>
        <rFont val="Calibri"/>
      </rPr>
      <t>$CATALINA_HOME/bin/catalina.sh</t>
    </r>
    <r>
      <rPr>
        <sz val="11"/>
        <color rgb="FF000000"/>
        <rFont val="Calibri"/>
      </rPr>
      <t xml:space="preserve"> that obtains the </t>
    </r>
    <r>
      <rPr>
        <b/>
        <sz val="11"/>
        <color rgb="FF000000"/>
        <rFont val="Calibri"/>
      </rPr>
      <t>umask</t>
    </r>
    <r>
      <rPr>
        <sz val="11"/>
        <color rgb="FF000000"/>
        <rFont val="Calibri"/>
      </rPr>
      <t xml:space="preserve"> also needs to be uncommented.</t>
    </r>
    <r>
      <rPr>
        <sz val="11"/>
        <color rgb="FF000000"/>
        <rFont val="Calibri"/>
      </rPr>
      <t xml:space="preserve">
</t>
    </r>
    <r>
      <rPr>
        <sz val="11"/>
        <color rgb="FF000000"/>
        <rFont val="Calibri"/>
      </rPr>
      <t>Within Server elements add:</t>
    </r>
    <r>
      <rPr>
        <sz val="11"/>
        <color rgb="FF000000"/>
        <rFont val="Calibri"/>
      </rPr>
      <t xml:space="preserve">
</t>
    </r>
    <r>
      <rPr>
        <sz val="11"/>
        <color rgb="FF000000"/>
        <rFont val="Calibri"/>
      </rPr>
      <t xml:space="preserve">- </t>
    </r>
    <r>
      <rPr>
        <b/>
        <sz val="11"/>
        <color rgb="FF000000"/>
        <rFont val="Calibri"/>
      </rPr>
      <t>checkedOsUsers</t>
    </r>
    <r>
      <rPr>
        <sz val="11"/>
        <color rgb="FF000000"/>
        <rFont val="Calibri"/>
      </rPr>
      <t xml:space="preserve">: A comma separated list of OS users that must not be used to start Tomcat. If not specified, the default value of </t>
    </r>
    <r>
      <rPr>
        <b/>
        <sz val="11"/>
        <color rgb="FF000000"/>
        <rFont val="Calibri"/>
      </rPr>
      <t>root</t>
    </r>
    <r>
      <rPr>
        <sz val="11"/>
        <color rgb="FF000000"/>
        <rFont val="Calibri"/>
      </rPr>
      <t xml:space="preserve"> is used.</t>
    </r>
    <r>
      <rPr>
        <sz val="11"/>
        <color rgb="FF000000"/>
        <rFont val="Calibri"/>
      </rPr>
      <t xml:space="preserve">
</t>
    </r>
    <r>
      <rPr>
        <sz val="11"/>
        <color rgb="FF000000"/>
        <rFont val="Calibri"/>
      </rPr>
      <t xml:space="preserve">- </t>
    </r>
    <r>
      <rPr>
        <b/>
        <sz val="11"/>
        <color rgb="FF000000"/>
        <rFont val="Calibri"/>
      </rPr>
      <t>minimumUmask</t>
    </r>
    <r>
      <rPr>
        <sz val="11"/>
        <color rgb="FF000000"/>
        <rFont val="Calibri"/>
      </rPr>
      <t xml:space="preserve">: The least restrictive </t>
    </r>
    <r>
      <rPr>
        <b/>
        <sz val="11"/>
        <color rgb="FF000000"/>
        <rFont val="Calibri"/>
      </rPr>
      <t>umask</t>
    </r>
    <r>
      <rPr>
        <sz val="11"/>
        <color rgb="FF000000"/>
        <rFont val="Calibri"/>
      </rPr>
      <t xml:space="preserve"> that must be configured before Tomcat will start. If not specified, the default value of </t>
    </r>
    <r>
      <rPr>
        <b/>
        <sz val="11"/>
        <color rgb="FF000000"/>
        <rFont val="Calibri"/>
      </rPr>
      <t>0007</t>
    </r>
    <r>
      <rPr>
        <sz val="11"/>
        <color rgb="FF000000"/>
        <rFont val="Calibri"/>
      </rPr>
      <t xml:space="preserve"> is used.</t>
    </r>
    <r>
      <rPr>
        <sz val="11"/>
        <color rgb="FF000000"/>
        <rFont val="Calibri"/>
      </rPr>
      <t xml:space="preserve">
</t>
    </r>
    <r>
      <rPr>
        <sz val="11"/>
        <color rgb="FF006096"/>
        <rFont val="Roboto Condensed"/>
      </rPr>
      <t>&lt;Listener className="org.apache.catalina.security.SecurityListener" checkedOsUsers="alex,bob" minimumUmask="0007" /&gt;</t>
    </r>
    <r>
      <rPr>
        <sz val="11"/>
        <color rgb="FF006096"/>
        <rFont val="Roboto Condensed"/>
      </rPr>
      <t xml:space="preserve">
</t>
    </r>
  </si>
  <si>
    <r>
      <rPr>
        <sz val="11"/>
        <color rgb="FF000000"/>
        <rFont val="Calibri"/>
      </rPr>
      <t>The Security Lifecycle Listener performs a number of security checks when Tomcat starts and prevents Tomcat from starting if they fail.</t>
    </r>
  </si>
  <si>
    <r>
      <rPr>
        <sz val="11"/>
        <color rgb="FF000000"/>
        <rFont val="Calibri"/>
      </rPr>
      <t xml:space="preserve">Review </t>
    </r>
    <r>
      <rPr>
        <b/>
        <sz val="11"/>
        <color rgb="FF000000"/>
        <rFont val="Calibri"/>
      </rPr>
      <t>server.xml</t>
    </r>
    <r>
      <rPr>
        <sz val="11"/>
        <color rgb="FF000000"/>
        <rFont val="Calibri"/>
      </rPr>
      <t xml:space="preserve"> to ensure the Security Lifecycle Listener element is uncommented with the </t>
    </r>
    <r>
      <rPr>
        <b/>
        <sz val="11"/>
        <color rgb="FF000000"/>
        <rFont val="Calibri"/>
      </rPr>
      <t>checkedOsUsers</t>
    </r>
    <r>
      <rPr>
        <sz val="11"/>
        <color rgb="FF000000"/>
        <rFont val="Calibri"/>
      </rPr>
      <t xml:space="preserve"> and </t>
    </r>
    <r>
      <rPr>
        <b/>
        <sz val="11"/>
        <color rgb="FF000000"/>
        <rFont val="Calibri"/>
      </rPr>
      <t>minimumUmask</t>
    </r>
    <r>
      <rPr>
        <sz val="11"/>
        <color rgb="FF000000"/>
        <rFont val="Calibri"/>
      </rPr>
      <t xml:space="preserve"> attributes set with expected values.</t>
    </r>
  </si>
  <si>
    <r>
      <rPr>
        <sz val="11"/>
        <color rgb="FF000000"/>
        <rFont val="Calibri"/>
      </rPr>
      <t xml:space="preserve">The Security Lifecycle Listener is not enabled by default. For </t>
    </r>
    <r>
      <rPr>
        <b/>
        <sz val="11"/>
        <color rgb="FF000000"/>
        <rFont val="Calibri"/>
      </rPr>
      <t>checkedOsUsers</t>
    </r>
    <r>
      <rPr>
        <sz val="11"/>
        <color rgb="FF000000"/>
        <rFont val="Calibri"/>
      </rPr>
      <t xml:space="preserve">, the default value is </t>
    </r>
    <r>
      <rPr>
        <b/>
        <sz val="11"/>
        <color rgb="FF000000"/>
        <rFont val="Calibri"/>
      </rPr>
      <t>root</t>
    </r>
    <r>
      <rPr>
        <sz val="11"/>
        <color rgb="FF000000"/>
        <rFont val="Calibri"/>
      </rPr>
      <t xml:space="preserve">. For </t>
    </r>
    <r>
      <rPr>
        <b/>
        <sz val="11"/>
        <color rgb="FF000000"/>
        <rFont val="Calibri"/>
      </rPr>
      <t>minimumUmask</t>
    </r>
    <r>
      <rPr>
        <sz val="11"/>
        <color rgb="FF000000"/>
        <rFont val="Calibri"/>
      </rPr>
      <t xml:space="preserve">, the default value is </t>
    </r>
    <r>
      <rPr>
        <b/>
        <sz val="11"/>
        <color rgb="FF000000"/>
        <rFont val="Calibri"/>
      </rPr>
      <t>0007</t>
    </r>
    <r>
      <rPr>
        <sz val="11"/>
        <color rgb="FF000000"/>
        <rFont val="Calibri"/>
      </rPr>
      <t>.</t>
    </r>
  </si>
  <si>
    <t>10.18</t>
  </si>
  <si>
    <r>
      <rPr>
        <sz val="11"/>
        <rFont val="Calibri"/>
      </rPr>
      <t>Use the logEffectiveWebXml and metadata-complete settings for deploying applications in production</t>
    </r>
  </si>
  <si>
    <r>
      <rPr>
        <sz val="11"/>
        <color rgb="FF000000"/>
        <rFont val="Calibri"/>
      </rPr>
      <t xml:space="preserve">-  Set the </t>
    </r>
    <r>
      <rPr>
        <b/>
        <sz val="11"/>
        <color rgb="FF000000"/>
        <rFont val="Calibri"/>
      </rPr>
      <t>metadata-complete</t>
    </r>
    <r>
      <rPr>
        <sz val="11"/>
        <color rgb="FF000000"/>
        <rFont val="Calibri"/>
      </rPr>
      <t xml:space="preserve"> value in the </t>
    </r>
    <r>
      <rPr>
        <b/>
        <sz val="11"/>
        <color rgb="FF000000"/>
        <rFont val="Calibri"/>
      </rPr>
      <t>web.xml</t>
    </r>
    <r>
      <rPr>
        <sz val="11"/>
        <color rgb="FF000000"/>
        <rFont val="Calibri"/>
      </rPr>
      <t xml:space="preserve"> in each of the applications to </t>
    </r>
    <r>
      <rPr>
        <b/>
        <sz val="11"/>
        <color rgb="FF000000"/>
        <rFont val="Calibri"/>
      </rPr>
      <t>true</t>
    </r>
    <r>
      <rPr>
        <sz val="11"/>
        <color rgb="FF000000"/>
        <rFont val="Calibri"/>
      </rPr>
      <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metadata-complete</t>
    </r>
    <r>
      <rPr>
        <sz val="11"/>
        <color rgb="FF000000"/>
        <rFont val="Calibri"/>
      </rPr>
      <t xml:space="preserve"> option is not enough to disable all of annotation scanning. If there is a </t>
    </r>
    <r>
      <rPr>
        <b/>
        <sz val="11"/>
        <color rgb="FF000000"/>
        <rFont val="Calibri"/>
      </rPr>
      <t>ServletContainerInitializer</t>
    </r>
    <r>
      <rPr>
        <sz val="11"/>
        <color rgb="FF000000"/>
        <rFont val="Calibri"/>
      </rPr>
      <t xml:space="preserve"> with a </t>
    </r>
    <r>
      <rPr>
        <b/>
        <sz val="11"/>
        <color rgb="FF000000"/>
        <rFont val="Calibri"/>
      </rPr>
      <t>@HandlesTypes</t>
    </r>
    <r>
      <rPr>
        <sz val="11"/>
        <color rgb="FF000000"/>
        <rFont val="Calibri"/>
      </rPr>
      <t xml:space="preserve"> annotation, Tomcat has to scan your application for classes that use annotations or interfaces specified in that annotation.</t>
    </r>
    <r>
      <rPr>
        <sz val="11"/>
        <color rgb="FF000000"/>
        <rFont val="Calibri"/>
      </rPr>
      <t xml:space="preserve">
</t>
    </r>
    <r>
      <rPr>
        <sz val="11"/>
        <color rgb="FF000000"/>
        <rFont val="Calibri"/>
      </rPr>
      <t xml:space="preserve">-  Set the </t>
    </r>
    <r>
      <rPr>
        <b/>
        <sz val="11"/>
        <color rgb="FF000000"/>
        <rFont val="Calibri"/>
      </rPr>
      <t>logEffectiveWebXml</t>
    </r>
    <r>
      <rPr>
        <sz val="11"/>
        <color rgb="FF000000"/>
        <rFont val="Calibri"/>
      </rPr>
      <t xml:space="preserve"> value in the </t>
    </r>
    <r>
      <rPr>
        <b/>
        <sz val="11"/>
        <color rgb="FF000000"/>
        <rFont val="Calibri"/>
      </rPr>
      <t>context.xml</t>
    </r>
    <r>
      <rPr>
        <sz val="11"/>
        <color rgb="FF000000"/>
        <rFont val="Calibri"/>
      </rPr>
      <t xml:space="preserve"> in each of the application to </t>
    </r>
    <r>
      <rPr>
        <b/>
        <sz val="11"/>
        <color rgb="FF000000"/>
        <rFont val="Calibri"/>
      </rPr>
      <t>true</t>
    </r>
    <r>
      <rPr>
        <sz val="11"/>
        <color rgb="FF000000"/>
        <rFont val="Calibri"/>
      </rPr>
      <t>.</t>
    </r>
  </si>
  <si>
    <r>
      <rPr>
        <sz val="11"/>
        <color rgb="FF000000"/>
        <rFont val="Calibri"/>
      </rPr>
      <t xml:space="preserve">Both fragments and annotations give rise to security concerns. </t>
    </r>
    <r>
      <rPr>
        <b/>
        <sz val="11"/>
        <color rgb="FF000000"/>
        <rFont val="Calibri"/>
      </rPr>
      <t>web.xml</t>
    </r>
    <r>
      <rPr>
        <sz val="11"/>
        <color rgb="FF000000"/>
        <rFont val="Calibri"/>
      </rPr>
      <t xml:space="preserve"> contains a </t>
    </r>
    <r>
      <rPr>
        <b/>
        <sz val="11"/>
        <color rgb="FF000000"/>
        <rFont val="Calibri"/>
      </rPr>
      <t>metadata-complete</t>
    </r>
    <r>
      <rPr>
        <sz val="11"/>
        <color rgb="FF000000"/>
        <rFont val="Calibri"/>
      </rPr>
      <t xml:space="preserve"> attribute on the </t>
    </r>
    <r>
      <rPr>
        <b/>
        <sz val="11"/>
        <color rgb="FF000000"/>
        <rFont val="Calibri"/>
      </rPr>
      <t>web-app</t>
    </r>
    <r>
      <rPr>
        <sz val="11"/>
        <color rgb="FF000000"/>
        <rFont val="Calibri"/>
      </rPr>
      <t xml:space="preserve"> element whose binary value defines whether other sources of metadata should be considered when deploying this web application, this includes annotations on class files (</t>
    </r>
    <r>
      <rPr>
        <b/>
        <sz val="11"/>
        <color rgb="FF000000"/>
        <rFont val="Calibri"/>
      </rPr>
      <t>@WebServlet</t>
    </r>
    <r>
      <rPr>
        <sz val="11"/>
        <color rgb="FF000000"/>
        <rFont val="Calibri"/>
      </rPr>
      <t xml:space="preserve">, but also </t>
    </r>
    <r>
      <rPr>
        <b/>
        <sz val="11"/>
        <color rgb="FF000000"/>
        <rFont val="Calibri"/>
      </rPr>
      <t>@WebListener</t>
    </r>
    <r>
      <rPr>
        <sz val="11"/>
        <color rgb="FF000000"/>
        <rFont val="Calibri"/>
      </rPr>
      <t xml:space="preserve">, </t>
    </r>
    <r>
      <rPr>
        <b/>
        <sz val="11"/>
        <color rgb="FF000000"/>
        <rFont val="Calibri"/>
      </rPr>
      <t>@WebFilter</t>
    </r>
    <r>
      <rPr>
        <sz val="11"/>
        <color rgb="FF000000"/>
        <rFont val="Calibri"/>
      </rPr>
      <t xml:space="preserve">, …), </t>
    </r>
    <r>
      <rPr>
        <b/>
        <sz val="11"/>
        <color rgb="FF000000"/>
        <rFont val="Calibri"/>
      </rPr>
      <t>web-fragment.xml</t>
    </r>
    <r>
      <rPr>
        <sz val="11"/>
        <color rgb="FF000000"/>
        <rFont val="Calibri"/>
      </rPr>
      <t xml:space="preserve"> as well as classes located in </t>
    </r>
    <r>
      <rPr>
        <b/>
        <sz val="11"/>
        <color rgb="FF000000"/>
        <rFont val="Calibri"/>
      </rPr>
      <t>WEB-INF/classes</t>
    </r>
    <r>
      <rPr>
        <sz val="11"/>
        <color rgb="FF000000"/>
        <rFont val="Calibri"/>
      </rPr>
      <t xml:space="preserve">. In addition, Tomcat could allow you to log the effective </t>
    </r>
    <r>
      <rPr>
        <b/>
        <sz val="11"/>
        <color rgb="FF000000"/>
        <rFont val="Calibri"/>
      </rPr>
      <t>web.xml</t>
    </r>
    <r>
      <rPr>
        <sz val="11"/>
        <color rgb="FF000000"/>
        <rFont val="Calibri"/>
      </rPr>
      <t xml:space="preserve">, when an application starts, and the effective </t>
    </r>
    <r>
      <rPr>
        <b/>
        <sz val="11"/>
        <color rgb="FF000000"/>
        <rFont val="Calibri"/>
      </rPr>
      <t>web.xml</t>
    </r>
    <r>
      <rPr>
        <sz val="11"/>
        <color rgb="FF000000"/>
        <rFont val="Calibri"/>
      </rPr>
      <t xml:space="preserve"> is the result of taking the main </t>
    </r>
    <r>
      <rPr>
        <b/>
        <sz val="11"/>
        <color rgb="FF000000"/>
        <rFont val="Calibri"/>
      </rPr>
      <t>web.xml</t>
    </r>
    <r>
      <rPr>
        <sz val="11"/>
        <color rgb="FF000000"/>
        <rFont val="Calibri"/>
      </rPr>
      <t xml:space="preserve"> for your application merging in all the fragments applying all the annotations. By logging that, you are able to review it, and see if that is in fact what you actually want.</t>
    </r>
  </si>
  <si>
    <r>
      <rPr>
        <sz val="11"/>
        <color rgb="FF000000"/>
        <rFont val="Calibri"/>
      </rPr>
      <t xml:space="preserve">- Review each application’s </t>
    </r>
    <r>
      <rPr>
        <b/>
        <sz val="11"/>
        <color rgb="FF000000"/>
        <rFont val="Calibri"/>
      </rPr>
      <t>web.xml</t>
    </r>
    <r>
      <rPr>
        <sz val="11"/>
        <color rgb="FF000000"/>
        <rFont val="Calibri"/>
      </rPr>
      <t xml:space="preserve"> file located in the applications </t>
    </r>
    <r>
      <rPr>
        <b/>
        <sz val="11"/>
        <color rgb="FF000000"/>
        <rFont val="Calibri"/>
      </rPr>
      <t>$CATALINA_HOME/webapps/</t>
    </r>
    <r>
      <rPr>
        <b/>
        <i/>
        <sz val="11"/>
        <color rgb="FF000000"/>
        <rFont val="Calibri"/>
      </rPr>
      <t>&lt;app_name&gt;</t>
    </r>
    <r>
      <rPr>
        <b/>
        <sz val="11"/>
        <color rgb="FF000000"/>
        <rFont val="Calibri"/>
      </rPr>
      <t>/WEB-INF/web.xml</t>
    </r>
    <r>
      <rPr>
        <sz val="11"/>
        <color rgb="FF000000"/>
        <rFont val="Calibri"/>
      </rPr>
      <t xml:space="preserve"> and determine if the logEffectiveWebXml is property is set.</t>
    </r>
    <r>
      <rPr>
        <sz val="11"/>
        <color rgb="FF000000"/>
        <rFont val="Calibri"/>
      </rPr>
      <t xml:space="preserve">
</t>
    </r>
    <r>
      <rPr>
        <sz val="11"/>
        <color rgb="FF006096"/>
        <rFont val="Roboto Condensed"/>
      </rPr>
      <t>&lt;web-app</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metadata-complete="true"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&gt; </t>
    </r>
    <r>
      <rPr>
        <sz val="11"/>
        <color rgb="FF006096"/>
        <rFont val="Roboto Condensed"/>
      </rPr>
      <t xml:space="preserve">
</t>
    </r>
    <r>
      <rPr>
        <sz val="11"/>
        <color rgb="FF000000"/>
        <rFont val="Calibri"/>
      </rPr>
      <t xml:space="preserve">
</t>
    </r>
    <r>
      <rPr>
        <sz val="11"/>
        <color rgb="FF000000"/>
        <rFont val="Calibri"/>
      </rPr>
      <t xml:space="preserve">- Review each application’s </t>
    </r>
    <r>
      <rPr>
        <b/>
        <sz val="11"/>
        <color rgb="FF000000"/>
        <rFont val="Calibri"/>
      </rPr>
      <t>context.xml</t>
    </r>
    <r>
      <rPr>
        <sz val="11"/>
        <color rgb="FF000000"/>
        <rFont val="Calibri"/>
      </rPr>
      <t xml:space="preserve"> file located in the applications </t>
    </r>
    <r>
      <rPr>
        <b/>
        <sz val="11"/>
        <color rgb="FF000000"/>
        <rFont val="Calibri"/>
      </rPr>
      <t>$CATALINA_HOME/webapps/</t>
    </r>
    <r>
      <rPr>
        <b/>
        <i/>
        <sz val="11"/>
        <color rgb="FF000000"/>
        <rFont val="Calibri"/>
      </rPr>
      <t>&lt;app_name&gt;</t>
    </r>
    <r>
      <rPr>
        <b/>
        <sz val="11"/>
        <color rgb="FF000000"/>
        <rFont val="Calibri"/>
      </rPr>
      <t>/META-INF/context.xml</t>
    </r>
    <r>
      <rPr>
        <sz val="11"/>
        <color rgb="FF000000"/>
        <rFont val="Calibri"/>
      </rPr>
      <t xml:space="preserve"> and determine if the metadata-complete property is set.</t>
    </r>
    <r>
      <rPr>
        <sz val="11"/>
        <color rgb="FF000000"/>
        <rFont val="Calibri"/>
      </rPr>
      <t xml:space="preserve">
</t>
    </r>
    <r>
      <rPr>
        <sz val="11"/>
        <color rgb="FF006096"/>
        <rFont val="Roboto Condensed"/>
      </rPr>
      <t>&lt;Context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logEffectiveWebXml="true"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&gt; </t>
    </r>
    <r>
      <rPr>
        <sz val="11"/>
        <color rgb="FF006096"/>
        <rFont val="Roboto Condensed"/>
      </rPr>
      <t xml:space="preserve">
</t>
    </r>
  </si>
  <si>
    <r>
      <rPr>
        <sz val="11"/>
        <color rgb="FF000000"/>
        <rFont val="Calibri"/>
      </rPr>
      <t xml:space="preserve">If </t>
    </r>
    <r>
      <rPr>
        <b/>
        <sz val="11"/>
        <color rgb="FF000000"/>
        <rFont val="Calibri"/>
      </rPr>
      <t>logEffectiveWebXml</t>
    </r>
    <r>
      <rPr>
        <sz val="11"/>
        <color rgb="FF000000"/>
        <rFont val="Calibri"/>
      </rPr>
      <t xml:space="preserve"> and/or </t>
    </r>
    <r>
      <rPr>
        <b/>
        <sz val="11"/>
        <color rgb="FF000000"/>
        <rFont val="Calibri"/>
      </rPr>
      <t>metadata-complete</t>
    </r>
    <r>
      <rPr>
        <sz val="11"/>
        <color rgb="FF000000"/>
        <rFont val="Calibri"/>
      </rPr>
      <t xml:space="preserve"> is/are not specified, the default value is </t>
    </r>
    <r>
      <rPr>
        <b/>
        <sz val="11"/>
        <color rgb="FF000000"/>
        <rFont val="Calibri"/>
      </rPr>
      <t>false</t>
    </r>
    <r>
      <rPr>
        <sz val="11"/>
        <color rgb="FF000000"/>
        <rFont val="Calibri"/>
      </rPr>
      <t>.</t>
    </r>
  </si>
  <si>
    <t>10.19</t>
  </si>
  <si>
    <r>
      <rPr>
        <sz val="11"/>
        <rFont val="Calibri"/>
      </rPr>
      <t>Ensure Manager Application Passwords are Encrypted</t>
    </r>
  </si>
  <si>
    <r>
      <rPr>
        <sz val="11"/>
        <color rgb="FF000000"/>
        <rFont val="Calibri"/>
      </rPr>
      <t>- Generate the encrypted password:</t>
    </r>
    <r>
      <rPr>
        <sz val="11"/>
        <color rgb="FF000000"/>
        <rFont val="Calibri"/>
      </rPr>
      <t xml:space="preserve">
</t>
    </r>
    <r>
      <rPr>
        <sz val="11"/>
        <color rgb="FF006096"/>
        <rFont val="Roboto Condensed"/>
      </rPr>
      <t>cd $CATALINA_HOME/bin</t>
    </r>
    <r>
      <rPr>
        <sz val="11"/>
        <color rgb="FF006096"/>
        <rFont val="Roboto Condensed"/>
      </rPr>
      <t xml:space="preserve">
</t>
    </r>
    <r>
      <rPr>
        <sz val="11"/>
        <color rgb="FF006096"/>
        <rFont val="Roboto Condensed"/>
      </rPr>
      <t>digest.bat -a sha-256 YOURPASSWORD</t>
    </r>
    <r>
      <rPr>
        <sz val="11"/>
        <color rgb="FF006096"/>
        <rFont val="Roboto Condensed"/>
      </rPr>
      <t xml:space="preserve">
</t>
    </r>
    <r>
      <rPr>
        <sz val="11"/>
        <color rgb="FF000000"/>
        <rFont val="Calibri"/>
      </rPr>
      <t>This will return the original password followed by encrypted password:</t>
    </r>
    <r>
      <rPr>
        <sz val="11"/>
        <color rgb="FF000000"/>
        <rFont val="Calibri"/>
      </rPr>
      <t xml:space="preserve">
</t>
    </r>
    <r>
      <rPr>
        <sz val="11"/>
        <color rgb="FF006096"/>
        <rFont val="Roboto Condensed"/>
      </rPr>
      <t>YOURPASSWORD:240be518fabd2724ddb6f04eeb1da5967448d7e831c08c8fa822809f74c720a9</t>
    </r>
    <r>
      <rPr>
        <sz val="11"/>
        <color rgb="FF006096"/>
        <rFont val="Roboto Condensed"/>
      </rPr>
      <t xml:space="preserve">
</t>
    </r>
    <r>
      <rPr>
        <sz val="11"/>
        <color rgb="FF000000"/>
        <rFont val="Calibri"/>
      </rPr>
      <t xml:space="preserve">
</t>
    </r>
    <r>
      <rPr>
        <sz val="11"/>
        <color rgb="FF000000"/>
        <rFont val="Calibri"/>
      </rPr>
      <t xml:space="preserve">- Replace the plain text password with the above encrypted password generated above  in </t>
    </r>
    <r>
      <rPr>
        <b/>
        <sz val="11"/>
        <color rgb="FF000000"/>
        <rFont val="Calibri"/>
      </rPr>
      <t>CATALINA_HOME/conf/tomcat-user.xml</t>
    </r>
    <r>
      <rPr>
        <sz val="11"/>
        <color rgb="FF000000"/>
        <rFont val="Calibri"/>
      </rPr>
      <t xml:space="preserve"> file as follows.</t>
    </r>
    <r>
      <rPr>
        <sz val="11"/>
        <color rgb="FF000000"/>
        <rFont val="Calibri"/>
      </rPr>
      <t xml:space="preserve">
</t>
    </r>
    <r>
      <rPr>
        <sz val="11"/>
        <color rgb="FF006096"/>
        <rFont val="Roboto Condensed"/>
      </rPr>
      <t xml:space="preserve">&lt;user username="admin" password="240be518fabd2724ddb6f04eeb1da5967448d7e831c08c8fa822809f74c720a9" </t>
    </r>
    <r>
      <rPr>
        <sz val="11"/>
        <color rgb="FF006096"/>
        <rFont val="Roboto Condensed"/>
      </rPr>
      <t xml:space="preserve">
</t>
    </r>
    <r>
      <rPr>
        <sz val="11"/>
        <color rgb="FF006096"/>
        <rFont val="Roboto Condensed"/>
      </rPr>
      <t>roles="manager-gui"/&gt;</t>
    </r>
    <r>
      <rPr>
        <sz val="11"/>
        <color rgb="FF006096"/>
        <rFont val="Roboto Condensed"/>
      </rPr>
      <t xml:space="preserve">
</t>
    </r>
    <r>
      <rPr>
        <sz val="11"/>
        <color rgb="FF000000"/>
        <rFont val="Calibri"/>
      </rPr>
      <t xml:space="preserve">
</t>
    </r>
    <r>
      <rPr>
        <sz val="11"/>
        <color rgb="FF000000"/>
        <rFont val="Calibri"/>
      </rPr>
      <t xml:space="preserve">- Add the </t>
    </r>
    <r>
      <rPr>
        <b/>
        <sz val="11"/>
        <color rgb="FF000000"/>
        <rFont val="Calibri"/>
      </rPr>
      <t>digest</t>
    </r>
    <r>
      <rPr>
        <sz val="11"/>
        <color rgb="FF000000"/>
        <rFont val="Calibri"/>
      </rPr>
      <t xml:space="preserve"> element as a child to the </t>
    </r>
    <r>
      <rPr>
        <b/>
        <sz val="11"/>
        <color rgb="FF000000"/>
        <rFont val="Calibri"/>
      </rPr>
      <t>login-config</t>
    </r>
    <r>
      <rPr>
        <sz val="11"/>
        <color rgb="FF000000"/>
        <rFont val="Calibri"/>
      </rPr>
      <t xml:space="preserve"> element where the </t>
    </r>
    <r>
      <rPr>
        <b/>
        <sz val="11"/>
        <color rgb="FF000000"/>
        <rFont val="Calibri"/>
      </rPr>
      <t>realm-name</t>
    </r>
    <r>
      <rPr>
        <sz val="11"/>
        <color rgb="FF000000"/>
        <rFont val="Calibri"/>
      </rPr>
      <t xml:space="preserve"> element has a value of </t>
    </r>
    <r>
      <rPr>
        <b/>
        <sz val="11"/>
        <color rgb="FF000000"/>
        <rFont val="Calibri"/>
      </rPr>
      <t>UserDatabase</t>
    </r>
    <r>
      <rPr>
        <sz val="11"/>
        <color rgb="FF000000"/>
        <rFont val="Calibri"/>
      </rPr>
      <t>. For example:</t>
    </r>
    <r>
      <rPr>
        <sz val="11"/>
        <color rgb="FF000000"/>
        <rFont val="Calibri"/>
      </rPr>
      <t xml:space="preserve">
</t>
    </r>
    <r>
      <rPr>
        <sz val="11"/>
        <color rgb="FF006096"/>
        <rFont val="Roboto Condensed"/>
      </rPr>
      <t>&lt;login-config&gt;</t>
    </r>
    <r>
      <rPr>
        <sz val="11"/>
        <color rgb="FF006096"/>
        <rFont val="Roboto Condensed"/>
      </rPr>
      <t xml:space="preserve">
</t>
    </r>
    <r>
      <rPr>
        <sz val="11"/>
        <color rgb="FF006096"/>
        <rFont val="Roboto Condensed"/>
      </rPr>
      <t xml:space="preserve">   &lt;auth-method&gt;DIGEST&lt;/auth-method&gt;</t>
    </r>
    <r>
      <rPr>
        <sz val="11"/>
        <color rgb="FF006096"/>
        <rFont val="Roboto Condensed"/>
      </rPr>
      <t xml:space="preserve">
</t>
    </r>
    <r>
      <rPr>
        <sz val="11"/>
        <color rgb="FF006096"/>
        <rFont val="Roboto Condensed"/>
      </rPr>
      <t xml:space="preserve">   &lt;realm-name&gt;UserDatabase&lt;/realm-name&gt;</t>
    </r>
    <r>
      <rPr>
        <sz val="11"/>
        <color rgb="FF006096"/>
        <rFont val="Roboto Condensed"/>
      </rPr>
      <t xml:space="preserve">
</t>
    </r>
    <r>
      <rPr>
        <sz val="11"/>
        <color rgb="FF006096"/>
        <rFont val="Roboto Condensed"/>
      </rPr>
      <t>&lt;/login-config&gt;</t>
    </r>
    <r>
      <rPr>
        <sz val="11"/>
        <color rgb="FF006096"/>
        <rFont val="Roboto Condensed"/>
      </rPr>
      <t xml:space="preserve">
</t>
    </r>
  </si>
  <si>
    <r>
      <rPr>
        <sz val="11"/>
        <color rgb="FF000000"/>
        <rFont val="Calibri"/>
      </rPr>
      <t xml:space="preserve">Apache Tomcat ships with a Manager Application which requires users with a role of </t>
    </r>
    <r>
      <rPr>
        <b/>
        <sz val="11"/>
        <color rgb="FF000000"/>
        <rFont val="Calibri"/>
      </rPr>
      <t>manager-gui</t>
    </r>
    <r>
      <rPr>
        <sz val="11"/>
        <color rgb="FF000000"/>
        <rFont val="Calibri"/>
      </rPr>
      <t xml:space="preserve">, </t>
    </r>
    <r>
      <rPr>
        <b/>
        <sz val="11"/>
        <color rgb="FF000000"/>
        <rFont val="Calibri"/>
      </rPr>
      <t>manager-status</t>
    </r>
    <r>
      <rPr>
        <sz val="11"/>
        <color rgb="FF000000"/>
        <rFont val="Calibri"/>
      </rPr>
      <t xml:space="preserve">, </t>
    </r>
    <r>
      <rPr>
        <b/>
        <sz val="11"/>
        <color rgb="FF000000"/>
        <rFont val="Calibri"/>
      </rPr>
      <t>manager-script</t>
    </r>
    <r>
      <rPr>
        <sz val="11"/>
        <color rgb="FF000000"/>
        <rFont val="Calibri"/>
      </rPr>
      <t xml:space="preserve">, and/or </t>
    </r>
    <r>
      <rPr>
        <b/>
        <sz val="11"/>
        <color rgb="FF000000"/>
        <rFont val="Calibri"/>
      </rPr>
      <t>manager-jmx</t>
    </r>
    <r>
      <rPr>
        <sz val="11"/>
        <color rgb="FF000000"/>
        <rFont val="Calibri"/>
      </rPr>
      <t xml:space="preserve"> to authenticate. The usernames and passwords to log onto the Manager Application are stored in the </t>
    </r>
    <r>
      <rPr>
        <b/>
        <sz val="11"/>
        <color rgb="FF000000"/>
        <rFont val="Calibri"/>
      </rPr>
      <t>tomcat-users.xml</t>
    </r>
    <r>
      <rPr>
        <sz val="11"/>
        <color rgb="FF000000"/>
        <rFont val="Calibri"/>
      </rPr>
      <t xml:space="preserve"> in plain text by default.</t>
    </r>
  </si>
  <si>
    <r>
      <rPr>
        <sz val="11"/>
        <color rgb="FF000000"/>
        <rFont val="Calibri"/>
      </rPr>
      <t>Perform the following to determine if password digests are in use:</t>
    </r>
    <r>
      <rPr>
        <sz val="11"/>
        <color rgb="FF000000"/>
        <rFont val="Calibri"/>
      </rPr>
      <t xml:space="preserve">
</t>
    </r>
    <r>
      <rPr>
        <sz val="11"/>
        <color rgb="FF006096"/>
        <rFont val="Roboto Condensed"/>
      </rPr>
      <t>$ grep -i &lt;login-config&gt;[.\n]*&lt;auth-method&gt;DIGEST&lt;/auth-method&gt;[.\n]*&lt;realm-name&gt;UserDatabase&lt;/realm-name&gt;[.\n]*&lt;/login-config&gt; $CATALINA_HOME/webapps/manager/WEB-INF/web.xml</t>
    </r>
    <r>
      <rPr>
        <sz val="11"/>
        <color rgb="FF006096"/>
        <rFont val="Roboto Condensed"/>
      </rPr>
      <t xml:space="preserve">
</t>
    </r>
    <r>
      <rPr>
        <sz val="11"/>
        <color rgb="FF000000"/>
        <rFont val="Calibri"/>
      </rPr>
      <t xml:space="preserve">
</t>
    </r>
    <r>
      <rPr>
        <sz val="11"/>
        <color rgb="FF000000"/>
        <rFont val="Calibri"/>
      </rPr>
      <t xml:space="preserve">If a </t>
    </r>
    <r>
      <rPr>
        <b/>
        <sz val="11"/>
        <color rgb="FF000000"/>
        <rFont val="Calibri"/>
      </rPr>
      <t>Realm</t>
    </r>
    <r>
      <rPr>
        <sz val="11"/>
        <color rgb="FF000000"/>
        <rFont val="Calibri"/>
      </rPr>
      <t xml:space="preserve"> exists without a </t>
    </r>
    <r>
      <rPr>
        <b/>
        <sz val="11"/>
        <color rgb="FF000000"/>
        <rFont val="Calibri"/>
      </rPr>
      <t>digest</t>
    </r>
    <r>
      <rPr>
        <sz val="11"/>
        <color rgb="FF000000"/>
        <rFont val="Calibri"/>
      </rPr>
      <t xml:space="preserve"> attribute or without a value for the </t>
    </r>
    <r>
      <rPr>
        <b/>
        <sz val="11"/>
        <color rgb="FF000000"/>
        <rFont val="Calibri"/>
      </rPr>
      <t>digest</t>
    </r>
    <r>
      <rPr>
        <sz val="11"/>
        <color rgb="FF000000"/>
        <rFont val="Calibri"/>
      </rPr>
      <t xml:space="preserve"> attribute, this is a fail.</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</si>
  <si>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</si>
  <si>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</si>
  <si>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</si>
  <si>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</si>
  <si>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</si>
  <si>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</si>
  <si>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</si>
  <si>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</si>
  <si>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</si>
  <si>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</si>
  <si>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</si>
  <si>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</si>
  <si>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</si>
  <si>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</si>
  <si>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</si>
  <si>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</si>
  <si>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</si>
  <si>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</si>
  <si>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</si>
  <si>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</si>
  <si>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</si>
  <si>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</si>
  <si>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</si>
  <si>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</si>
  <si>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</si>
  <si>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</si>
  <si>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</si>
  <si>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</si>
  <si>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</si>
  <si>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Apache Tomcat 9 Benchmark</t>
  </si>
  <si>
    <t>Developed By:</t>
  </si>
  <si>
    <t>Center for Internet Security (CIS)</t>
  </si>
  <si>
    <t>Release Information:</t>
  </si>
  <si>
    <r>
      <rPr>
        <b/>
        <sz val="11"/>
        <color rgb="FF000000"/>
        <rFont val="Calibri"/>
      </rPr>
      <t>Version:</t>
    </r>
    <r>
      <rPr>
        <sz val="11"/>
        <color rgb="FF000000"/>
        <rFont val="Calibri"/>
      </rPr>
      <t xml:space="preserve"> v1.2.1     </t>
    </r>
    <r>
      <rPr>
        <b/>
        <sz val="11"/>
        <color rgb="FF000000"/>
        <rFont val="Calibri"/>
      </rPr>
      <t>Date:</t>
    </r>
    <r>
      <rPr>
        <sz val="11"/>
        <color rgb="FF000000"/>
        <rFont val="Calibri"/>
      </rPr>
      <t xml:space="preserve"> 10 March 2026     </t>
    </r>
    <r>
      <rPr>
        <b/>
        <sz val="11"/>
        <color rgb="FF000000"/>
        <rFont val="Calibri"/>
      </rPr>
      <t>Recommendation Count:</t>
    </r>
    <r>
      <rPr>
        <sz val="11"/>
        <color rgb="FF000000"/>
        <rFont val="Calibri"/>
      </rPr>
      <t xml:space="preserve"> 62</t>
    </r>
  </si>
  <si>
    <t>Development Url:</t>
  </si>
  <si>
    <t>https://workbench.cisecurity.org/benchmarks/11105</t>
  </si>
  <si>
    <t>Download Url:</t>
  </si>
  <si>
    <t>https://downloads.cisecurity.org/#/</t>
  </si>
  <si>
    <t>Guide Overview:</t>
  </si>
  <si>
    <r>
      <rPr>
        <sz val="11"/>
        <color rgb="FF000000"/>
        <rFont val="Calibri"/>
      </rPr>
      <t>This benchmark, Security Configuration Benchmark for Apache Tomcat 9, provides prescriptive guidance for establishing a secure configuration posture for Apache Tomcat versions 9 running on Linux. This guide was tested against Apache Tomcat 9 as installed by tar packages provided by Apache.</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</si>
  <si>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</si>
  <si>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Apache Tomcat on a Linux platform.</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</si>
  <si>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</si>
  <si>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</si>
  <si>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</si>
  <si>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</si>
  <si>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</si>
  <si>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</si>
  <si>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</si>
  <si>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</si>
  <si>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</si>
  <si>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</si>
  <si>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</si>
  <si>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</si>
  <si>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</si>
  <si>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</si>
  <si>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</si>
  <si>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</si>
  <si>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</si>
  <si>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</si>
  <si>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</si>
  <si>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</si>
  <si>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</si>
  <si>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</si>
  <si>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</si>
  <si>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</si>
  <si>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</si>
  <si>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</si>
  <si>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</si>
  <si>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</si>
  <si>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</si>
  <si>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</si>
  <si>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</si>
  <si>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</si>
  <si>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</si>
  <si>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</si>
  <si>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</si>
  <si>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</si>
  <si>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</si>
  <si>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</si>
  <si>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</si>
  <si>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</si>
  <si>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</si>
  <si>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</si>
  <si>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</si>
  <si>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</si>
  <si>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</si>
  <si>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</si>
  <si>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</si>
  <si>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Apache Tomcat 9 Benchmark v1.2.1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</si>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</sst>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12E-425B-9C9D-92843ED234F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12E-425B-9C9D-92843ED234F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62</c:v>
                </c:pt>
              </c:numCache>
            </c:numRef>
          </c:val>
          <c:extLst>
            <c:ext xmlns:c16="http://schemas.microsoft.com/office/drawing/2014/chart" uri="{C3380CC4-5D6E-409C-BE32-E72D297353CC}">
              <c16:uniqueId val="{00000002-112E-425B-9C9D-92843ED234F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3358-4B21-9402-4A239AAA861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3358-4B21-9402-4A239AAA861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39</c:v>
                </c:pt>
                <c:pt idx="1">
                  <c:v>23</c:v>
                </c:pt>
              </c:numCache>
            </c:numRef>
          </c:val>
          <c:extLst>
            <c:ext xmlns:c16="http://schemas.microsoft.com/office/drawing/2014/chart" uri="{C3380CC4-5D6E-409C-BE32-E72D297353CC}">
              <c16:uniqueId val="{00000002-3358-4B21-9402-4A239AAA861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774-4367-B12A-E382959D624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774-4367-B12A-E382959D624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62</c:v>
                </c:pt>
              </c:numCache>
            </c:numRef>
          </c:val>
          <c:extLst>
            <c:ext xmlns:c16="http://schemas.microsoft.com/office/drawing/2014/chart" uri="{C3380CC4-5D6E-409C-BE32-E72D297353CC}">
              <c16:uniqueId val="{00000002-6774-4367-B12A-E382959D624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29B1-47A1-B9C1-DCA36E6ECEE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29B1-47A1-B9C1-DCA36E6ECEE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47</c:v>
                </c:pt>
                <c:pt idx="1">
                  <c:v>15</c:v>
                </c:pt>
              </c:numCache>
            </c:numRef>
          </c:val>
          <c:extLst>
            <c:ext xmlns:c16="http://schemas.microsoft.com/office/drawing/2014/chart" uri="{C3380CC4-5D6E-409C-BE32-E72D297353CC}">
              <c16:uniqueId val="{00000002-29B1-47A1-B9C1-DCA36E6ECEE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866-482D-9692-BAF375922B4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866-482D-9692-BAF375922B4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62</c:v>
                </c:pt>
              </c:numCache>
            </c:numRef>
          </c:val>
          <c:extLst>
            <c:ext xmlns:c16="http://schemas.microsoft.com/office/drawing/2014/chart" uri="{C3380CC4-5D6E-409C-BE32-E72D297353CC}">
              <c16:uniqueId val="{00000002-A866-482D-9692-BAF375922B4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6A63-4AB5-A026-FEE8B06878D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6A63-4AB5-A026-FEE8B06878D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62</c:v>
                </c:pt>
              </c:numCache>
            </c:numRef>
          </c:val>
          <c:extLst>
            <c:ext xmlns:c16="http://schemas.microsoft.com/office/drawing/2014/chart" uri="{C3380CC4-5D6E-409C-BE32-E72D297353CC}">
              <c16:uniqueId val="{00000002-6A63-4AB5-A026-FEE8B06878D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E7A-475E-A73C-E3639BE6EA0D}"/>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E7A-475E-A73C-E3639BE6EA0D}"/>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E7A-475E-A73C-E3639BE6EA0D}"/>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E7A-475E-A73C-E3639BE6EA0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273-4215-AB45-E586443D862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5ofmo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1tyki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nkr32">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m13ja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2pcuck">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51tcs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km3ov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foulgf">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63">
  <autoFilter ref="A1:Q6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1105"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396</v>
      </c>
    </row>
    <row r="3" spans="2:3" ht="15" customHeight="1" x14ac:dyDescent="0.35"/>
    <row r="4" spans="2:3" ht="58" x14ac:dyDescent="0.35">
      <c r="B4" s="20" t="s">
        <v>397</v>
      </c>
      <c r="C4" s="21" t="s">
        <v>398</v>
      </c>
    </row>
    <row r="5" spans="2:3" x14ac:dyDescent="0.35">
      <c r="C5" s="21" t="s">
        <v>399</v>
      </c>
    </row>
    <row r="6" spans="2:3" x14ac:dyDescent="0.35">
      <c r="C6" s="18" t="s">
        <v>400</v>
      </c>
    </row>
    <row r="7" spans="2:3" ht="10" customHeight="1" x14ac:dyDescent="0.35"/>
    <row r="8" spans="2:3" ht="232" x14ac:dyDescent="0.35">
      <c r="B8" s="22" t="s">
        <v>401</v>
      </c>
      <c r="C8" s="21" t="s">
        <v>402</v>
      </c>
    </row>
    <row r="9" spans="2:3" ht="10" customHeight="1" x14ac:dyDescent="0.35"/>
    <row r="10" spans="2:3" ht="35" customHeight="1" x14ac:dyDescent="0.35">
      <c r="B10" s="22" t="s">
        <v>403</v>
      </c>
      <c r="C10" s="21" t="s">
        <v>404</v>
      </c>
    </row>
    <row r="11" spans="2:3" ht="75" customHeight="1" x14ac:dyDescent="0.35">
      <c r="B11" s="18" t="s">
        <v>25</v>
      </c>
      <c r="C11" s="21" t="s">
        <v>405</v>
      </c>
    </row>
    <row r="12" spans="2:3" ht="47" customHeight="1" x14ac:dyDescent="0.35">
      <c r="B12" s="18" t="s">
        <v>25</v>
      </c>
      <c r="C12" s="21" t="s">
        <v>406</v>
      </c>
    </row>
    <row r="13" spans="2:3" ht="35" customHeight="1" x14ac:dyDescent="0.35">
      <c r="B13" s="18" t="s">
        <v>25</v>
      </c>
      <c r="C13" s="21" t="s">
        <v>407</v>
      </c>
    </row>
    <row r="14" spans="2:3" ht="32" customHeight="1" x14ac:dyDescent="0.35">
      <c r="B14" s="18" t="s">
        <v>25</v>
      </c>
      <c r="C14" s="21" t="s">
        <v>408</v>
      </c>
    </row>
    <row r="15" spans="2:3" ht="30" customHeight="1" x14ac:dyDescent="0.35">
      <c r="B15" s="18" t="s">
        <v>25</v>
      </c>
      <c r="C15" s="21" t="s">
        <v>409</v>
      </c>
    </row>
    <row r="16" spans="2:3" ht="10" customHeight="1" x14ac:dyDescent="0.35"/>
    <row r="17" spans="1:3" ht="145" customHeight="1" x14ac:dyDescent="0.35">
      <c r="B17" s="22" t="s">
        <v>410</v>
      </c>
      <c r="C17" s="21" t="s">
        <v>411</v>
      </c>
    </row>
    <row r="18" spans="1:3" ht="10" customHeight="1" x14ac:dyDescent="0.35"/>
    <row r="19" spans="1:3" ht="3" customHeight="1" x14ac:dyDescent="0.35">
      <c r="B19" s="23"/>
      <c r="C19" s="23"/>
    </row>
    <row r="20" spans="1:3" ht="12" customHeight="1" x14ac:dyDescent="0.35"/>
    <row r="21" spans="1:3" ht="35" customHeight="1" x14ac:dyDescent="0.35">
      <c r="A21" s="25"/>
      <c r="B21" s="26" t="s">
        <v>412</v>
      </c>
      <c r="C21" s="27" t="s">
        <v>413</v>
      </c>
    </row>
    <row r="22" spans="1:3" ht="18" customHeight="1" x14ac:dyDescent="0.35">
      <c r="A22" s="25"/>
      <c r="B22" s="25" t="s">
        <v>25</v>
      </c>
      <c r="C22" s="27" t="s">
        <v>414</v>
      </c>
    </row>
    <row r="23" spans="1:3" ht="18" customHeight="1" x14ac:dyDescent="0.35">
      <c r="A23" s="25"/>
      <c r="B23" s="25" t="s">
        <v>25</v>
      </c>
      <c r="C23" s="27" t="s">
        <v>415</v>
      </c>
    </row>
    <row r="24" spans="1:3" ht="18" customHeight="1" x14ac:dyDescent="0.35">
      <c r="A24" s="25"/>
      <c r="B24" s="25" t="s">
        <v>25</v>
      </c>
      <c r="C24" s="27" t="s">
        <v>416</v>
      </c>
    </row>
    <row r="25" spans="1:3" ht="18" customHeight="1" x14ac:dyDescent="0.35">
      <c r="A25" s="25"/>
      <c r="B25" s="25" t="s">
        <v>25</v>
      </c>
      <c r="C25" s="27" t="s">
        <v>417</v>
      </c>
    </row>
    <row r="26" spans="1:3" ht="18" customHeight="1" x14ac:dyDescent="0.35">
      <c r="A26" s="25"/>
      <c r="B26" s="25" t="s">
        <v>25</v>
      </c>
      <c r="C26" s="27" t="s">
        <v>418</v>
      </c>
    </row>
    <row r="27" spans="1:3" ht="18" customHeight="1" x14ac:dyDescent="0.35">
      <c r="A27" s="25"/>
      <c r="B27" s="25" t="s">
        <v>25</v>
      </c>
      <c r="C27" s="27" t="s">
        <v>419</v>
      </c>
    </row>
    <row r="28" spans="1:3" ht="18" customHeight="1" x14ac:dyDescent="0.35">
      <c r="A28" s="25"/>
      <c r="B28" s="25" t="s">
        <v>25</v>
      </c>
      <c r="C28" s="27" t="s">
        <v>420</v>
      </c>
    </row>
    <row r="29" spans="1:3" ht="18" customHeight="1" x14ac:dyDescent="0.35">
      <c r="A29" s="25"/>
      <c r="B29" s="25" t="s">
        <v>25</v>
      </c>
      <c r="C29" s="27" t="s">
        <v>421</v>
      </c>
    </row>
    <row r="30" spans="1:3" ht="44" customHeight="1" x14ac:dyDescent="0.35">
      <c r="A30" s="25"/>
      <c r="B30" s="25" t="s">
        <v>25</v>
      </c>
      <c r="C30" s="28" t="s">
        <v>422</v>
      </c>
    </row>
    <row r="31" spans="1:3" ht="10" customHeight="1" x14ac:dyDescent="0.35"/>
    <row r="32" spans="1:3" ht="3" customHeight="1" x14ac:dyDescent="0.35">
      <c r="B32" s="23"/>
      <c r="C32" s="23"/>
    </row>
    <row r="33" spans="2:3" ht="12" customHeight="1" x14ac:dyDescent="0.35"/>
    <row r="34" spans="2:3" ht="24" customHeight="1" x14ac:dyDescent="0.35">
      <c r="B34" s="29" t="s">
        <v>423</v>
      </c>
      <c r="C34" s="30" t="s">
        <v>424</v>
      </c>
    </row>
    <row r="35" spans="2:3" ht="18.5" x14ac:dyDescent="0.35">
      <c r="B35" s="29" t="s">
        <v>425</v>
      </c>
      <c r="C35" s="31" t="s">
        <v>426</v>
      </c>
    </row>
    <row r="36" spans="2:3" ht="27" customHeight="1" x14ac:dyDescent="0.35">
      <c r="B36" s="32" t="s">
        <v>427</v>
      </c>
      <c r="C36" s="24" t="s">
        <v>428</v>
      </c>
    </row>
    <row r="37" spans="2:3" x14ac:dyDescent="0.35">
      <c r="B37" s="29" t="s">
        <v>429</v>
      </c>
      <c r="C37" s="33" t="s">
        <v>430</v>
      </c>
    </row>
    <row r="38" spans="2:3" x14ac:dyDescent="0.35">
      <c r="B38" s="29" t="s">
        <v>431</v>
      </c>
      <c r="C38" s="33" t="s">
        <v>432</v>
      </c>
    </row>
    <row r="39" spans="2:3" ht="10" customHeight="1" x14ac:dyDescent="0.35"/>
    <row r="40" spans="2:3" ht="43.5" x14ac:dyDescent="0.35">
      <c r="B40" s="29" t="s">
        <v>433</v>
      </c>
      <c r="C40" s="34" t="s">
        <v>434</v>
      </c>
    </row>
    <row r="42" spans="2:3" ht="43.5" x14ac:dyDescent="0.35">
      <c r="B42" s="29" t="s">
        <v>435</v>
      </c>
      <c r="C42" s="21" t="s">
        <v>436</v>
      </c>
    </row>
    <row r="43" spans="2:3" ht="10" customHeight="1" x14ac:dyDescent="0.35"/>
    <row r="44" spans="2:3" x14ac:dyDescent="0.35">
      <c r="B44" s="29" t="s">
        <v>437</v>
      </c>
      <c r="C44" s="35" t="s">
        <v>438</v>
      </c>
    </row>
    <row r="45" spans="2:3" ht="72.5" x14ac:dyDescent="0.35">
      <c r="C45" s="21" t="s">
        <v>439</v>
      </c>
    </row>
    <row r="47" spans="2:3" x14ac:dyDescent="0.35">
      <c r="C47" s="35" t="s">
        <v>440</v>
      </c>
    </row>
    <row r="48" spans="2:3" ht="87" x14ac:dyDescent="0.35">
      <c r="C48" s="21" t="s">
        <v>441</v>
      </c>
    </row>
    <row r="49" spans="2:3" ht="10" customHeight="1" x14ac:dyDescent="0.35"/>
    <row r="50" spans="2:3" ht="3" customHeight="1" x14ac:dyDescent="0.35">
      <c r="B50" s="23"/>
      <c r="C50" s="23"/>
    </row>
    <row r="51" spans="2:3" ht="12" customHeight="1" x14ac:dyDescent="0.35"/>
    <row r="52" spans="2:3" ht="130.5" x14ac:dyDescent="0.35">
      <c r="B52" s="20" t="s">
        <v>442</v>
      </c>
      <c r="C52" s="21" t="s">
        <v>443</v>
      </c>
    </row>
    <row r="53" spans="2:3" ht="6" customHeight="1" x14ac:dyDescent="0.35"/>
    <row r="54" spans="2:3" ht="217.5" x14ac:dyDescent="0.35">
      <c r="C54" s="21" t="s">
        <v>444</v>
      </c>
    </row>
    <row r="55" spans="2:3" ht="6" customHeight="1" x14ac:dyDescent="0.35"/>
    <row r="56" spans="2:3" ht="43.5" x14ac:dyDescent="0.35">
      <c r="C56" s="21" t="s">
        <v>445</v>
      </c>
    </row>
    <row r="57" spans="2:3" ht="10" customHeight="1" x14ac:dyDescent="0.35"/>
    <row r="58" spans="2:3" ht="3" customHeight="1" x14ac:dyDescent="0.35">
      <c r="B58" s="23"/>
      <c r="C58" s="23"/>
    </row>
    <row r="59" spans="2:3" ht="12" customHeight="1" x14ac:dyDescent="0.35"/>
    <row r="60" spans="2:3" ht="145" x14ac:dyDescent="0.35">
      <c r="B60" s="20" t="s">
        <v>446</v>
      </c>
      <c r="C60" s="21" t="s">
        <v>447</v>
      </c>
    </row>
    <row r="61" spans="2:3" ht="6" customHeight="1" x14ac:dyDescent="0.35"/>
    <row r="62" spans="2:3" ht="203" x14ac:dyDescent="0.35">
      <c r="C62" s="21" t="s">
        <v>448</v>
      </c>
    </row>
    <row r="63" spans="2:3" ht="6" customHeight="1" x14ac:dyDescent="0.35"/>
    <row r="64" spans="2:3" ht="43.5" x14ac:dyDescent="0.35">
      <c r="C64" s="21" t="s">
        <v>449</v>
      </c>
    </row>
    <row r="65" spans="2:3" ht="10" customHeight="1" x14ac:dyDescent="0.35"/>
    <row r="66" spans="2:3" ht="3" customHeight="1" x14ac:dyDescent="0.35">
      <c r="B66" s="23"/>
      <c r="C66" s="23"/>
    </row>
    <row r="67" spans="2:3" ht="12" customHeight="1" x14ac:dyDescent="0.35"/>
    <row r="68" spans="2:3" ht="101.5" x14ac:dyDescent="0.35">
      <c r="B68" s="20" t="s">
        <v>450</v>
      </c>
      <c r="C68" s="21" t="s">
        <v>451</v>
      </c>
    </row>
    <row r="69" spans="2:3" ht="6" customHeight="1" x14ac:dyDescent="0.35"/>
    <row r="70" spans="2:3" ht="145" x14ac:dyDescent="0.35">
      <c r="C70" s="21" t="s">
        <v>452</v>
      </c>
    </row>
    <row r="71" spans="2:3" ht="6" customHeight="1" x14ac:dyDescent="0.35"/>
    <row r="72" spans="2:3" ht="43.5" x14ac:dyDescent="0.35">
      <c r="C72" s="21" t="s">
        <v>453</v>
      </c>
    </row>
    <row r="73" spans="2:3" ht="10" customHeight="1" x14ac:dyDescent="0.35"/>
    <row r="74" spans="2:3" ht="3" customHeight="1" x14ac:dyDescent="0.35">
      <c r="B74" s="23"/>
      <c r="C74" s="23"/>
    </row>
    <row r="75" spans="2:3" ht="12" customHeight="1" x14ac:dyDescent="0.35"/>
    <row r="76" spans="2:3" ht="26" customHeight="1" x14ac:dyDescent="0.35">
      <c r="B76" s="36" t="s">
        <v>454</v>
      </c>
    </row>
    <row r="77" spans="2:3" ht="8" customHeight="1" x14ac:dyDescent="0.35"/>
    <row r="78" spans="2:3" ht="20" customHeight="1" x14ac:dyDescent="0.35">
      <c r="B78" s="29" t="s">
        <v>455</v>
      </c>
      <c r="C78" s="37" t="s">
        <v>456</v>
      </c>
    </row>
    <row r="79" spans="2:3" ht="116" x14ac:dyDescent="0.35">
      <c r="C79" s="21" t="s">
        <v>457</v>
      </c>
    </row>
    <row r="80" spans="2:3" ht="10" customHeight="1" x14ac:dyDescent="0.35"/>
    <row r="81" spans="2:3" ht="20" customHeight="1" x14ac:dyDescent="0.35">
      <c r="B81" s="29" t="s">
        <v>458</v>
      </c>
      <c r="C81" s="37" t="s">
        <v>459</v>
      </c>
    </row>
    <row r="82" spans="2:3" ht="116" x14ac:dyDescent="0.35">
      <c r="C82" s="21" t="s">
        <v>460</v>
      </c>
    </row>
    <row r="83" spans="2:3" ht="10" customHeight="1" x14ac:dyDescent="0.35"/>
    <row r="84" spans="2:3" ht="20" customHeight="1" x14ac:dyDescent="0.35">
      <c r="B84" s="29" t="s">
        <v>461</v>
      </c>
      <c r="C84" s="37" t="s">
        <v>462</v>
      </c>
    </row>
    <row r="85" spans="2:3" ht="130.5" x14ac:dyDescent="0.35">
      <c r="C85" s="21" t="s">
        <v>463</v>
      </c>
    </row>
    <row r="86" spans="2:3" ht="10" customHeight="1" x14ac:dyDescent="0.35"/>
    <row r="87" spans="2:3" ht="20" customHeight="1" x14ac:dyDescent="0.35">
      <c r="B87" s="29" t="s">
        <v>464</v>
      </c>
      <c r="C87" s="37" t="s">
        <v>465</v>
      </c>
    </row>
    <row r="88" spans="2:3" ht="130.5" x14ac:dyDescent="0.35">
      <c r="C88" s="21" t="s">
        <v>466</v>
      </c>
    </row>
    <row r="89" spans="2:3" ht="10" customHeight="1" x14ac:dyDescent="0.35"/>
    <row r="90" spans="2:3" ht="20" customHeight="1" x14ac:dyDescent="0.35">
      <c r="B90" s="29" t="s">
        <v>467</v>
      </c>
      <c r="C90" s="37" t="s">
        <v>468</v>
      </c>
    </row>
    <row r="91" spans="2:3" ht="116" x14ac:dyDescent="0.35">
      <c r="C91" s="21" t="s">
        <v>469</v>
      </c>
    </row>
    <row r="92" spans="2:3" ht="10" customHeight="1" x14ac:dyDescent="0.35"/>
    <row r="93" spans="2:3" ht="20" customHeight="1" x14ac:dyDescent="0.35">
      <c r="B93" s="29" t="s">
        <v>470</v>
      </c>
      <c r="C93" s="37" t="s">
        <v>471</v>
      </c>
    </row>
    <row r="94" spans="2:3" ht="116" x14ac:dyDescent="0.35">
      <c r="C94" s="21" t="s">
        <v>472</v>
      </c>
    </row>
    <row r="95" spans="2:3" ht="10" customHeight="1" x14ac:dyDescent="0.35"/>
    <row r="96" spans="2:3" ht="20" customHeight="1" x14ac:dyDescent="0.35">
      <c r="B96" s="29" t="s">
        <v>473</v>
      </c>
      <c r="C96" s="37" t="s">
        <v>474</v>
      </c>
    </row>
    <row r="97" spans="2:3" ht="130.5" x14ac:dyDescent="0.35">
      <c r="C97" s="21" t="s">
        <v>475</v>
      </c>
    </row>
    <row r="98" spans="2:3" ht="10" customHeight="1" x14ac:dyDescent="0.35"/>
    <row r="99" spans="2:3" ht="20" customHeight="1" x14ac:dyDescent="0.35">
      <c r="B99" s="29" t="s">
        <v>476</v>
      </c>
      <c r="C99" s="37" t="s">
        <v>477</v>
      </c>
    </row>
    <row r="100" spans="2:3" ht="203" x14ac:dyDescent="0.35">
      <c r="C100" s="21" t="s">
        <v>478</v>
      </c>
    </row>
    <row r="101" spans="2:3" ht="10" customHeight="1" x14ac:dyDescent="0.35"/>
    <row r="104" spans="2:3" ht="32" customHeight="1" x14ac:dyDescent="0.35">
      <c r="B104" s="288" t="s">
        <v>395</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3115</v>
      </c>
      <c r="B1" s="230" t="s">
        <v>1</v>
      </c>
      <c r="C1" s="230" t="s">
        <v>639</v>
      </c>
      <c r="D1" s="230" t="s">
        <v>640</v>
      </c>
      <c r="E1" s="230" t="s">
        <v>645</v>
      </c>
      <c r="F1" s="230" t="s">
        <v>646</v>
      </c>
      <c r="G1" s="230" t="s">
        <v>647</v>
      </c>
      <c r="H1" s="230" t="s">
        <v>648</v>
      </c>
      <c r="I1" s="230" t="s">
        <v>649</v>
      </c>
      <c r="J1" s="230" t="s">
        <v>650</v>
      </c>
      <c r="K1" s="230" t="s">
        <v>651</v>
      </c>
      <c r="L1" s="230" t="s">
        <v>652</v>
      </c>
      <c r="M1" s="230" t="s">
        <v>653</v>
      </c>
      <c r="N1" s="230" t="s">
        <v>654</v>
      </c>
      <c r="O1" s="230" t="s">
        <v>655</v>
      </c>
      <c r="P1" s="230" t="s">
        <v>656</v>
      </c>
      <c r="Q1" s="230" t="s">
        <v>657</v>
      </c>
      <c r="R1" s="230" t="s">
        <v>658</v>
      </c>
      <c r="S1" s="230" t="s">
        <v>659</v>
      </c>
      <c r="T1" s="230" t="s">
        <v>660</v>
      </c>
      <c r="U1" s="230" t="s">
        <v>661</v>
      </c>
      <c r="V1" s="230" t="s">
        <v>662</v>
      </c>
      <c r="W1" s="230" t="s">
        <v>663</v>
      </c>
      <c r="X1" s="230" t="s">
        <v>664</v>
      </c>
      <c r="Y1" s="230" t="s">
        <v>665</v>
      </c>
      <c r="Z1" s="230" t="s">
        <v>666</v>
      </c>
      <c r="AA1" s="230" t="s">
        <v>667</v>
      </c>
      <c r="AB1" s="230" t="s">
        <v>668</v>
      </c>
      <c r="AC1" s="230" t="s">
        <v>669</v>
      </c>
      <c r="AD1" s="230" t="s">
        <v>670</v>
      </c>
      <c r="AE1" s="230" t="s">
        <v>671</v>
      </c>
      <c r="AF1" s="230" t="s">
        <v>672</v>
      </c>
      <c r="AG1" s="230" t="s">
        <v>673</v>
      </c>
      <c r="AH1" s="230" t="s">
        <v>674</v>
      </c>
      <c r="AI1" s="230" t="s">
        <v>675</v>
      </c>
      <c r="AJ1" s="230" t="s">
        <v>676</v>
      </c>
      <c r="AK1" s="230" t="s">
        <v>677</v>
      </c>
      <c r="AL1" s="230" t="s">
        <v>678</v>
      </c>
      <c r="AM1" s="230" t="s">
        <v>679</v>
      </c>
      <c r="AN1" s="230" t="s">
        <v>680</v>
      </c>
      <c r="AO1" s="230" t="s">
        <v>681</v>
      </c>
      <c r="AP1" s="230" t="s">
        <v>682</v>
      </c>
      <c r="AQ1" s="230" t="s">
        <v>683</v>
      </c>
      <c r="AR1" s="230" t="s">
        <v>684</v>
      </c>
      <c r="AS1" s="231" t="s">
        <v>685</v>
      </c>
    </row>
    <row r="2" spans="1:45" ht="60" customHeight="1" outlineLevel="1" x14ac:dyDescent="0.35">
      <c r="A2" s="223" t="s">
        <v>3116</v>
      </c>
      <c r="B2" s="210" t="s">
        <v>3117</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3116</v>
      </c>
      <c r="B3" s="211" t="s">
        <v>3118</v>
      </c>
      <c r="C3" s="212" t="s">
        <v>3119</v>
      </c>
      <c r="D3" s="214" t="s">
        <v>3120</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3116</v>
      </c>
      <c r="B4" s="211" t="s">
        <v>3121</v>
      </c>
      <c r="C4" s="212" t="s">
        <v>3122</v>
      </c>
      <c r="D4" s="214" t="s">
        <v>3123</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3116</v>
      </c>
      <c r="B5" s="211" t="s">
        <v>3124</v>
      </c>
      <c r="C5" s="212" t="s">
        <v>3125</v>
      </c>
      <c r="D5" s="214" t="s">
        <v>3126</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3116</v>
      </c>
      <c r="B6" s="211" t="s">
        <v>3127</v>
      </c>
      <c r="C6" s="212" t="s">
        <v>3128</v>
      </c>
      <c r="D6" s="214" t="s">
        <v>3129</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3116</v>
      </c>
      <c r="B7" s="211" t="s">
        <v>3130</v>
      </c>
      <c r="C7" s="212" t="s">
        <v>3131</v>
      </c>
      <c r="D7" s="214" t="s">
        <v>3132</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3116</v>
      </c>
      <c r="B8" s="211" t="s">
        <v>3133</v>
      </c>
      <c r="C8" s="212" t="s">
        <v>3134</v>
      </c>
      <c r="D8" s="214" t="s">
        <v>3135</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3116</v>
      </c>
      <c r="B9" s="211" t="s">
        <v>3136</v>
      </c>
      <c r="C9" s="212" t="s">
        <v>3137</v>
      </c>
      <c r="D9" s="214" t="s">
        <v>3138</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3116</v>
      </c>
      <c r="B10" s="211" t="s">
        <v>3139</v>
      </c>
      <c r="C10" s="212" t="s">
        <v>3140</v>
      </c>
      <c r="D10" s="214" t="s">
        <v>3141</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3116</v>
      </c>
      <c r="B11" s="211" t="s">
        <v>3142</v>
      </c>
      <c r="C11" s="212" t="s">
        <v>3143</v>
      </c>
      <c r="D11" s="214" t="s">
        <v>3144</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3116</v>
      </c>
      <c r="B12" s="211" t="s">
        <v>3145</v>
      </c>
      <c r="C12" s="212" t="s">
        <v>3146</v>
      </c>
      <c r="D12" s="214" t="s">
        <v>3147</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3116</v>
      </c>
      <c r="B13" s="211" t="s">
        <v>3148</v>
      </c>
      <c r="C13" s="212" t="s">
        <v>3149</v>
      </c>
      <c r="D13" s="214" t="s">
        <v>3150</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3116</v>
      </c>
      <c r="B14" s="211" t="s">
        <v>3151</v>
      </c>
      <c r="C14" s="212" t="s">
        <v>3152</v>
      </c>
      <c r="D14" s="214" t="s">
        <v>3153</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3116</v>
      </c>
      <c r="B15" s="211" t="s">
        <v>3154</v>
      </c>
      <c r="C15" s="212" t="s">
        <v>3155</v>
      </c>
      <c r="D15" s="214" t="s">
        <v>3156</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3116</v>
      </c>
      <c r="B16" s="211" t="s">
        <v>3157</v>
      </c>
      <c r="C16" s="212" t="s">
        <v>3158</v>
      </c>
      <c r="D16" s="214" t="s">
        <v>3159</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3116</v>
      </c>
      <c r="B17" s="211" t="s">
        <v>3160</v>
      </c>
      <c r="C17" s="212" t="s">
        <v>3161</v>
      </c>
      <c r="D17" s="214" t="s">
        <v>3162</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3116</v>
      </c>
      <c r="B18" s="211" t="s">
        <v>3163</v>
      </c>
      <c r="C18" s="212" t="s">
        <v>3164</v>
      </c>
      <c r="D18" s="214" t="s">
        <v>3165</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3116</v>
      </c>
      <c r="B19" s="211" t="s">
        <v>3166</v>
      </c>
      <c r="C19" s="212" t="s">
        <v>3167</v>
      </c>
      <c r="D19" s="214" t="s">
        <v>3168</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3116</v>
      </c>
      <c r="B20" s="211" t="s">
        <v>3169</v>
      </c>
      <c r="C20" s="212" t="s">
        <v>3170</v>
      </c>
      <c r="D20" s="214" t="s">
        <v>3171</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3116</v>
      </c>
      <c r="B21" s="211" t="s">
        <v>3172</v>
      </c>
      <c r="C21" s="212" t="s">
        <v>3173</v>
      </c>
      <c r="D21" s="214" t="s">
        <v>3174</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3116</v>
      </c>
      <c r="B22" s="211" t="s">
        <v>3175</v>
      </c>
      <c r="C22" s="212" t="s">
        <v>3176</v>
      </c>
      <c r="D22" s="214" t="s">
        <v>3177</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3116</v>
      </c>
      <c r="B23" s="211" t="s">
        <v>3178</v>
      </c>
      <c r="C23" s="212" t="s">
        <v>3179</v>
      </c>
      <c r="D23" s="214" t="s">
        <v>3180</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3116</v>
      </c>
      <c r="B24" s="211" t="s">
        <v>3181</v>
      </c>
      <c r="C24" s="212" t="s">
        <v>3182</v>
      </c>
      <c r="D24" s="214" t="s">
        <v>3183</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3116</v>
      </c>
      <c r="B25" s="211" t="s">
        <v>3184</v>
      </c>
      <c r="C25" s="212" t="s">
        <v>3185</v>
      </c>
      <c r="D25" s="214" t="s">
        <v>3186</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3116</v>
      </c>
      <c r="B26" s="211" t="s">
        <v>3187</v>
      </c>
      <c r="C26" s="212" t="s">
        <v>3188</v>
      </c>
      <c r="D26" s="214" t="s">
        <v>3189</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3116</v>
      </c>
      <c r="B27" s="211" t="s">
        <v>3190</v>
      </c>
      <c r="C27" s="212" t="s">
        <v>3191</v>
      </c>
      <c r="D27" s="214" t="s">
        <v>3192</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3116</v>
      </c>
      <c r="B28" s="211" t="s">
        <v>3193</v>
      </c>
      <c r="C28" s="212" t="s">
        <v>3194</v>
      </c>
      <c r="D28" s="214" t="s">
        <v>3195</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3116</v>
      </c>
      <c r="B29" s="211" t="s">
        <v>3196</v>
      </c>
      <c r="C29" s="212" t="s">
        <v>3197</v>
      </c>
      <c r="D29" s="214" t="s">
        <v>3198</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3116</v>
      </c>
      <c r="B30" s="211" t="s">
        <v>3199</v>
      </c>
      <c r="C30" s="212" t="s">
        <v>3200</v>
      </c>
      <c r="D30" s="214" t="s">
        <v>3201</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3116</v>
      </c>
      <c r="B31" s="211" t="s">
        <v>3202</v>
      </c>
      <c r="C31" s="212" t="s">
        <v>3203</v>
      </c>
      <c r="D31" s="214" t="s">
        <v>3204</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3116</v>
      </c>
      <c r="B32" s="211" t="s">
        <v>3205</v>
      </c>
      <c r="C32" s="212" t="s">
        <v>3206</v>
      </c>
      <c r="D32" s="214" t="s">
        <v>3207</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3116</v>
      </c>
      <c r="B33" s="211" t="s">
        <v>3208</v>
      </c>
      <c r="C33" s="212" t="s">
        <v>3209</v>
      </c>
      <c r="D33" s="214" t="s">
        <v>3210</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3116</v>
      </c>
      <c r="B34" s="211" t="s">
        <v>3211</v>
      </c>
      <c r="C34" s="212" t="s">
        <v>3212</v>
      </c>
      <c r="D34" s="214" t="s">
        <v>3213</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3116</v>
      </c>
      <c r="B35" s="211" t="s">
        <v>3214</v>
      </c>
      <c r="C35" s="212" t="s">
        <v>3215</v>
      </c>
      <c r="D35" s="214" t="s">
        <v>3216</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3116</v>
      </c>
      <c r="B36" s="211" t="s">
        <v>3217</v>
      </c>
      <c r="C36" s="212" t="s">
        <v>3218</v>
      </c>
      <c r="D36" s="214" t="s">
        <v>3219</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3116</v>
      </c>
      <c r="B37" s="211" t="s">
        <v>3220</v>
      </c>
      <c r="C37" s="212" t="s">
        <v>3221</v>
      </c>
      <c r="D37" s="214" t="s">
        <v>3222</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3116</v>
      </c>
      <c r="B38" s="211" t="s">
        <v>3223</v>
      </c>
      <c r="C38" s="212" t="s">
        <v>3224</v>
      </c>
      <c r="D38" s="214" t="s">
        <v>3225</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3116</v>
      </c>
      <c r="B39" s="211" t="s">
        <v>3226</v>
      </c>
      <c r="C39" s="212" t="s">
        <v>3227</v>
      </c>
      <c r="D39" s="214" t="s">
        <v>3228</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3229</v>
      </c>
      <c r="B40" s="210" t="s">
        <v>3230</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3229</v>
      </c>
      <c r="B41" s="211" t="s">
        <v>3231</v>
      </c>
      <c r="C41" s="212" t="s">
        <v>3232</v>
      </c>
      <c r="D41" s="214" t="s">
        <v>3233</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3229</v>
      </c>
      <c r="B42" s="211" t="s">
        <v>3234</v>
      </c>
      <c r="C42" s="212" t="s">
        <v>3235</v>
      </c>
      <c r="D42" s="214" t="s">
        <v>3236</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3229</v>
      </c>
      <c r="B43" s="211" t="s">
        <v>3237</v>
      </c>
      <c r="C43" s="212" t="s">
        <v>3238</v>
      </c>
      <c r="D43" s="214" t="s">
        <v>3239</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3229</v>
      </c>
      <c r="B44" s="211" t="s">
        <v>3240</v>
      </c>
      <c r="C44" s="212" t="s">
        <v>3241</v>
      </c>
      <c r="D44" s="214" t="s">
        <v>3242</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3229</v>
      </c>
      <c r="B45" s="211" t="s">
        <v>3243</v>
      </c>
      <c r="C45" s="212" t="s">
        <v>3244</v>
      </c>
      <c r="D45" s="214" t="s">
        <v>3245</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3229</v>
      </c>
      <c r="B46" s="211" t="s">
        <v>3246</v>
      </c>
      <c r="C46" s="212" t="s">
        <v>3247</v>
      </c>
      <c r="D46" s="214" t="s">
        <v>3248</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3229</v>
      </c>
      <c r="B47" s="211" t="s">
        <v>3249</v>
      </c>
      <c r="C47" s="212" t="s">
        <v>3250</v>
      </c>
      <c r="D47" s="214" t="s">
        <v>3251</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3229</v>
      </c>
      <c r="B48" s="211" t="s">
        <v>3252</v>
      </c>
      <c r="C48" s="212" t="s">
        <v>3253</v>
      </c>
      <c r="D48" s="214" t="s">
        <v>3254</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3255</v>
      </c>
      <c r="B49" s="210" t="s">
        <v>3256</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3255</v>
      </c>
      <c r="B50" s="211" t="s">
        <v>3257</v>
      </c>
      <c r="C50" s="212" t="s">
        <v>3258</v>
      </c>
      <c r="D50" s="214" t="s">
        <v>3259</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3255</v>
      </c>
      <c r="B51" s="211" t="s">
        <v>3260</v>
      </c>
      <c r="C51" s="212" t="s">
        <v>3261</v>
      </c>
      <c r="D51" s="214" t="s">
        <v>3262</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3255</v>
      </c>
      <c r="B52" s="211" t="s">
        <v>3263</v>
      </c>
      <c r="C52" s="212" t="s">
        <v>3264</v>
      </c>
      <c r="D52" s="214" t="s">
        <v>3265</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3255</v>
      </c>
      <c r="B53" s="211" t="s">
        <v>3266</v>
      </c>
      <c r="C53" s="212" t="s">
        <v>3267</v>
      </c>
      <c r="D53" s="214" t="s">
        <v>3268</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3255</v>
      </c>
      <c r="B54" s="211" t="s">
        <v>3269</v>
      </c>
      <c r="C54" s="212" t="s">
        <v>3270</v>
      </c>
      <c r="D54" s="214" t="s">
        <v>3271</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3255</v>
      </c>
      <c r="B55" s="211" t="s">
        <v>3272</v>
      </c>
      <c r="C55" s="212" t="s">
        <v>3273</v>
      </c>
      <c r="D55" s="214" t="s">
        <v>3274</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3255</v>
      </c>
      <c r="B56" s="211" t="s">
        <v>3275</v>
      </c>
      <c r="C56" s="212" t="s">
        <v>3276</v>
      </c>
      <c r="D56" s="214" t="s">
        <v>3277</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3255</v>
      </c>
      <c r="B57" s="211" t="s">
        <v>3278</v>
      </c>
      <c r="C57" s="212" t="s">
        <v>3279</v>
      </c>
      <c r="D57" s="214" t="s">
        <v>3280</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3255</v>
      </c>
      <c r="B58" s="211" t="s">
        <v>3281</v>
      </c>
      <c r="C58" s="212" t="s">
        <v>3282</v>
      </c>
      <c r="D58" s="214" t="s">
        <v>3283</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3255</v>
      </c>
      <c r="B59" s="211" t="s">
        <v>3284</v>
      </c>
      <c r="C59" s="212" t="s">
        <v>3285</v>
      </c>
      <c r="D59" s="214" t="s">
        <v>3286</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3255</v>
      </c>
      <c r="B60" s="211" t="s">
        <v>3287</v>
      </c>
      <c r="C60" s="212" t="s">
        <v>3288</v>
      </c>
      <c r="D60" s="214" t="s">
        <v>3289</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3255</v>
      </c>
      <c r="B61" s="211" t="s">
        <v>3290</v>
      </c>
      <c r="C61" s="212" t="s">
        <v>3291</v>
      </c>
      <c r="D61" s="214" t="s">
        <v>3292</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3255</v>
      </c>
      <c r="B62" s="211" t="s">
        <v>3293</v>
      </c>
      <c r="C62" s="212" t="s">
        <v>3294</v>
      </c>
      <c r="D62" s="214" t="s">
        <v>3295</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3255</v>
      </c>
      <c r="B63" s="211" t="s">
        <v>3296</v>
      </c>
      <c r="C63" s="212" t="s">
        <v>3297</v>
      </c>
      <c r="D63" s="214" t="s">
        <v>3298</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3299</v>
      </c>
      <c r="B64" s="210" t="s">
        <v>3300</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3299</v>
      </c>
      <c r="B65" s="211" t="s">
        <v>3301</v>
      </c>
      <c r="C65" s="212" t="s">
        <v>3302</v>
      </c>
      <c r="D65" s="214" t="s">
        <v>3303</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3299</v>
      </c>
      <c r="B66" s="211" t="s">
        <v>3304</v>
      </c>
      <c r="C66" s="212" t="s">
        <v>3305</v>
      </c>
      <c r="D66" s="214" t="s">
        <v>3306</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3299</v>
      </c>
      <c r="B67" s="211" t="s">
        <v>3307</v>
      </c>
      <c r="C67" s="212" t="s">
        <v>3308</v>
      </c>
      <c r="D67" s="214" t="s">
        <v>3309</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3299</v>
      </c>
      <c r="B68" s="211" t="s">
        <v>3310</v>
      </c>
      <c r="C68" s="212" t="s">
        <v>3311</v>
      </c>
      <c r="D68" s="214" t="s">
        <v>3312</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3299</v>
      </c>
      <c r="B69" s="211" t="s">
        <v>3313</v>
      </c>
      <c r="C69" s="212" t="s">
        <v>3314</v>
      </c>
      <c r="D69" s="214" t="s">
        <v>3315</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3299</v>
      </c>
      <c r="B70" s="211" t="s">
        <v>3316</v>
      </c>
      <c r="C70" s="212" t="s">
        <v>3317</v>
      </c>
      <c r="D70" s="214" t="s">
        <v>3318</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3299</v>
      </c>
      <c r="B71" s="211" t="s">
        <v>3319</v>
      </c>
      <c r="C71" s="212" t="s">
        <v>3320</v>
      </c>
      <c r="D71" s="214" t="s">
        <v>3321</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3299</v>
      </c>
      <c r="B72" s="211" t="s">
        <v>3322</v>
      </c>
      <c r="C72" s="212" t="s">
        <v>3323</v>
      </c>
      <c r="D72" s="214" t="s">
        <v>3324</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3299</v>
      </c>
      <c r="B73" s="211" t="s">
        <v>3325</v>
      </c>
      <c r="C73" s="212" t="s">
        <v>3326</v>
      </c>
      <c r="D73" s="214" t="s">
        <v>3327</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3299</v>
      </c>
      <c r="B74" s="211" t="s">
        <v>3328</v>
      </c>
      <c r="C74" s="212" t="s">
        <v>3329</v>
      </c>
      <c r="D74" s="214" t="s">
        <v>3330</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3299</v>
      </c>
      <c r="B75" s="211" t="s">
        <v>3331</v>
      </c>
      <c r="C75" s="212" t="s">
        <v>3332</v>
      </c>
      <c r="D75" s="214" t="s">
        <v>3333</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3299</v>
      </c>
      <c r="B76" s="211" t="s">
        <v>3334</v>
      </c>
      <c r="C76" s="212" t="s">
        <v>3335</v>
      </c>
      <c r="D76" s="214" t="s">
        <v>3336</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3299</v>
      </c>
      <c r="B77" s="211" t="s">
        <v>3337</v>
      </c>
      <c r="C77" s="212" t="s">
        <v>3338</v>
      </c>
      <c r="D77" s="214" t="s">
        <v>3339</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3299</v>
      </c>
      <c r="B78" s="211" t="s">
        <v>3340</v>
      </c>
      <c r="C78" s="212" t="s">
        <v>3341</v>
      </c>
      <c r="D78" s="214" t="s">
        <v>3342</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3299</v>
      </c>
      <c r="B79" s="211" t="s">
        <v>3343</v>
      </c>
      <c r="C79" s="212" t="s">
        <v>3344</v>
      </c>
      <c r="D79" s="214" t="s">
        <v>3345</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3299</v>
      </c>
      <c r="B80" s="211" t="s">
        <v>3346</v>
      </c>
      <c r="C80" s="212" t="s">
        <v>3347</v>
      </c>
      <c r="D80" s="214" t="s">
        <v>3348</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3299</v>
      </c>
      <c r="B81" s="211" t="s">
        <v>3349</v>
      </c>
      <c r="C81" s="212" t="s">
        <v>3350</v>
      </c>
      <c r="D81" s="214" t="s">
        <v>3351</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3299</v>
      </c>
      <c r="B82" s="211" t="s">
        <v>3352</v>
      </c>
      <c r="C82" s="212" t="s">
        <v>3353</v>
      </c>
      <c r="D82" s="214" t="s">
        <v>3354</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3299</v>
      </c>
      <c r="B83" s="211" t="s">
        <v>3355</v>
      </c>
      <c r="C83" s="212" t="s">
        <v>3356</v>
      </c>
      <c r="D83" s="214" t="s">
        <v>3357</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3299</v>
      </c>
      <c r="B84" s="211" t="s">
        <v>3358</v>
      </c>
      <c r="C84" s="212" t="s">
        <v>3359</v>
      </c>
      <c r="D84" s="214" t="s">
        <v>3360</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3299</v>
      </c>
      <c r="B85" s="211" t="s">
        <v>3361</v>
      </c>
      <c r="C85" s="212" t="s">
        <v>3362</v>
      </c>
      <c r="D85" s="214" t="s">
        <v>3363</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3299</v>
      </c>
      <c r="B86" s="211" t="s">
        <v>3364</v>
      </c>
      <c r="C86" s="212" t="s">
        <v>3365</v>
      </c>
      <c r="D86" s="214" t="s">
        <v>3366</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3299</v>
      </c>
      <c r="B87" s="211" t="s">
        <v>3367</v>
      </c>
      <c r="C87" s="212" t="s">
        <v>3368</v>
      </c>
      <c r="D87" s="214" t="s">
        <v>3369</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3299</v>
      </c>
      <c r="B88" s="211" t="s">
        <v>3370</v>
      </c>
      <c r="C88" s="212" t="s">
        <v>3371</v>
      </c>
      <c r="D88" s="214" t="s">
        <v>3372</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3299</v>
      </c>
      <c r="B89" s="211" t="s">
        <v>3373</v>
      </c>
      <c r="C89" s="212" t="s">
        <v>3374</v>
      </c>
      <c r="D89" s="214" t="s">
        <v>3375</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3299</v>
      </c>
      <c r="B90" s="211" t="s">
        <v>3376</v>
      </c>
      <c r="C90" s="212" t="s">
        <v>3377</v>
      </c>
      <c r="D90" s="214" t="s">
        <v>3378</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3299</v>
      </c>
      <c r="B91" s="211" t="s">
        <v>3379</v>
      </c>
      <c r="C91" s="212" t="s">
        <v>3380</v>
      </c>
      <c r="D91" s="214" t="s">
        <v>3381</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3299</v>
      </c>
      <c r="B92" s="211" t="s">
        <v>3382</v>
      </c>
      <c r="C92" s="212" t="s">
        <v>3383</v>
      </c>
      <c r="D92" s="214" t="s">
        <v>3384</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3299</v>
      </c>
      <c r="B93" s="211" t="s">
        <v>3385</v>
      </c>
      <c r="C93" s="212" t="s">
        <v>3386</v>
      </c>
      <c r="D93" s="214" t="s">
        <v>3387</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3299</v>
      </c>
      <c r="B94" s="211" t="s">
        <v>3388</v>
      </c>
      <c r="C94" s="212" t="s">
        <v>3389</v>
      </c>
      <c r="D94" s="214" t="s">
        <v>3390</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3299</v>
      </c>
      <c r="B95" s="211" t="s">
        <v>3391</v>
      </c>
      <c r="C95" s="212" t="s">
        <v>3392</v>
      </c>
      <c r="D95" s="214" t="s">
        <v>3393</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3299</v>
      </c>
      <c r="B96" s="211" t="s">
        <v>3394</v>
      </c>
      <c r="C96" s="212" t="s">
        <v>3395</v>
      </c>
      <c r="D96" s="214" t="s">
        <v>3396</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3299</v>
      </c>
      <c r="B97" s="211" t="s">
        <v>3397</v>
      </c>
      <c r="C97" s="212" t="s">
        <v>3398</v>
      </c>
      <c r="D97" s="214" t="s">
        <v>3399</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3299</v>
      </c>
      <c r="B98" s="218" t="s">
        <v>3400</v>
      </c>
      <c r="C98" s="219" t="s">
        <v>3401</v>
      </c>
      <c r="D98" s="220" t="s">
        <v>3402</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395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IFERROR(INDEX('Recommendations'!$I$2:$I$63, MATCH(F2,'Recommendations'!$B$2:$B$63,0))="Implemented", FALSE))</xm:f>
            <x14:dxf>
              <font>
                <color rgb="FF000000"/>
              </font>
              <fill>
                <patternFill>
                  <bgColor rgb="FF3C7D22"/>
                </patternFill>
              </fill>
            </x14:dxf>
          </x14:cfRule>
          <x14:cfRule type="expression" priority="2" id="{00000000-000E-0000-0900-000002000000}">
            <xm:f>AND(F2&lt;&gt;"", IFERROR(INDEX('Recommendations'!$I$2:$I$63, MATCH(F2,'Recommendations'!$B$2:$B$63,0))="Compensated", FALSE))</xm:f>
            <x14:dxf>
              <font>
                <color rgb="FF000000"/>
              </font>
              <fill>
                <patternFill>
                  <bgColor rgb="FFC6E0B4"/>
                </patternFill>
              </fill>
            </x14:dxf>
          </x14:cfRule>
          <x14:cfRule type="expression" priority="3" id="{00000000-000E-0000-0900-000003000000}">
            <xm:f>AND(F2&lt;&gt;"", IFERROR(INDEX('Recommendations'!$I$2:$I$63, MATCH(F2,'Recommendations'!$B$2:$B$63,0))="Testing", FALSE))</xm:f>
            <x14:dxf>
              <font>
                <color rgb="FF000000"/>
              </font>
              <fill>
                <patternFill>
                  <bgColor rgb="FFFFC000"/>
                </patternFill>
              </fill>
            </x14:dxf>
          </x14:cfRule>
          <x14:cfRule type="expression" priority="4" id="{00000000-000E-0000-0900-000004000000}">
            <xm:f>AND(F2&lt;&gt;"", IFERROR(INDEX('Recommendations'!$I$2:$I$63, MATCH(F2,'Recommendations'!$B$2:$B$63,0))="Failed", FALSE))</xm:f>
            <x14:dxf>
              <font>
                <color rgb="FF000000"/>
              </font>
              <fill>
                <patternFill>
                  <bgColor rgb="FFD82891"/>
                </patternFill>
              </fill>
            </x14:dxf>
          </x14:cfRule>
          <x14:cfRule type="expression" priority="5" id="{00000000-000E-0000-0900-000005000000}">
            <xm:f>AND(F2&lt;&gt;"", IFERROR(INDEX('Recommendations'!$I$2:$I$63, MATCH(F2,'Recommendations'!$B$2:$B$63,0))="Risk Accepted", FALSE))</xm:f>
            <x14:dxf>
              <font>
                <color rgb="FF000000"/>
              </font>
              <fill>
                <patternFill>
                  <bgColor rgb="FFD9D9D9"/>
                </patternFill>
              </fill>
            </x14:dxf>
          </x14:cfRule>
          <x14:cfRule type="expression" priority="6" id="{00000000-000E-0000-0900-000006000000}">
            <xm:f>AND(F2&lt;&gt;"", IFERROR(INDEX('Recommendations'!$I$2:$I$63, MATCH(F2,'Recommendations'!$B$2:$B$63,0))="N/A",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3403</v>
      </c>
      <c r="C1" s="253" t="s">
        <v>3404</v>
      </c>
      <c r="D1" s="253" t="s">
        <v>3405</v>
      </c>
      <c r="E1" s="253" t="s">
        <v>3406</v>
      </c>
      <c r="F1" s="253" t="s">
        <v>2232</v>
      </c>
      <c r="G1" s="253" t="s">
        <v>3407</v>
      </c>
      <c r="H1" s="253" t="s">
        <v>3408</v>
      </c>
      <c r="I1" s="253" t="s">
        <v>3409</v>
      </c>
      <c r="J1" s="253" t="s">
        <v>13</v>
      </c>
      <c r="K1" s="253" t="s">
        <v>645</v>
      </c>
      <c r="L1" s="253" t="s">
        <v>646</v>
      </c>
      <c r="M1" s="253" t="s">
        <v>647</v>
      </c>
      <c r="N1" s="253" t="s">
        <v>648</v>
      </c>
      <c r="O1" s="253" t="s">
        <v>649</v>
      </c>
      <c r="P1" s="253" t="s">
        <v>650</v>
      </c>
      <c r="Q1" s="253" t="s">
        <v>651</v>
      </c>
      <c r="R1" s="253" t="s">
        <v>652</v>
      </c>
      <c r="S1" s="253" t="s">
        <v>653</v>
      </c>
      <c r="T1" s="253" t="s">
        <v>654</v>
      </c>
      <c r="U1" s="253" t="s">
        <v>655</v>
      </c>
      <c r="V1" s="253" t="s">
        <v>656</v>
      </c>
      <c r="W1" s="253" t="s">
        <v>657</v>
      </c>
      <c r="X1" s="253" t="s">
        <v>658</v>
      </c>
      <c r="Y1" s="253" t="s">
        <v>659</v>
      </c>
      <c r="Z1" s="253" t="s">
        <v>660</v>
      </c>
      <c r="AA1" s="253" t="s">
        <v>661</v>
      </c>
      <c r="AB1" s="253" t="s">
        <v>662</v>
      </c>
      <c r="AC1" s="253" t="s">
        <v>663</v>
      </c>
      <c r="AD1" s="253" t="s">
        <v>664</v>
      </c>
      <c r="AE1" s="253" t="s">
        <v>665</v>
      </c>
      <c r="AF1" s="253" t="s">
        <v>666</v>
      </c>
      <c r="AG1" s="253" t="s">
        <v>667</v>
      </c>
      <c r="AH1" s="253" t="s">
        <v>668</v>
      </c>
      <c r="AI1" s="253" t="s">
        <v>669</v>
      </c>
      <c r="AJ1" s="253" t="s">
        <v>670</v>
      </c>
      <c r="AK1" s="253" t="s">
        <v>671</v>
      </c>
      <c r="AL1" s="253" t="s">
        <v>672</v>
      </c>
      <c r="AM1" s="253" t="s">
        <v>673</v>
      </c>
      <c r="AN1" s="253" t="s">
        <v>674</v>
      </c>
      <c r="AO1" s="253" t="s">
        <v>675</v>
      </c>
      <c r="AP1" s="253" t="s">
        <v>676</v>
      </c>
      <c r="AQ1" s="253" t="s">
        <v>677</v>
      </c>
      <c r="AR1" s="253" t="s">
        <v>678</v>
      </c>
      <c r="AS1" s="253" t="s">
        <v>679</v>
      </c>
      <c r="AT1" s="253" t="s">
        <v>680</v>
      </c>
      <c r="AU1" s="253" t="s">
        <v>681</v>
      </c>
      <c r="AV1" s="253" t="s">
        <v>682</v>
      </c>
      <c r="AW1" s="253" t="s">
        <v>683</v>
      </c>
      <c r="AX1" s="253" t="s">
        <v>684</v>
      </c>
      <c r="AY1" s="254" t="s">
        <v>685</v>
      </c>
    </row>
    <row r="2" spans="1:51" ht="60" customHeight="1" outlineLevel="1" x14ac:dyDescent="0.35">
      <c r="A2" s="244" t="s">
        <v>3410</v>
      </c>
      <c r="B2" s="232" t="s">
        <v>3411</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3412</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3413</v>
      </c>
      <c r="B4" s="234" t="s">
        <v>3414</v>
      </c>
      <c r="C4" s="234" t="s">
        <v>3415</v>
      </c>
      <c r="D4" s="234" t="s">
        <v>3416</v>
      </c>
      <c r="E4" s="234" t="s">
        <v>3417</v>
      </c>
      <c r="F4" s="234" t="s">
        <v>25</v>
      </c>
      <c r="G4" s="234" t="s">
        <v>25</v>
      </c>
      <c r="H4" s="234" t="s">
        <v>3418</v>
      </c>
      <c r="I4" s="234" t="s">
        <v>25</v>
      </c>
      <c r="J4" s="234" t="s">
        <v>3419</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3420</v>
      </c>
      <c r="B5" s="234" t="s">
        <v>3421</v>
      </c>
      <c r="C5" s="234" t="s">
        <v>3422</v>
      </c>
      <c r="D5" s="234" t="s">
        <v>3423</v>
      </c>
      <c r="E5" s="234" t="s">
        <v>3424</v>
      </c>
      <c r="F5" s="234" t="s">
        <v>3425</v>
      </c>
      <c r="G5" s="234" t="s">
        <v>25</v>
      </c>
      <c r="H5" s="234" t="s">
        <v>3426</v>
      </c>
      <c r="I5" s="234" t="s">
        <v>25</v>
      </c>
      <c r="J5" s="234" t="s">
        <v>3427</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3428</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3429</v>
      </c>
      <c r="B7" s="234" t="s">
        <v>3430</v>
      </c>
      <c r="C7" s="234" t="s">
        <v>3431</v>
      </c>
      <c r="D7" s="234" t="s">
        <v>3432</v>
      </c>
      <c r="E7" s="234" t="s">
        <v>3424</v>
      </c>
      <c r="F7" s="234" t="s">
        <v>3433</v>
      </c>
      <c r="G7" s="234" t="s">
        <v>25</v>
      </c>
      <c r="H7" s="234" t="s">
        <v>3434</v>
      </c>
      <c r="I7" s="234" t="s">
        <v>25</v>
      </c>
      <c r="J7" s="234" t="s">
        <v>3435</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3436</v>
      </c>
      <c r="B8" s="234" t="s">
        <v>3437</v>
      </c>
      <c r="C8" s="234" t="s">
        <v>3438</v>
      </c>
      <c r="D8" s="234" t="s">
        <v>3439</v>
      </c>
      <c r="E8" s="234" t="s">
        <v>25</v>
      </c>
      <c r="F8" s="234" t="s">
        <v>25</v>
      </c>
      <c r="G8" s="234" t="s">
        <v>25</v>
      </c>
      <c r="H8" s="234" t="s">
        <v>3440</v>
      </c>
      <c r="I8" s="234" t="s">
        <v>3441</v>
      </c>
      <c r="J8" s="234" t="s">
        <v>3442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3443</v>
      </c>
      <c r="B9" s="234" t="s">
        <v>3444</v>
      </c>
      <c r="C9" s="234" t="s">
        <v>3445</v>
      </c>
      <c r="D9" s="234" t="s">
        <v>3446</v>
      </c>
      <c r="E9" s="234" t="s">
        <v>25</v>
      </c>
      <c r="F9" s="234" t="s">
        <v>25</v>
      </c>
      <c r="G9" s="234" t="s">
        <v>25</v>
      </c>
      <c r="H9" s="234" t="s">
        <v>3447</v>
      </c>
      <c r="I9" s="234" t="s">
        <v>3448</v>
      </c>
      <c r="J9" s="234" t="s">
        <v>3449</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3450</v>
      </c>
      <c r="B10" s="234" t="s">
        <v>3451</v>
      </c>
      <c r="C10" s="234" t="s">
        <v>3452</v>
      </c>
      <c r="D10" s="234" t="s">
        <v>3453</v>
      </c>
      <c r="E10" s="234" t="s">
        <v>25</v>
      </c>
      <c r="F10" s="234" t="s">
        <v>25</v>
      </c>
      <c r="G10" s="234" t="s">
        <v>25</v>
      </c>
      <c r="H10" s="234" t="s">
        <v>3454</v>
      </c>
      <c r="I10" s="234" t="s">
        <v>3455</v>
      </c>
      <c r="J10" s="234" t="s">
        <v>3456</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3457</v>
      </c>
      <c r="B11" s="234" t="s">
        <v>3458</v>
      </c>
      <c r="C11" s="234" t="s">
        <v>3459</v>
      </c>
      <c r="D11" s="234" t="s">
        <v>3460</v>
      </c>
      <c r="E11" s="234" t="s">
        <v>25</v>
      </c>
      <c r="F11" s="234" t="s">
        <v>25</v>
      </c>
      <c r="G11" s="234" t="s">
        <v>25</v>
      </c>
      <c r="H11" s="234" t="s">
        <v>3461</v>
      </c>
      <c r="I11" s="234" t="s">
        <v>25</v>
      </c>
      <c r="J11" s="234" t="s">
        <v>3462</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3463</v>
      </c>
      <c r="B12" s="234" t="s">
        <v>3464</v>
      </c>
      <c r="C12" s="234" t="s">
        <v>3465</v>
      </c>
      <c r="D12" s="234" t="s">
        <v>3466</v>
      </c>
      <c r="E12" s="234" t="s">
        <v>25</v>
      </c>
      <c r="F12" s="234" t="s">
        <v>25</v>
      </c>
      <c r="G12" s="234" t="s">
        <v>3467</v>
      </c>
      <c r="H12" s="234" t="s">
        <v>3468</v>
      </c>
      <c r="I12" s="234" t="s">
        <v>25</v>
      </c>
      <c r="J12" s="234" t="s">
        <v>3469</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3470</v>
      </c>
      <c r="B13" s="234" t="s">
        <v>3471</v>
      </c>
      <c r="C13" s="234" t="s">
        <v>3472</v>
      </c>
      <c r="D13" s="234" t="s">
        <v>3473</v>
      </c>
      <c r="E13" s="234" t="s">
        <v>25</v>
      </c>
      <c r="F13" s="234" t="s">
        <v>25</v>
      </c>
      <c r="G13" s="234" t="s">
        <v>25</v>
      </c>
      <c r="H13" s="234" t="s">
        <v>3474</v>
      </c>
      <c r="I13" s="234" t="s">
        <v>25</v>
      </c>
      <c r="J13" s="234" t="s">
        <v>3475</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3476</v>
      </c>
      <c r="B14" s="234" t="s">
        <v>3477</v>
      </c>
      <c r="C14" s="234" t="s">
        <v>3478</v>
      </c>
      <c r="D14" s="234" t="s">
        <v>3479</v>
      </c>
      <c r="E14" s="234" t="s">
        <v>25</v>
      </c>
      <c r="F14" s="234" t="s">
        <v>3480</v>
      </c>
      <c r="G14" s="234" t="s">
        <v>25</v>
      </c>
      <c r="H14" s="234" t="s">
        <v>3481</v>
      </c>
      <c r="I14" s="234" t="s">
        <v>3482</v>
      </c>
      <c r="J14" s="234" t="s">
        <v>3483</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697</v>
      </c>
      <c r="B15" s="233" t="s">
        <v>3484</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3485</v>
      </c>
      <c r="B16" s="234" t="s">
        <v>3486</v>
      </c>
      <c r="C16" s="234" t="s">
        <v>3487</v>
      </c>
      <c r="D16" s="234" t="s">
        <v>3479</v>
      </c>
      <c r="E16" s="234" t="s">
        <v>25</v>
      </c>
      <c r="F16" s="234" t="s">
        <v>3488</v>
      </c>
      <c r="G16" s="234" t="s">
        <v>25</v>
      </c>
      <c r="H16" s="234" t="s">
        <v>3489</v>
      </c>
      <c r="I16" s="234" t="s">
        <v>25</v>
      </c>
      <c r="J16" s="234" t="s">
        <v>3490</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3491</v>
      </c>
      <c r="B17" s="234" t="s">
        <v>3492</v>
      </c>
      <c r="C17" s="234" t="s">
        <v>3493</v>
      </c>
      <c r="D17" s="234" t="s">
        <v>3494</v>
      </c>
      <c r="E17" s="234" t="s">
        <v>25</v>
      </c>
      <c r="F17" s="234" t="s">
        <v>3488</v>
      </c>
      <c r="G17" s="234" t="s">
        <v>25</v>
      </c>
      <c r="H17" s="234" t="s">
        <v>3495</v>
      </c>
      <c r="I17" s="234" t="s">
        <v>25</v>
      </c>
      <c r="J17" s="234" t="s">
        <v>3496</v>
      </c>
      <c r="K17" s="237">
        <f>IF(COUNTIF(L17:AY17,"&lt;&gt;")=0,"",SUMPRODUCT(((Recommendations[ImplStatus]="Implemented")+(Recommendations[ImplStatus]="Compensated"))*ISNUMBER(MATCH(Recommendations[Id],L17:AY17,0)))/COUNTIF(L17:AY17,"&lt;&gt;"))</f>
        <v>0</v>
      </c>
      <c r="L17" s="240" t="s">
        <v>361</v>
      </c>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3497</v>
      </c>
      <c r="B18" s="234" t="s">
        <v>3498</v>
      </c>
      <c r="C18" s="234" t="s">
        <v>3499</v>
      </c>
      <c r="D18" s="234" t="s">
        <v>25</v>
      </c>
      <c r="E18" s="234" t="s">
        <v>25</v>
      </c>
      <c r="F18" s="234" t="s">
        <v>25</v>
      </c>
      <c r="G18" s="234" t="s">
        <v>25</v>
      </c>
      <c r="H18" s="234" t="s">
        <v>3500</v>
      </c>
      <c r="I18" s="234" t="s">
        <v>25</v>
      </c>
      <c r="J18" s="234" t="s">
        <v>3501</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702</v>
      </c>
      <c r="B19" s="233" t="s">
        <v>3502</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3503</v>
      </c>
      <c r="B20" s="234" t="s">
        <v>3504</v>
      </c>
      <c r="C20" s="234" t="s">
        <v>3505</v>
      </c>
      <c r="D20" s="234" t="s">
        <v>3506</v>
      </c>
      <c r="E20" s="234" t="s">
        <v>25</v>
      </c>
      <c r="F20" s="234" t="s">
        <v>3507</v>
      </c>
      <c r="G20" s="234" t="s">
        <v>25</v>
      </c>
      <c r="H20" s="234" t="s">
        <v>3508</v>
      </c>
      <c r="I20" s="234" t="s">
        <v>25</v>
      </c>
      <c r="J20" s="234" t="s">
        <v>3509</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3510</v>
      </c>
      <c r="B21" s="234" t="s">
        <v>3511</v>
      </c>
      <c r="C21" s="234" t="s">
        <v>3512</v>
      </c>
      <c r="D21" s="234" t="s">
        <v>3513</v>
      </c>
      <c r="E21" s="234" t="s">
        <v>3514</v>
      </c>
      <c r="F21" s="234" t="s">
        <v>25</v>
      </c>
      <c r="G21" s="234" t="s">
        <v>25</v>
      </c>
      <c r="H21" s="234" t="s">
        <v>3515</v>
      </c>
      <c r="I21" s="234" t="s">
        <v>3516</v>
      </c>
      <c r="J21" s="234" t="s">
        <v>3517</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3518</v>
      </c>
      <c r="B22" s="234" t="s">
        <v>3519</v>
      </c>
      <c r="C22" s="234" t="s">
        <v>3520</v>
      </c>
      <c r="D22" s="234" t="s">
        <v>3521</v>
      </c>
      <c r="E22" s="234" t="s">
        <v>25</v>
      </c>
      <c r="F22" s="234" t="s">
        <v>3522</v>
      </c>
      <c r="G22" s="234" t="s">
        <v>25</v>
      </c>
      <c r="H22" s="234" t="s">
        <v>3523</v>
      </c>
      <c r="I22" s="234" t="s">
        <v>25</v>
      </c>
      <c r="J22" s="234" t="s">
        <v>3524</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3525</v>
      </c>
      <c r="B23" s="234" t="s">
        <v>3526</v>
      </c>
      <c r="C23" s="234" t="s">
        <v>3527</v>
      </c>
      <c r="D23" s="234" t="s">
        <v>3528</v>
      </c>
      <c r="E23" s="234" t="s">
        <v>25</v>
      </c>
      <c r="F23" s="234" t="s">
        <v>25</v>
      </c>
      <c r="G23" s="234" t="s">
        <v>25</v>
      </c>
      <c r="H23" s="234" t="s">
        <v>3529</v>
      </c>
      <c r="I23" s="234" t="s">
        <v>3530</v>
      </c>
      <c r="J23" s="234" t="s">
        <v>3531</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3532</v>
      </c>
      <c r="B24" s="234" t="s">
        <v>3533</v>
      </c>
      <c r="C24" s="234" t="s">
        <v>3534</v>
      </c>
      <c r="D24" s="234" t="s">
        <v>3528</v>
      </c>
      <c r="E24" s="234" t="s">
        <v>25</v>
      </c>
      <c r="F24" s="234" t="s">
        <v>3535</v>
      </c>
      <c r="G24" s="234" t="s">
        <v>25</v>
      </c>
      <c r="H24" s="234" t="s">
        <v>3536</v>
      </c>
      <c r="I24" s="234" t="s">
        <v>25</v>
      </c>
      <c r="J24" s="234" t="s">
        <v>3537</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706</v>
      </c>
      <c r="B25" s="233" t="s">
        <v>3538</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3539</v>
      </c>
      <c r="B26" s="234" t="s">
        <v>3540</v>
      </c>
      <c r="C26" s="234" t="s">
        <v>3541</v>
      </c>
      <c r="D26" s="234" t="s">
        <v>3542</v>
      </c>
      <c r="E26" s="234" t="s">
        <v>25</v>
      </c>
      <c r="F26" s="234" t="s">
        <v>3543</v>
      </c>
      <c r="G26" s="234" t="s">
        <v>25</v>
      </c>
      <c r="H26" s="234" t="s">
        <v>3544</v>
      </c>
      <c r="I26" s="234" t="s">
        <v>25</v>
      </c>
      <c r="J26" s="234" t="s">
        <v>3545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3546</v>
      </c>
      <c r="B27" s="232" t="s">
        <v>3547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37</v>
      </c>
      <c r="B28" s="233" t="s">
        <v>3548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3549</v>
      </c>
      <c r="B29" s="234" t="s">
        <v>3550</v>
      </c>
      <c r="C29" s="234" t="s">
        <v>3551</v>
      </c>
      <c r="D29" s="234" t="s">
        <v>3552</v>
      </c>
      <c r="E29" s="234" t="s">
        <v>3553</v>
      </c>
      <c r="F29" s="234" t="s">
        <v>25</v>
      </c>
      <c r="G29" s="234" t="s">
        <v>25</v>
      </c>
      <c r="H29" s="234" t="s">
        <v>3554</v>
      </c>
      <c r="I29" s="234" t="s">
        <v>25</v>
      </c>
      <c r="J29" s="234" t="s">
        <v>3555</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3556</v>
      </c>
      <c r="B30" s="234" t="s">
        <v>3557</v>
      </c>
      <c r="C30" s="234" t="s">
        <v>3422</v>
      </c>
      <c r="D30" s="234" t="s">
        <v>3423</v>
      </c>
      <c r="E30" s="234" t="s">
        <v>25</v>
      </c>
      <c r="F30" s="234" t="s">
        <v>3425</v>
      </c>
      <c r="G30" s="234" t="s">
        <v>25</v>
      </c>
      <c r="H30" s="234" t="s">
        <v>3558</v>
      </c>
      <c r="I30" s="234" t="s">
        <v>25</v>
      </c>
      <c r="J30" s="234" t="s">
        <v>3559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43</v>
      </c>
      <c r="B31" s="233" t="s">
        <v>3560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3561</v>
      </c>
      <c r="B32" s="234" t="s">
        <v>3562</v>
      </c>
      <c r="C32" s="234" t="s">
        <v>3563</v>
      </c>
      <c r="D32" s="234" t="s">
        <v>3564</v>
      </c>
      <c r="E32" s="234" t="s">
        <v>25</v>
      </c>
      <c r="F32" s="234" t="s">
        <v>25</v>
      </c>
      <c r="G32" s="234" t="s">
        <v>3565</v>
      </c>
      <c r="H32" s="234" t="s">
        <v>3566</v>
      </c>
      <c r="I32" s="234" t="s">
        <v>25</v>
      </c>
      <c r="J32" s="234" t="s">
        <v>3567</v>
      </c>
      <c r="K32" s="237">
        <f>IF(COUNTIF(L32:AY32,"&lt;&gt;")=0,"",SUMPRODUCT(((Recommendations[ImplStatus]="Implemented")+(Recommendations[ImplStatus]="Compensated"))*ISNUMBER(MATCH(Recommendations[Id],L32:AY32,0)))/COUNTIF(L32:AY32,"&lt;&gt;"))</f>
        <v>0</v>
      </c>
      <c r="L32" s="240" t="s">
        <v>37</v>
      </c>
      <c r="M32" s="240" t="s">
        <v>43</v>
      </c>
      <c r="N32" s="240" t="s">
        <v>49</v>
      </c>
      <c r="O32" s="240" t="s">
        <v>55</v>
      </c>
      <c r="P32" s="240" t="s">
        <v>75</v>
      </c>
      <c r="Q32" s="240" t="s">
        <v>82</v>
      </c>
      <c r="R32" s="240" t="s">
        <v>201</v>
      </c>
      <c r="S32" s="240" t="s">
        <v>283</v>
      </c>
      <c r="T32" s="240" t="s">
        <v>307</v>
      </c>
      <c r="U32" s="240" t="s">
        <v>313</v>
      </c>
      <c r="V32" s="240" t="s">
        <v>319</v>
      </c>
      <c r="W32" s="240" t="s">
        <v>330</v>
      </c>
      <c r="X32" s="240" t="s">
        <v>373</v>
      </c>
      <c r="Y32" s="240" t="s">
        <v>378</v>
      </c>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3568</v>
      </c>
      <c r="B33" s="234" t="s">
        <v>3569</v>
      </c>
      <c r="C33" s="234" t="s">
        <v>3570</v>
      </c>
      <c r="D33" s="234" t="s">
        <v>3571</v>
      </c>
      <c r="E33" s="234" t="s">
        <v>25</v>
      </c>
      <c r="F33" s="234" t="s">
        <v>3572</v>
      </c>
      <c r="G33" s="234" t="s">
        <v>25</v>
      </c>
      <c r="H33" s="234" t="s">
        <v>3573</v>
      </c>
      <c r="I33" s="234" t="s">
        <v>3574</v>
      </c>
      <c r="J33" s="234" t="s">
        <v>3575</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3576</v>
      </c>
      <c r="B34" s="234" t="s">
        <v>3577</v>
      </c>
      <c r="C34" s="234" t="s">
        <v>3578</v>
      </c>
      <c r="D34" s="234" t="s">
        <v>3579</v>
      </c>
      <c r="E34" s="234" t="s">
        <v>25</v>
      </c>
      <c r="F34" s="234" t="s">
        <v>25</v>
      </c>
      <c r="G34" s="234" t="s">
        <v>25</v>
      </c>
      <c r="H34" s="234" t="s">
        <v>3580</v>
      </c>
      <c r="I34" s="234" t="s">
        <v>25</v>
      </c>
      <c r="J34" s="234" t="s">
        <v>3581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3582</v>
      </c>
      <c r="B35" s="234" t="s">
        <v>3583</v>
      </c>
      <c r="C35" s="234" t="s">
        <v>3584</v>
      </c>
      <c r="D35" s="234" t="s">
        <v>3585</v>
      </c>
      <c r="E35" s="234" t="s">
        <v>25</v>
      </c>
      <c r="F35" s="234" t="s">
        <v>3586</v>
      </c>
      <c r="G35" s="234" t="s">
        <v>25</v>
      </c>
      <c r="H35" s="234" t="s">
        <v>3587</v>
      </c>
      <c r="I35" s="234" t="s">
        <v>25</v>
      </c>
      <c r="J35" s="234" t="s">
        <v>3588</v>
      </c>
      <c r="K35" s="237">
        <f>IF(COUNTIF(L35:AY35,"&lt;&gt;")=0,"",SUMPRODUCT(((Recommendations[ImplStatus]="Implemented")+(Recommendations[ImplStatus]="Compensated"))*ISNUMBER(MATCH(Recommendations[Id],L35:AY35,0)))/COUNTIF(L35:AY35,"&lt;&gt;"))</f>
        <v>0</v>
      </c>
      <c r="L35" s="240" t="s">
        <v>18</v>
      </c>
      <c r="M35" s="240" t="s">
        <v>30</v>
      </c>
      <c r="N35" s="240" t="s">
        <v>69</v>
      </c>
      <c r="O35" s="240" t="s">
        <v>88</v>
      </c>
      <c r="P35" s="240" t="s">
        <v>270</v>
      </c>
      <c r="Q35" s="240" t="s">
        <v>276</v>
      </c>
      <c r="R35" s="240" t="s">
        <v>349</v>
      </c>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3589</v>
      </c>
      <c r="B36" s="234" t="s">
        <v>3590</v>
      </c>
      <c r="C36" s="234" t="s">
        <v>3591</v>
      </c>
      <c r="D36" s="234" t="s">
        <v>3592</v>
      </c>
      <c r="E36" s="234" t="s">
        <v>25</v>
      </c>
      <c r="F36" s="234" t="s">
        <v>25</v>
      </c>
      <c r="G36" s="234" t="s">
        <v>3593</v>
      </c>
      <c r="H36" s="234" t="s">
        <v>3594</v>
      </c>
      <c r="I36" s="234" t="s">
        <v>25</v>
      </c>
      <c r="J36" s="234" t="s">
        <v>3595</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3596</v>
      </c>
      <c r="B37" s="234" t="s">
        <v>3597</v>
      </c>
      <c r="C37" s="234" t="s">
        <v>3598</v>
      </c>
      <c r="D37" s="234" t="s">
        <v>3599</v>
      </c>
      <c r="E37" s="234" t="s">
        <v>25</v>
      </c>
      <c r="F37" s="234" t="s">
        <v>3600</v>
      </c>
      <c r="G37" s="234" t="s">
        <v>3601</v>
      </c>
      <c r="H37" s="234" t="s">
        <v>3602</v>
      </c>
      <c r="I37" s="234" t="s">
        <v>25</v>
      </c>
      <c r="J37" s="234" t="s">
        <v>3603</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3604</v>
      </c>
      <c r="B38" s="234" t="s">
        <v>3605</v>
      </c>
      <c r="C38" s="234" t="s">
        <v>3606</v>
      </c>
      <c r="D38" s="234" t="s">
        <v>3607</v>
      </c>
      <c r="E38" s="234" t="s">
        <v>25</v>
      </c>
      <c r="F38" s="234" t="s">
        <v>3600</v>
      </c>
      <c r="G38" s="234" t="s">
        <v>3608</v>
      </c>
      <c r="H38" s="234" t="s">
        <v>3609</v>
      </c>
      <c r="I38" s="234" t="s">
        <v>3610</v>
      </c>
      <c r="J38" s="234" t="s">
        <v>3611</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49</v>
      </c>
      <c r="B39" s="233" t="s">
        <v>3612</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3613</v>
      </c>
      <c r="B40" s="234" t="s">
        <v>3614</v>
      </c>
      <c r="C40" s="234" t="s">
        <v>3615</v>
      </c>
      <c r="D40" s="234" t="s">
        <v>3616</v>
      </c>
      <c r="E40" s="234" t="s">
        <v>25</v>
      </c>
      <c r="F40" s="234" t="s">
        <v>25</v>
      </c>
      <c r="G40" s="234" t="s">
        <v>25</v>
      </c>
      <c r="H40" s="234" t="s">
        <v>3617</v>
      </c>
      <c r="I40" s="234" t="s">
        <v>3618</v>
      </c>
      <c r="J40" s="234" t="s">
        <v>3619</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3620</v>
      </c>
      <c r="B41" s="234" t="s">
        <v>3621</v>
      </c>
      <c r="C41" s="234" t="s">
        <v>3622</v>
      </c>
      <c r="D41" s="234" t="s">
        <v>25</v>
      </c>
      <c r="E41" s="234" t="s">
        <v>25</v>
      </c>
      <c r="F41" s="234" t="s">
        <v>25</v>
      </c>
      <c r="G41" s="234" t="s">
        <v>25</v>
      </c>
      <c r="H41" s="234" t="s">
        <v>3623</v>
      </c>
      <c r="I41" s="234" t="s">
        <v>25</v>
      </c>
      <c r="J41" s="234" t="s">
        <v>3624</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3625</v>
      </c>
      <c r="B42" s="232" t="s">
        <v>3626</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82</v>
      </c>
      <c r="B43" s="233" t="s">
        <v>3627</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3628</v>
      </c>
      <c r="B44" s="234" t="s">
        <v>3629</v>
      </c>
      <c r="C44" s="234" t="s">
        <v>3630</v>
      </c>
      <c r="D44" s="234" t="s">
        <v>3631</v>
      </c>
      <c r="E44" s="234" t="s">
        <v>3417</v>
      </c>
      <c r="F44" s="234" t="s">
        <v>25</v>
      </c>
      <c r="G44" s="234" t="s">
        <v>25</v>
      </c>
      <c r="H44" s="234" t="s">
        <v>3632</v>
      </c>
      <c r="I44" s="234" t="s">
        <v>25</v>
      </c>
      <c r="J44" s="234" t="s">
        <v>3633</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3634</v>
      </c>
      <c r="B45" s="234" t="s">
        <v>3635</v>
      </c>
      <c r="C45" s="234" t="s">
        <v>3636</v>
      </c>
      <c r="D45" s="234" t="s">
        <v>3423</v>
      </c>
      <c r="E45" s="234" t="s">
        <v>25</v>
      </c>
      <c r="F45" s="234" t="s">
        <v>3425</v>
      </c>
      <c r="G45" s="234" t="s">
        <v>25</v>
      </c>
      <c r="H45" s="234" t="s">
        <v>3637</v>
      </c>
      <c r="I45" s="234" t="s">
        <v>25</v>
      </c>
      <c r="J45" s="234" t="s">
        <v>3638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88</v>
      </c>
      <c r="B46" s="233" t="s">
        <v>3639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3640</v>
      </c>
      <c r="B47" s="234" t="s">
        <v>3641</v>
      </c>
      <c r="C47" s="234" t="s">
        <v>3642</v>
      </c>
      <c r="D47" s="234" t="s">
        <v>3643</v>
      </c>
      <c r="E47" s="234" t="s">
        <v>25</v>
      </c>
      <c r="F47" s="234" t="s">
        <v>3644</v>
      </c>
      <c r="G47" s="234" t="s">
        <v>3645</v>
      </c>
      <c r="H47" s="234" t="s">
        <v>3646</v>
      </c>
      <c r="I47" s="234" t="s">
        <v>3647</v>
      </c>
      <c r="J47" s="234" t="s">
        <v>3648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745</v>
      </c>
      <c r="B48" s="233" t="s">
        <v>3649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3650</v>
      </c>
      <c r="B49" s="234" t="s">
        <v>3651</v>
      </c>
      <c r="C49" s="234" t="s">
        <v>3652</v>
      </c>
      <c r="D49" s="234" t="s">
        <v>3653</v>
      </c>
      <c r="E49" s="234" t="s">
        <v>3654</v>
      </c>
      <c r="F49" s="234" t="s">
        <v>25</v>
      </c>
      <c r="G49" s="234" t="s">
        <v>25</v>
      </c>
      <c r="H49" s="234" t="s">
        <v>3655</v>
      </c>
      <c r="I49" s="234" t="s">
        <v>3656</v>
      </c>
      <c r="J49" s="234" t="s">
        <v>3657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3658</v>
      </c>
      <c r="B50" s="234" t="s">
        <v>3659</v>
      </c>
      <c r="C50" s="234" t="s">
        <v>3660</v>
      </c>
      <c r="D50" s="234" t="s">
        <v>25</v>
      </c>
      <c r="E50" s="234" t="s">
        <v>3661</v>
      </c>
      <c r="F50" s="234" t="s">
        <v>3662</v>
      </c>
      <c r="G50" s="234" t="s">
        <v>25</v>
      </c>
      <c r="H50" s="234" t="s">
        <v>3655</v>
      </c>
      <c r="I50" s="234" t="s">
        <v>3663</v>
      </c>
      <c r="J50" s="234" t="s">
        <v>3664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3665</v>
      </c>
      <c r="B51" s="234" t="s">
        <v>3666</v>
      </c>
      <c r="C51" s="234" t="s">
        <v>3667</v>
      </c>
      <c r="D51" s="234" t="s">
        <v>25</v>
      </c>
      <c r="E51" s="234" t="s">
        <v>25</v>
      </c>
      <c r="F51" s="234" t="s">
        <v>3668</v>
      </c>
      <c r="G51" s="234" t="s">
        <v>25</v>
      </c>
      <c r="H51" s="234" t="s">
        <v>3655</v>
      </c>
      <c r="I51" s="234" t="s">
        <v>3669</v>
      </c>
      <c r="J51" s="234" t="s">
        <v>3670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3671</v>
      </c>
      <c r="B52" s="234" t="s">
        <v>3672</v>
      </c>
      <c r="C52" s="234" t="s">
        <v>3673</v>
      </c>
      <c r="D52" s="234" t="s">
        <v>25</v>
      </c>
      <c r="E52" s="234" t="s">
        <v>25</v>
      </c>
      <c r="F52" s="234" t="s">
        <v>3674</v>
      </c>
      <c r="G52" s="234" t="s">
        <v>25</v>
      </c>
      <c r="H52" s="234" t="s">
        <v>3655</v>
      </c>
      <c r="I52" s="234" t="s">
        <v>3675</v>
      </c>
      <c r="J52" s="234" t="s">
        <v>3676</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3677</v>
      </c>
      <c r="B53" s="234" t="s">
        <v>3678</v>
      </c>
      <c r="C53" s="234" t="s">
        <v>3679</v>
      </c>
      <c r="D53" s="234" t="s">
        <v>3680</v>
      </c>
      <c r="E53" s="234" t="s">
        <v>3681</v>
      </c>
      <c r="F53" s="234" t="s">
        <v>25</v>
      </c>
      <c r="G53" s="234" t="s">
        <v>25</v>
      </c>
      <c r="H53" s="234" t="s">
        <v>3682</v>
      </c>
      <c r="I53" s="234" t="s">
        <v>25</v>
      </c>
      <c r="J53" s="234" t="s">
        <v>3683</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3684</v>
      </c>
      <c r="B54" s="234" t="s">
        <v>3685</v>
      </c>
      <c r="C54" s="234" t="s">
        <v>3679</v>
      </c>
      <c r="D54" s="234" t="s">
        <v>3680</v>
      </c>
      <c r="E54" s="234" t="s">
        <v>25</v>
      </c>
      <c r="F54" s="234" t="s">
        <v>25</v>
      </c>
      <c r="G54" s="234" t="s">
        <v>25</v>
      </c>
      <c r="H54" s="234" t="s">
        <v>3686</v>
      </c>
      <c r="I54" s="234" t="s">
        <v>3687</v>
      </c>
      <c r="J54" s="234" t="s">
        <v>3688</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749</v>
      </c>
      <c r="B55" s="233" t="s">
        <v>3689</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3690</v>
      </c>
      <c r="B56" s="234" t="s">
        <v>3691</v>
      </c>
      <c r="C56" s="234" t="s">
        <v>3692</v>
      </c>
      <c r="D56" s="234" t="s">
        <v>3693</v>
      </c>
      <c r="E56" s="234" t="s">
        <v>3694</v>
      </c>
      <c r="F56" s="234" t="s">
        <v>25</v>
      </c>
      <c r="G56" s="234" t="s">
        <v>3695</v>
      </c>
      <c r="H56" s="234" t="s">
        <v>25</v>
      </c>
      <c r="I56" s="234" t="s">
        <v>25</v>
      </c>
      <c r="J56" s="234" t="s">
        <v>3696</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3697</v>
      </c>
      <c r="B57" s="234" t="s">
        <v>3698</v>
      </c>
      <c r="C57" s="234" t="s">
        <v>3699</v>
      </c>
      <c r="D57" s="234" t="s">
        <v>3700</v>
      </c>
      <c r="E57" s="234" t="s">
        <v>3701</v>
      </c>
      <c r="F57" s="234" t="s">
        <v>25</v>
      </c>
      <c r="G57" s="234" t="s">
        <v>3702</v>
      </c>
      <c r="H57" s="234" t="s">
        <v>3703</v>
      </c>
      <c r="I57" s="234" t="s">
        <v>25</v>
      </c>
      <c r="J57" s="234" t="s">
        <v>3704</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753</v>
      </c>
      <c r="B58" s="233" t="s">
        <v>3705</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3706</v>
      </c>
      <c r="B59" s="234" t="s">
        <v>3707</v>
      </c>
      <c r="C59" s="234" t="s">
        <v>3708</v>
      </c>
      <c r="D59" s="234" t="s">
        <v>3709</v>
      </c>
      <c r="E59" s="234" t="s">
        <v>25</v>
      </c>
      <c r="F59" s="234" t="s">
        <v>25</v>
      </c>
      <c r="G59" s="234" t="s">
        <v>3710</v>
      </c>
      <c r="H59" s="234" t="s">
        <v>3711</v>
      </c>
      <c r="I59" s="234" t="s">
        <v>3712</v>
      </c>
      <c r="J59" s="234" t="s">
        <v>3713</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3714</v>
      </c>
      <c r="B60" s="234" t="s">
        <v>3715</v>
      </c>
      <c r="C60" s="234" t="s">
        <v>3716</v>
      </c>
      <c r="D60" s="234" t="s">
        <v>25</v>
      </c>
      <c r="E60" s="234" t="s">
        <v>3717</v>
      </c>
      <c r="F60" s="234" t="s">
        <v>3718</v>
      </c>
      <c r="G60" s="234" t="s">
        <v>25</v>
      </c>
      <c r="H60" s="234" t="s">
        <v>3719</v>
      </c>
      <c r="I60" s="234" t="s">
        <v>3720</v>
      </c>
      <c r="J60" s="234" t="s">
        <v>3721</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3722</v>
      </c>
      <c r="B61" s="234" t="s">
        <v>3723</v>
      </c>
      <c r="C61" s="234" t="s">
        <v>3724</v>
      </c>
      <c r="D61" s="234" t="s">
        <v>25</v>
      </c>
      <c r="E61" s="234" t="s">
        <v>25</v>
      </c>
      <c r="F61" s="234" t="s">
        <v>25</v>
      </c>
      <c r="G61" s="234" t="s">
        <v>3725</v>
      </c>
      <c r="H61" s="234" t="s">
        <v>3726</v>
      </c>
      <c r="I61" s="234" t="s">
        <v>3727</v>
      </c>
      <c r="J61" s="234" t="s">
        <v>3728</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3729</v>
      </c>
      <c r="B62" s="234" t="s">
        <v>3730</v>
      </c>
      <c r="C62" s="234" t="s">
        <v>3731</v>
      </c>
      <c r="D62" s="234" t="s">
        <v>3732</v>
      </c>
      <c r="E62" s="234" t="s">
        <v>25</v>
      </c>
      <c r="F62" s="234" t="s">
        <v>25</v>
      </c>
      <c r="G62" s="234" t="s">
        <v>25</v>
      </c>
      <c r="H62" s="234" t="s">
        <v>3733</v>
      </c>
      <c r="I62" s="234" t="s">
        <v>3734</v>
      </c>
      <c r="J62" s="234" t="s">
        <v>3735</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757</v>
      </c>
      <c r="B63" s="233" t="s">
        <v>3736</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3737</v>
      </c>
      <c r="B64" s="234" t="s">
        <v>3738</v>
      </c>
      <c r="C64" s="234" t="s">
        <v>3739</v>
      </c>
      <c r="D64" s="234" t="s">
        <v>3740</v>
      </c>
      <c r="E64" s="234" t="s">
        <v>25</v>
      </c>
      <c r="F64" s="234" t="s">
        <v>25</v>
      </c>
      <c r="G64" s="234" t="s">
        <v>3741</v>
      </c>
      <c r="H64" s="234" t="s">
        <v>3742</v>
      </c>
      <c r="I64" s="234" t="s">
        <v>3743</v>
      </c>
      <c r="J64" s="234" t="s">
        <v>3744</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3745</v>
      </c>
      <c r="B65" s="234" t="s">
        <v>3746</v>
      </c>
      <c r="C65" s="234" t="s">
        <v>3747</v>
      </c>
      <c r="D65" s="234" t="s">
        <v>3748</v>
      </c>
      <c r="E65" s="234" t="s">
        <v>25</v>
      </c>
      <c r="F65" s="234" t="s">
        <v>25</v>
      </c>
      <c r="G65" s="234" t="s">
        <v>25</v>
      </c>
      <c r="H65" s="234" t="s">
        <v>3749</v>
      </c>
      <c r="I65" s="234" t="s">
        <v>3750</v>
      </c>
      <c r="J65" s="234" t="s">
        <v>3751</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3752</v>
      </c>
      <c r="B66" s="234" t="s">
        <v>3753</v>
      </c>
      <c r="C66" s="234" t="s">
        <v>3754</v>
      </c>
      <c r="D66" s="234" t="s">
        <v>3755</v>
      </c>
      <c r="E66" s="234" t="s">
        <v>25</v>
      </c>
      <c r="F66" s="234" t="s">
        <v>25</v>
      </c>
      <c r="G66" s="234" t="s">
        <v>25</v>
      </c>
      <c r="H66" s="234" t="s">
        <v>3756</v>
      </c>
      <c r="I66" s="234" t="s">
        <v>3757</v>
      </c>
      <c r="J66" s="234" t="s">
        <v>3758</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3759</v>
      </c>
      <c r="B67" s="234" t="s">
        <v>3760</v>
      </c>
      <c r="C67" s="234" t="s">
        <v>3761</v>
      </c>
      <c r="D67" s="234" t="s">
        <v>3762</v>
      </c>
      <c r="E67" s="234" t="s">
        <v>25</v>
      </c>
      <c r="F67" s="234" t="s">
        <v>25</v>
      </c>
      <c r="G67" s="234" t="s">
        <v>25</v>
      </c>
      <c r="H67" s="234" t="s">
        <v>3763</v>
      </c>
      <c r="I67" s="234" t="s">
        <v>25</v>
      </c>
      <c r="J67" s="234" t="s">
        <v>3764</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3765</v>
      </c>
      <c r="B68" s="234" t="s">
        <v>3766</v>
      </c>
      <c r="C68" s="234" t="s">
        <v>3767</v>
      </c>
      <c r="D68" s="234" t="s">
        <v>25</v>
      </c>
      <c r="E68" s="234" t="s">
        <v>25</v>
      </c>
      <c r="F68" s="234" t="s">
        <v>25</v>
      </c>
      <c r="G68" s="234" t="s">
        <v>25</v>
      </c>
      <c r="H68" s="234" t="s">
        <v>3768</v>
      </c>
      <c r="I68" s="234" t="s">
        <v>25</v>
      </c>
      <c r="J68" s="234" t="s">
        <v>3769</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761</v>
      </c>
      <c r="B69" s="233" t="s">
        <v>3770</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3771</v>
      </c>
      <c r="B70" s="234" t="s">
        <v>3772</v>
      </c>
      <c r="C70" s="234" t="s">
        <v>3773</v>
      </c>
      <c r="D70" s="234" t="s">
        <v>25</v>
      </c>
      <c r="E70" s="234" t="s">
        <v>25</v>
      </c>
      <c r="F70" s="234" t="s">
        <v>25</v>
      </c>
      <c r="G70" s="234" t="s">
        <v>3774</v>
      </c>
      <c r="H70" s="234" t="s">
        <v>3775</v>
      </c>
      <c r="I70" s="234" t="s">
        <v>25</v>
      </c>
      <c r="J70" s="234" t="s">
        <v>3776</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3777</v>
      </c>
      <c r="B71" s="234" t="s">
        <v>3778</v>
      </c>
      <c r="C71" s="234" t="s">
        <v>3779</v>
      </c>
      <c r="D71" s="234" t="s">
        <v>25</v>
      </c>
      <c r="E71" s="234" t="s">
        <v>25</v>
      </c>
      <c r="F71" s="234" t="s">
        <v>25</v>
      </c>
      <c r="G71" s="234" t="s">
        <v>25</v>
      </c>
      <c r="H71" s="234" t="s">
        <v>3780</v>
      </c>
      <c r="I71" s="234" t="s">
        <v>25</v>
      </c>
      <c r="J71" s="234" t="s">
        <v>3781</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3782</v>
      </c>
      <c r="B72" s="234" t="s">
        <v>3783</v>
      </c>
      <c r="C72" s="234" t="s">
        <v>3784</v>
      </c>
      <c r="D72" s="234" t="s">
        <v>3785</v>
      </c>
      <c r="E72" s="234" t="s">
        <v>3786</v>
      </c>
      <c r="F72" s="234" t="s">
        <v>25</v>
      </c>
      <c r="G72" s="234" t="s">
        <v>25</v>
      </c>
      <c r="H72" s="234" t="s">
        <v>3787</v>
      </c>
      <c r="I72" s="234" t="s">
        <v>25</v>
      </c>
      <c r="J72" s="234" t="s">
        <v>3788</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3789</v>
      </c>
      <c r="B73" s="234" t="s">
        <v>3790</v>
      </c>
      <c r="C73" s="234" t="s">
        <v>3791</v>
      </c>
      <c r="D73" s="234" t="s">
        <v>3792</v>
      </c>
      <c r="E73" s="234" t="s">
        <v>3786</v>
      </c>
      <c r="F73" s="234" t="s">
        <v>25</v>
      </c>
      <c r="G73" s="234" t="s">
        <v>3793</v>
      </c>
      <c r="H73" s="234" t="s">
        <v>3794</v>
      </c>
      <c r="I73" s="234" t="s">
        <v>25</v>
      </c>
      <c r="J73" s="234" t="s">
        <v>3795</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3796</v>
      </c>
      <c r="B74" s="234" t="s">
        <v>3797</v>
      </c>
      <c r="C74" s="234" t="s">
        <v>3798</v>
      </c>
      <c r="D74" s="234" t="s">
        <v>3792</v>
      </c>
      <c r="E74" s="234" t="s">
        <v>3799</v>
      </c>
      <c r="F74" s="234" t="s">
        <v>25</v>
      </c>
      <c r="G74" s="234" t="s">
        <v>3800</v>
      </c>
      <c r="H74" s="234" t="s">
        <v>3801</v>
      </c>
      <c r="I74" s="234" t="s">
        <v>3802</v>
      </c>
      <c r="J74" s="234" t="s">
        <v>3803</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3804</v>
      </c>
      <c r="B75" s="234" t="s">
        <v>3805</v>
      </c>
      <c r="C75" s="234" t="s">
        <v>3806</v>
      </c>
      <c r="D75" s="234" t="s">
        <v>3807</v>
      </c>
      <c r="E75" s="234" t="s">
        <v>3799</v>
      </c>
      <c r="F75" s="234" t="s">
        <v>3808</v>
      </c>
      <c r="G75" s="234" t="s">
        <v>3809</v>
      </c>
      <c r="H75" s="234" t="s">
        <v>3810</v>
      </c>
      <c r="I75" s="234" t="s">
        <v>3811</v>
      </c>
      <c r="J75" s="234" t="s">
        <v>3812</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3813</v>
      </c>
      <c r="B76" s="234" t="s">
        <v>3814</v>
      </c>
      <c r="C76" s="234" t="s">
        <v>3815</v>
      </c>
      <c r="D76" s="234" t="s">
        <v>3816</v>
      </c>
      <c r="E76" s="234" t="s">
        <v>25</v>
      </c>
      <c r="F76" s="234" t="s">
        <v>25</v>
      </c>
      <c r="G76" s="234" t="s">
        <v>25</v>
      </c>
      <c r="H76" s="234" t="s">
        <v>3817</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3818</v>
      </c>
      <c r="B77" s="234" t="s">
        <v>3819</v>
      </c>
      <c r="C77" s="234" t="s">
        <v>3820</v>
      </c>
      <c r="D77" s="234" t="s">
        <v>25</v>
      </c>
      <c r="E77" s="234" t="s">
        <v>25</v>
      </c>
      <c r="F77" s="234" t="s">
        <v>25</v>
      </c>
      <c r="G77" s="234" t="s">
        <v>3821</v>
      </c>
      <c r="H77" s="234" t="s">
        <v>3822</v>
      </c>
      <c r="I77" s="234" t="s">
        <v>25</v>
      </c>
      <c r="J77" s="234" t="s">
        <v>3823</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3824</v>
      </c>
      <c r="B78" s="234" t="s">
        <v>3825</v>
      </c>
      <c r="C78" s="234" t="s">
        <v>3826</v>
      </c>
      <c r="D78" s="234" t="s">
        <v>25</v>
      </c>
      <c r="E78" s="234" t="s">
        <v>25</v>
      </c>
      <c r="F78" s="234" t="s">
        <v>25</v>
      </c>
      <c r="G78" s="234" t="s">
        <v>3827</v>
      </c>
      <c r="H78" s="234" t="s">
        <v>3828</v>
      </c>
      <c r="I78" s="234" t="s">
        <v>3829</v>
      </c>
      <c r="J78" s="234" t="s">
        <v>3830</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3831</v>
      </c>
      <c r="B79" s="232" t="s">
        <v>3832</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95</v>
      </c>
      <c r="B80" s="233" t="s">
        <v>3833</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3834</v>
      </c>
      <c r="B81" s="234" t="s">
        <v>3835</v>
      </c>
      <c r="C81" s="234" t="s">
        <v>3836</v>
      </c>
      <c r="D81" s="234" t="s">
        <v>3631</v>
      </c>
      <c r="E81" s="234" t="s">
        <v>3837</v>
      </c>
      <c r="F81" s="234" t="s">
        <v>25</v>
      </c>
      <c r="G81" s="234" t="s">
        <v>25</v>
      </c>
      <c r="H81" s="234" t="s">
        <v>3838</v>
      </c>
      <c r="I81" s="234" t="s">
        <v>25</v>
      </c>
      <c r="J81" s="234" t="s">
        <v>3839</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3840</v>
      </c>
      <c r="B82" s="234" t="s">
        <v>3841</v>
      </c>
      <c r="C82" s="234" t="s">
        <v>3422</v>
      </c>
      <c r="D82" s="234" t="s">
        <v>3423</v>
      </c>
      <c r="E82" s="234" t="s">
        <v>25</v>
      </c>
      <c r="F82" s="234" t="s">
        <v>3425</v>
      </c>
      <c r="G82" s="234" t="s">
        <v>25</v>
      </c>
      <c r="H82" s="234" t="s">
        <v>3842</v>
      </c>
      <c r="I82" s="234" t="s">
        <v>25</v>
      </c>
      <c r="J82" s="234" t="s">
        <v>3843</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100</v>
      </c>
      <c r="B83" s="233" t="s">
        <v>3844</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3845</v>
      </c>
      <c r="B84" s="234" t="s">
        <v>3846</v>
      </c>
      <c r="C84" s="234" t="s">
        <v>3847</v>
      </c>
      <c r="D84" s="234" t="s">
        <v>3848</v>
      </c>
      <c r="E84" s="234" t="s">
        <v>25</v>
      </c>
      <c r="F84" s="234" t="s">
        <v>3849</v>
      </c>
      <c r="G84" s="234" t="s">
        <v>3850</v>
      </c>
      <c r="H84" s="234" t="s">
        <v>3851</v>
      </c>
      <c r="I84" s="234" t="s">
        <v>3852</v>
      </c>
      <c r="J84" s="234" t="s">
        <v>3853</v>
      </c>
      <c r="K84" s="237">
        <f>IF(COUNTIF(L84:AY84,"&lt;&gt;")=0,"",SUMPRODUCT(((Recommendations[ImplStatus]="Implemented")+(Recommendations[ImplStatus]="Compensated"))*ISNUMBER(MATCH(Recommendations[Id],L84:AY84,0)))/COUNTIF(L84:AY84,"&lt;&gt;"))</f>
        <v>0</v>
      </c>
      <c r="L84" s="240" t="s">
        <v>195</v>
      </c>
      <c r="M84" s="240" t="s">
        <v>207</v>
      </c>
      <c r="N84" s="240" t="s">
        <v>213</v>
      </c>
      <c r="O84" s="240" t="s">
        <v>301</v>
      </c>
      <c r="P84" s="240" t="s">
        <v>343</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3854</v>
      </c>
      <c r="B85" s="234" t="s">
        <v>3855</v>
      </c>
      <c r="C85" s="234" t="s">
        <v>3856</v>
      </c>
      <c r="D85" s="234" t="s">
        <v>3857</v>
      </c>
      <c r="E85" s="234" t="s">
        <v>25</v>
      </c>
      <c r="F85" s="234" t="s">
        <v>25</v>
      </c>
      <c r="G85" s="234" t="s">
        <v>25</v>
      </c>
      <c r="H85" s="234" t="s">
        <v>3858</v>
      </c>
      <c r="I85" s="234" t="s">
        <v>3859</v>
      </c>
      <c r="J85" s="234" t="s">
        <v>3860</v>
      </c>
      <c r="K85" s="237">
        <f>IF(COUNTIF(L85:AY85,"&lt;&gt;")=0,"",SUMPRODUCT(((Recommendations[ImplStatus]="Implemented")+(Recommendations[ImplStatus]="Compensated"))*ISNUMBER(MATCH(Recommendations[Id],L85:AY85,0)))/COUNTIF(L85:AY85,"&lt;&gt;"))</f>
        <v>0</v>
      </c>
      <c r="L85" s="240" t="s">
        <v>213</v>
      </c>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3861</v>
      </c>
      <c r="B86" s="234" t="s">
        <v>3862</v>
      </c>
      <c r="C86" s="234" t="s">
        <v>3863</v>
      </c>
      <c r="D86" s="234" t="s">
        <v>3864</v>
      </c>
      <c r="E86" s="234" t="s">
        <v>25</v>
      </c>
      <c r="F86" s="234" t="s">
        <v>25</v>
      </c>
      <c r="G86" s="234" t="s">
        <v>3865</v>
      </c>
      <c r="H86" s="234" t="s">
        <v>3866</v>
      </c>
      <c r="I86" s="234" t="s">
        <v>25</v>
      </c>
      <c r="J86" s="234" t="s">
        <v>3867</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3868</v>
      </c>
      <c r="B87" s="234" t="s">
        <v>3869</v>
      </c>
      <c r="C87" s="234" t="s">
        <v>3870</v>
      </c>
      <c r="D87" s="234" t="s">
        <v>3871</v>
      </c>
      <c r="E87" s="234" t="s">
        <v>25</v>
      </c>
      <c r="F87" s="234" t="s">
        <v>3872</v>
      </c>
      <c r="G87" s="234" t="s">
        <v>25</v>
      </c>
      <c r="H87" s="234" t="s">
        <v>3873</v>
      </c>
      <c r="I87" s="234" t="s">
        <v>3874</v>
      </c>
      <c r="J87" s="234" t="s">
        <v>3875</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3876</v>
      </c>
      <c r="B88" s="232" t="s">
        <v>3877</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178</v>
      </c>
      <c r="B89" s="233" t="s">
        <v>3878</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3879</v>
      </c>
      <c r="B90" s="234" t="s">
        <v>3880</v>
      </c>
      <c r="C90" s="234" t="s">
        <v>3881</v>
      </c>
      <c r="D90" s="234" t="s">
        <v>3631</v>
      </c>
      <c r="E90" s="234" t="s">
        <v>3417</v>
      </c>
      <c r="F90" s="234" t="s">
        <v>25</v>
      </c>
      <c r="G90" s="234" t="s">
        <v>25</v>
      </c>
      <c r="H90" s="234" t="s">
        <v>3882</v>
      </c>
      <c r="I90" s="234" t="s">
        <v>25</v>
      </c>
      <c r="J90" s="234" t="s">
        <v>3883</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3884</v>
      </c>
      <c r="B91" s="234" t="s">
        <v>3885</v>
      </c>
      <c r="C91" s="234" t="s">
        <v>3886</v>
      </c>
      <c r="D91" s="234" t="s">
        <v>3423</v>
      </c>
      <c r="E91" s="234" t="s">
        <v>25</v>
      </c>
      <c r="F91" s="234" t="s">
        <v>3425</v>
      </c>
      <c r="G91" s="234" t="s">
        <v>25</v>
      </c>
      <c r="H91" s="234" t="s">
        <v>3887</v>
      </c>
      <c r="I91" s="234" t="s">
        <v>25</v>
      </c>
      <c r="J91" s="234" t="s">
        <v>3888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183</v>
      </c>
      <c r="B92" s="233" t="s">
        <v>3889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3890</v>
      </c>
      <c r="B93" s="234" t="s">
        <v>3891</v>
      </c>
      <c r="C93" s="234" t="s">
        <v>3892</v>
      </c>
      <c r="D93" s="234" t="s">
        <v>3893</v>
      </c>
      <c r="E93" s="234" t="s">
        <v>3894</v>
      </c>
      <c r="F93" s="234" t="s">
        <v>25</v>
      </c>
      <c r="G93" s="234" t="s">
        <v>25</v>
      </c>
      <c r="H93" s="234" t="s">
        <v>3895</v>
      </c>
      <c r="I93" s="234" t="s">
        <v>25</v>
      </c>
      <c r="J93" s="234" t="s">
        <v>3896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3897</v>
      </c>
      <c r="B94" s="234" t="s">
        <v>3898</v>
      </c>
      <c r="C94" s="234" t="s">
        <v>3899</v>
      </c>
      <c r="D94" s="234" t="s">
        <v>3900</v>
      </c>
      <c r="E94" s="234" t="s">
        <v>25</v>
      </c>
      <c r="F94" s="234" t="s">
        <v>3901</v>
      </c>
      <c r="G94" s="234" t="s">
        <v>25</v>
      </c>
      <c r="H94" s="234" t="s">
        <v>3902</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3903</v>
      </c>
      <c r="B95" s="234" t="s">
        <v>3904</v>
      </c>
      <c r="C95" s="234" t="s">
        <v>3905</v>
      </c>
      <c r="D95" s="234" t="s">
        <v>3906</v>
      </c>
      <c r="E95" s="234" t="s">
        <v>25</v>
      </c>
      <c r="F95" s="234" t="s">
        <v>25</v>
      </c>
      <c r="G95" s="234" t="s">
        <v>25</v>
      </c>
      <c r="H95" s="234" t="s">
        <v>3907</v>
      </c>
      <c r="I95" s="234" t="s">
        <v>3908</v>
      </c>
      <c r="J95" s="234" t="s">
        <v>3909</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3910</v>
      </c>
      <c r="B96" s="234" t="s">
        <v>3911</v>
      </c>
      <c r="C96" s="234" t="s">
        <v>3912</v>
      </c>
      <c r="D96" s="234" t="s">
        <v>25</v>
      </c>
      <c r="E96" s="234" t="s">
        <v>25</v>
      </c>
      <c r="F96" s="234" t="s">
        <v>25</v>
      </c>
      <c r="G96" s="234" t="s">
        <v>25</v>
      </c>
      <c r="H96" s="234" t="s">
        <v>3913</v>
      </c>
      <c r="I96" s="234" t="s">
        <v>3859</v>
      </c>
      <c r="J96" s="234" t="s">
        <v>3914</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841</v>
      </c>
      <c r="B97" s="233" t="s">
        <v>3915</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3916</v>
      </c>
      <c r="B98" s="234" t="s">
        <v>3917</v>
      </c>
      <c r="C98" s="234" t="s">
        <v>3918</v>
      </c>
      <c r="D98" s="234" t="s">
        <v>3919</v>
      </c>
      <c r="E98" s="234" t="s">
        <v>25</v>
      </c>
      <c r="F98" s="234" t="s">
        <v>25</v>
      </c>
      <c r="G98" s="234" t="s">
        <v>25</v>
      </c>
      <c r="H98" s="234" t="s">
        <v>3920</v>
      </c>
      <c r="I98" s="234" t="s">
        <v>25</v>
      </c>
      <c r="J98" s="234" t="s">
        <v>3921</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3922</v>
      </c>
      <c r="B99" s="234" t="s">
        <v>3923</v>
      </c>
      <c r="C99" s="234" t="s">
        <v>3924</v>
      </c>
      <c r="D99" s="234" t="s">
        <v>3925</v>
      </c>
      <c r="E99" s="234" t="s">
        <v>3926</v>
      </c>
      <c r="F99" s="234" t="s">
        <v>25</v>
      </c>
      <c r="G99" s="234" t="s">
        <v>25</v>
      </c>
      <c r="H99" s="234" t="s">
        <v>3927</v>
      </c>
      <c r="I99" s="234" t="s">
        <v>25</v>
      </c>
      <c r="J99" s="234" t="s">
        <v>3928</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3929</v>
      </c>
      <c r="B100" s="234" t="s">
        <v>3930</v>
      </c>
      <c r="C100" s="234" t="s">
        <v>3931</v>
      </c>
      <c r="D100" s="234" t="s">
        <v>25</v>
      </c>
      <c r="E100" s="234" t="s">
        <v>25</v>
      </c>
      <c r="F100" s="234" t="s">
        <v>25</v>
      </c>
      <c r="G100" s="234" t="s">
        <v>25</v>
      </c>
      <c r="H100" s="234" t="s">
        <v>3932</v>
      </c>
      <c r="I100" s="234" t="s">
        <v>3933</v>
      </c>
      <c r="J100" s="234" t="s">
        <v>3934</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3935</v>
      </c>
      <c r="B101" s="234" t="s">
        <v>3936</v>
      </c>
      <c r="C101" s="234" t="s">
        <v>3937</v>
      </c>
      <c r="D101" s="234" t="s">
        <v>25</v>
      </c>
      <c r="E101" s="234" t="s">
        <v>25</v>
      </c>
      <c r="F101" s="234" t="s">
        <v>25</v>
      </c>
      <c r="G101" s="234" t="s">
        <v>25</v>
      </c>
      <c r="H101" s="234" t="s">
        <v>3938</v>
      </c>
      <c r="I101" s="234" t="s">
        <v>3859</v>
      </c>
      <c r="J101" s="234" t="s">
        <v>3939</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3940</v>
      </c>
      <c r="B102" s="234" t="s">
        <v>3941</v>
      </c>
      <c r="C102" s="234" t="s">
        <v>3942</v>
      </c>
      <c r="D102" s="234" t="s">
        <v>3943</v>
      </c>
      <c r="E102" s="234" t="s">
        <v>25</v>
      </c>
      <c r="F102" s="234" t="s">
        <v>25</v>
      </c>
      <c r="G102" s="234" t="s">
        <v>25</v>
      </c>
      <c r="H102" s="234" t="s">
        <v>3944</v>
      </c>
      <c r="I102" s="234" t="s">
        <v>25</v>
      </c>
      <c r="J102" s="234" t="s">
        <v>3945</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3946</v>
      </c>
      <c r="B103" s="234" t="s">
        <v>3947</v>
      </c>
      <c r="C103" s="234" t="s">
        <v>3948</v>
      </c>
      <c r="D103" s="234" t="s">
        <v>3943</v>
      </c>
      <c r="E103" s="234" t="s">
        <v>25</v>
      </c>
      <c r="F103" s="234" t="s">
        <v>3949</v>
      </c>
      <c r="G103" s="234" t="s">
        <v>25</v>
      </c>
      <c r="H103" s="234" t="s">
        <v>3950</v>
      </c>
      <c r="I103" s="234" t="s">
        <v>3951</v>
      </c>
      <c r="J103" s="234" t="s">
        <v>3952</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845</v>
      </c>
      <c r="B104" s="233" t="s">
        <v>3953</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3954</v>
      </c>
      <c r="B105" s="234" t="s">
        <v>3955</v>
      </c>
      <c r="C105" s="234" t="s">
        <v>3956</v>
      </c>
      <c r="D105" s="234" t="s">
        <v>3957</v>
      </c>
      <c r="E105" s="234" t="s">
        <v>3958</v>
      </c>
      <c r="F105" s="234" t="s">
        <v>25</v>
      </c>
      <c r="G105" s="234" t="s">
        <v>25</v>
      </c>
      <c r="H105" s="234" t="s">
        <v>3959</v>
      </c>
      <c r="I105" s="234" t="s">
        <v>3960</v>
      </c>
      <c r="J105" s="234" t="s">
        <v>3961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3962</v>
      </c>
      <c r="B106" s="232" t="s">
        <v>3963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189</v>
      </c>
      <c r="B107" s="233" t="s">
        <v>3964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3965</v>
      </c>
      <c r="B108" s="234" t="s">
        <v>3966</v>
      </c>
      <c r="C108" s="234" t="s">
        <v>3967</v>
      </c>
      <c r="D108" s="234" t="s">
        <v>3631</v>
      </c>
      <c r="E108" s="234" t="s">
        <v>3417</v>
      </c>
      <c r="F108" s="234" t="s">
        <v>25</v>
      </c>
      <c r="G108" s="234" t="s">
        <v>25</v>
      </c>
      <c r="H108" s="234" t="s">
        <v>3968</v>
      </c>
      <c r="I108" s="234" t="s">
        <v>25</v>
      </c>
      <c r="J108" s="234" t="s">
        <v>3969</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3970</v>
      </c>
      <c r="B109" s="234" t="s">
        <v>3971</v>
      </c>
      <c r="C109" s="234" t="s">
        <v>3972</v>
      </c>
      <c r="D109" s="234" t="s">
        <v>3423</v>
      </c>
      <c r="E109" s="234" t="s">
        <v>25</v>
      </c>
      <c r="F109" s="234" t="s">
        <v>3425</v>
      </c>
      <c r="G109" s="234" t="s">
        <v>25</v>
      </c>
      <c r="H109" s="234" t="s">
        <v>3973</v>
      </c>
      <c r="I109" s="234" t="s">
        <v>25</v>
      </c>
      <c r="J109" s="234" t="s">
        <v>3974</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195</v>
      </c>
      <c r="B110" s="233" t="s">
        <v>3975</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3976</v>
      </c>
      <c r="B111" s="234" t="s">
        <v>3977</v>
      </c>
      <c r="C111" s="234" t="s">
        <v>3978</v>
      </c>
      <c r="D111" s="234" t="s">
        <v>3979</v>
      </c>
      <c r="E111" s="234" t="s">
        <v>25</v>
      </c>
      <c r="F111" s="234" t="s">
        <v>3980</v>
      </c>
      <c r="G111" s="234" t="s">
        <v>25</v>
      </c>
      <c r="H111" s="234" t="s">
        <v>3981</v>
      </c>
      <c r="I111" s="234" t="s">
        <v>3982</v>
      </c>
      <c r="J111" s="234" t="s">
        <v>3983</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3984</v>
      </c>
      <c r="B112" s="234" t="s">
        <v>3985</v>
      </c>
      <c r="C112" s="234" t="s">
        <v>3986</v>
      </c>
      <c r="D112" s="234" t="s">
        <v>3987</v>
      </c>
      <c r="E112" s="234" t="s">
        <v>25</v>
      </c>
      <c r="F112" s="234" t="s">
        <v>25</v>
      </c>
      <c r="G112" s="234" t="s">
        <v>25</v>
      </c>
      <c r="H112" s="234" t="s">
        <v>3988</v>
      </c>
      <c r="I112" s="234" t="s">
        <v>25</v>
      </c>
      <c r="J112" s="234" t="s">
        <v>3989</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3990</v>
      </c>
      <c r="B113" s="234" t="s">
        <v>3991</v>
      </c>
      <c r="C113" s="234" t="s">
        <v>3992</v>
      </c>
      <c r="D113" s="234" t="s">
        <v>3993</v>
      </c>
      <c r="E113" s="234" t="s">
        <v>25</v>
      </c>
      <c r="F113" s="234" t="s">
        <v>25</v>
      </c>
      <c r="G113" s="234" t="s">
        <v>25</v>
      </c>
      <c r="H113" s="234" t="s">
        <v>3994</v>
      </c>
      <c r="I113" s="234" t="s">
        <v>3995</v>
      </c>
      <c r="J113" s="234" t="s">
        <v>3996</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3997</v>
      </c>
      <c r="B114" s="234" t="s">
        <v>3998</v>
      </c>
      <c r="C114" s="234" t="s">
        <v>3999</v>
      </c>
      <c r="D114" s="234" t="s">
        <v>4000</v>
      </c>
      <c r="E114" s="234" t="s">
        <v>25</v>
      </c>
      <c r="F114" s="234" t="s">
        <v>25</v>
      </c>
      <c r="G114" s="234" t="s">
        <v>4001</v>
      </c>
      <c r="H114" s="234" t="s">
        <v>4002</v>
      </c>
      <c r="I114" s="234" t="s">
        <v>4003</v>
      </c>
      <c r="J114" s="234" t="s">
        <v>4004</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4005</v>
      </c>
      <c r="B115" s="234" t="s">
        <v>4006</v>
      </c>
      <c r="C115" s="234" t="s">
        <v>4007</v>
      </c>
      <c r="D115" s="234" t="s">
        <v>4008</v>
      </c>
      <c r="E115" s="234" t="s">
        <v>25</v>
      </c>
      <c r="F115" s="234" t="s">
        <v>4009</v>
      </c>
      <c r="G115" s="234" t="s">
        <v>25</v>
      </c>
      <c r="H115" s="234" t="s">
        <v>4010</v>
      </c>
      <c r="I115" s="234" t="s">
        <v>4010</v>
      </c>
      <c r="J115" s="234" t="s">
        <v>4011</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201</v>
      </c>
      <c r="B116" s="233" t="s">
        <v>4012</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4013</v>
      </c>
      <c r="B117" s="234" t="s">
        <v>4014</v>
      </c>
      <c r="C117" s="234" t="s">
        <v>4015</v>
      </c>
      <c r="D117" s="234" t="s">
        <v>4016</v>
      </c>
      <c r="E117" s="234" t="s">
        <v>25</v>
      </c>
      <c r="F117" s="234" t="s">
        <v>4017</v>
      </c>
      <c r="G117" s="234" t="s">
        <v>4018</v>
      </c>
      <c r="H117" s="234" t="s">
        <v>4019</v>
      </c>
      <c r="I117" s="234" t="s">
        <v>4020</v>
      </c>
      <c r="J117" s="234" t="s">
        <v>4021</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4022</v>
      </c>
      <c r="B118" s="234" t="s">
        <v>4023</v>
      </c>
      <c r="C118" s="234" t="s">
        <v>4024</v>
      </c>
      <c r="D118" s="234" t="s">
        <v>4025</v>
      </c>
      <c r="E118" s="234" t="s">
        <v>25</v>
      </c>
      <c r="F118" s="234" t="s">
        <v>25</v>
      </c>
      <c r="G118" s="234" t="s">
        <v>25</v>
      </c>
      <c r="H118" s="234" t="s">
        <v>4026</v>
      </c>
      <c r="I118" s="234" t="s">
        <v>3859</v>
      </c>
      <c r="J118" s="234" t="s">
        <v>4027</v>
      </c>
      <c r="K118" s="237">
        <f>IF(COUNTIF(L118:AY118,"&lt;&gt;")=0,"",SUMPRODUCT(((Recommendations[ImplStatus]="Implemented")+(Recommendations[ImplStatus]="Compensated"))*ISNUMBER(MATCH(Recommendations[Id],L118:AY118,0)))/COUNTIF(L118:AY118,"&lt;&gt;"))</f>
        <v>0</v>
      </c>
      <c r="L118" s="240" t="s">
        <v>384</v>
      </c>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4028</v>
      </c>
      <c r="B119" s="234" t="s">
        <v>4029</v>
      </c>
      <c r="C119" s="234" t="s">
        <v>4030</v>
      </c>
      <c r="D119" s="234" t="s">
        <v>4031</v>
      </c>
      <c r="E119" s="234" t="s">
        <v>25</v>
      </c>
      <c r="F119" s="234" t="s">
        <v>4032</v>
      </c>
      <c r="G119" s="234" t="s">
        <v>25</v>
      </c>
      <c r="H119" s="234" t="s">
        <v>4033</v>
      </c>
      <c r="I119" s="234" t="s">
        <v>4034</v>
      </c>
      <c r="J119" s="234" t="s">
        <v>4035</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207</v>
      </c>
      <c r="B120" s="233" t="s">
        <v>4036</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4037</v>
      </c>
      <c r="B121" s="234" t="s">
        <v>4038</v>
      </c>
      <c r="C121" s="234" t="s">
        <v>25</v>
      </c>
      <c r="D121" s="234" t="s">
        <v>25</v>
      </c>
      <c r="E121" s="234" t="s">
        <v>25</v>
      </c>
      <c r="F121" s="234" t="s">
        <v>25</v>
      </c>
      <c r="G121" s="234" t="s">
        <v>25</v>
      </c>
      <c r="H121" s="234" t="s">
        <v>25</v>
      </c>
      <c r="I121" s="234" t="s">
        <v>25</v>
      </c>
      <c r="J121" s="234" t="s">
        <v>25</v>
      </c>
      <c r="K121" s="237">
        <f>IF(COUNTIF(L121:AY121,"&lt;&gt;")=0,"",SUMPRODUCT(((Recommendations[ImplStatus]="Implemented")+(Recommendations[ImplStatus]="Compensated"))*ISNUMBER(MATCH(Recommendations[Id],L121:AY121,0)))/COUNTIF(L121:AY121,"&lt;&gt;"))</f>
        <v>0</v>
      </c>
      <c r="L121" s="240" t="s">
        <v>62</v>
      </c>
      <c r="M121" s="240" t="s">
        <v>257</v>
      </c>
      <c r="N121" s="240" t="s">
        <v>264</v>
      </c>
      <c r="O121" s="240" t="s">
        <v>324</v>
      </c>
      <c r="P121" s="240" t="s">
        <v>337</v>
      </c>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4039</v>
      </c>
      <c r="B122" s="234" t="s">
        <v>4040</v>
      </c>
      <c r="C122" s="234" t="s">
        <v>4041</v>
      </c>
      <c r="D122" s="234" t="s">
        <v>4042</v>
      </c>
      <c r="E122" s="234" t="s">
        <v>25</v>
      </c>
      <c r="F122" s="234" t="s">
        <v>4043</v>
      </c>
      <c r="G122" s="234" t="s">
        <v>25</v>
      </c>
      <c r="H122" s="234" t="s">
        <v>4044</v>
      </c>
      <c r="I122" s="234" t="s">
        <v>4045</v>
      </c>
      <c r="J122" s="234" t="s">
        <v>4046</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4047</v>
      </c>
      <c r="B123" s="234" t="s">
        <v>4048</v>
      </c>
      <c r="C123" s="234" t="s">
        <v>4049</v>
      </c>
      <c r="D123" s="234" t="s">
        <v>4050</v>
      </c>
      <c r="E123" s="234" t="s">
        <v>25</v>
      </c>
      <c r="F123" s="234" t="s">
        <v>4051</v>
      </c>
      <c r="G123" s="234" t="s">
        <v>25</v>
      </c>
      <c r="H123" s="234" t="s">
        <v>4052</v>
      </c>
      <c r="I123" s="234" t="s">
        <v>25</v>
      </c>
      <c r="J123" s="234" t="s">
        <v>4053</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213</v>
      </c>
      <c r="B124" s="233" t="s">
        <v>4054</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4055</v>
      </c>
      <c r="B125" s="234" t="s">
        <v>4056</v>
      </c>
      <c r="C125" s="234" t="s">
        <v>4057</v>
      </c>
      <c r="D125" s="234" t="s">
        <v>4058</v>
      </c>
      <c r="E125" s="234" t="s">
        <v>25</v>
      </c>
      <c r="F125" s="234" t="s">
        <v>25</v>
      </c>
      <c r="G125" s="234" t="s">
        <v>25</v>
      </c>
      <c r="H125" s="234" t="s">
        <v>4059</v>
      </c>
      <c r="I125" s="234" t="s">
        <v>25</v>
      </c>
      <c r="J125" s="234" t="s">
        <v>4060</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4061</v>
      </c>
      <c r="B126" s="234" t="s">
        <v>4062</v>
      </c>
      <c r="C126" s="234" t="s">
        <v>4063</v>
      </c>
      <c r="D126" s="234" t="s">
        <v>4064</v>
      </c>
      <c r="E126" s="234" t="s">
        <v>25</v>
      </c>
      <c r="F126" s="234" t="s">
        <v>4065</v>
      </c>
      <c r="G126" s="234" t="s">
        <v>25</v>
      </c>
      <c r="H126" s="234" t="s">
        <v>4066</v>
      </c>
      <c r="I126" s="234" t="s">
        <v>4067</v>
      </c>
      <c r="J126" s="234" t="s">
        <v>4068</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4069</v>
      </c>
      <c r="B127" s="234" t="s">
        <v>4070</v>
      </c>
      <c r="C127" s="234" t="s">
        <v>4071</v>
      </c>
      <c r="D127" s="234" t="s">
        <v>4072</v>
      </c>
      <c r="E127" s="234" t="s">
        <v>4073</v>
      </c>
      <c r="F127" s="234" t="s">
        <v>25</v>
      </c>
      <c r="G127" s="234" t="s">
        <v>25</v>
      </c>
      <c r="H127" s="234" t="s">
        <v>4074</v>
      </c>
      <c r="I127" s="234" t="s">
        <v>25</v>
      </c>
      <c r="J127" s="234" t="s">
        <v>4075</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4076</v>
      </c>
      <c r="B128" s="234" t="s">
        <v>4077</v>
      </c>
      <c r="C128" s="234" t="s">
        <v>4078</v>
      </c>
      <c r="D128" s="234" t="s">
        <v>25</v>
      </c>
      <c r="E128" s="234" t="s">
        <v>25</v>
      </c>
      <c r="F128" s="234" t="s">
        <v>25</v>
      </c>
      <c r="G128" s="234" t="s">
        <v>25</v>
      </c>
      <c r="H128" s="234" t="s">
        <v>4079</v>
      </c>
      <c r="I128" s="234" t="s">
        <v>4080</v>
      </c>
      <c r="J128" s="234" t="s">
        <v>4081</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4082</v>
      </c>
      <c r="B129" s="234" t="s">
        <v>4083</v>
      </c>
      <c r="C129" s="234" t="s">
        <v>4084</v>
      </c>
      <c r="D129" s="234" t="s">
        <v>25</v>
      </c>
      <c r="E129" s="234" t="s">
        <v>4085</v>
      </c>
      <c r="F129" s="234" t="s">
        <v>25</v>
      </c>
      <c r="G129" s="234" t="s">
        <v>25</v>
      </c>
      <c r="H129" s="234" t="s">
        <v>4086</v>
      </c>
      <c r="I129" s="234" t="s">
        <v>25</v>
      </c>
      <c r="J129" s="234" t="s">
        <v>4087</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4088</v>
      </c>
      <c r="B130" s="234" t="s">
        <v>4089</v>
      </c>
      <c r="C130" s="234" t="s">
        <v>4090</v>
      </c>
      <c r="D130" s="234" t="s">
        <v>25</v>
      </c>
      <c r="E130" s="234" t="s">
        <v>25</v>
      </c>
      <c r="F130" s="234" t="s">
        <v>25</v>
      </c>
      <c r="G130" s="234" t="s">
        <v>25</v>
      </c>
      <c r="H130" s="234" t="s">
        <v>4091</v>
      </c>
      <c r="I130" s="234" t="s">
        <v>25</v>
      </c>
      <c r="J130" s="234" t="s">
        <v>4092</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4093</v>
      </c>
      <c r="B131" s="232" t="s">
        <v>4094</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220</v>
      </c>
      <c r="B132" s="233" t="s">
        <v>4095</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4096</v>
      </c>
      <c r="B133" s="234" t="s">
        <v>4097</v>
      </c>
      <c r="C133" s="234" t="s">
        <v>4098</v>
      </c>
      <c r="D133" s="234" t="s">
        <v>3631</v>
      </c>
      <c r="E133" s="234" t="s">
        <v>3417</v>
      </c>
      <c r="F133" s="234" t="s">
        <v>25</v>
      </c>
      <c r="G133" s="234" t="s">
        <v>25</v>
      </c>
      <c r="H133" s="234" t="s">
        <v>4099</v>
      </c>
      <c r="I133" s="234" t="s">
        <v>25</v>
      </c>
      <c r="J133" s="234" t="s">
        <v>4100</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4101</v>
      </c>
      <c r="B134" s="234" t="s">
        <v>4102</v>
      </c>
      <c r="C134" s="234" t="s">
        <v>3636</v>
      </c>
      <c r="D134" s="234" t="s">
        <v>3423</v>
      </c>
      <c r="E134" s="234" t="s">
        <v>25</v>
      </c>
      <c r="F134" s="234" t="s">
        <v>3425</v>
      </c>
      <c r="G134" s="234" t="s">
        <v>25</v>
      </c>
      <c r="H134" s="234" t="s">
        <v>4103</v>
      </c>
      <c r="I134" s="234" t="s">
        <v>25</v>
      </c>
      <c r="J134" s="234" t="s">
        <v>4104</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226</v>
      </c>
      <c r="B135" s="233" t="s">
        <v>4105</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4106</v>
      </c>
      <c r="B136" s="234" t="s">
        <v>4107</v>
      </c>
      <c r="C136" s="234" t="s">
        <v>4108</v>
      </c>
      <c r="D136" s="234" t="s">
        <v>4109</v>
      </c>
      <c r="E136" s="234" t="s">
        <v>4110</v>
      </c>
      <c r="F136" s="234" t="s">
        <v>4111</v>
      </c>
      <c r="G136" s="234" t="s">
        <v>25</v>
      </c>
      <c r="H136" s="234" t="s">
        <v>4112</v>
      </c>
      <c r="I136" s="234" t="s">
        <v>25</v>
      </c>
      <c r="J136" s="234" t="s">
        <v>4113</v>
      </c>
      <c r="K136" s="237">
        <f>IF(COUNTIF(L136:AY136,"&lt;&gt;")=0,"",SUMPRODUCT(((Recommendations[ImplStatus]="Implemented")+(Recommendations[ImplStatus]="Compensated"))*ISNUMBER(MATCH(Recommendations[Id],L136:AY136,0)))/COUNTIF(L136:AY136,"&lt;&gt;"))</f>
        <v>0</v>
      </c>
      <c r="L136" s="240" t="s">
        <v>95</v>
      </c>
      <c r="M136" s="240" t="s">
        <v>100</v>
      </c>
      <c r="N136" s="240" t="s">
        <v>105</v>
      </c>
      <c r="O136" s="240" t="s">
        <v>111</v>
      </c>
      <c r="P136" s="240" t="s">
        <v>116</v>
      </c>
      <c r="Q136" s="240" t="s">
        <v>121</v>
      </c>
      <c r="R136" s="240" t="s">
        <v>126</v>
      </c>
      <c r="S136" s="240" t="s">
        <v>131</v>
      </c>
      <c r="T136" s="240" t="s">
        <v>137</v>
      </c>
      <c r="U136" s="240" t="s">
        <v>143</v>
      </c>
      <c r="V136" s="240" t="s">
        <v>149</v>
      </c>
      <c r="W136" s="240" t="s">
        <v>155</v>
      </c>
      <c r="X136" s="240" t="s">
        <v>160</v>
      </c>
      <c r="Y136" s="240" t="s">
        <v>165</v>
      </c>
      <c r="Z136" s="240" t="s">
        <v>171</v>
      </c>
      <c r="AA136" s="240" t="s">
        <v>289</v>
      </c>
      <c r="AB136" s="240" t="s">
        <v>295</v>
      </c>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4114</v>
      </c>
      <c r="B137" s="234" t="s">
        <v>4115</v>
      </c>
      <c r="C137" s="234" t="s">
        <v>4116</v>
      </c>
      <c r="D137" s="234" t="s">
        <v>4117</v>
      </c>
      <c r="E137" s="234" t="s">
        <v>25</v>
      </c>
      <c r="F137" s="234" t="s">
        <v>25</v>
      </c>
      <c r="G137" s="234" t="s">
        <v>25</v>
      </c>
      <c r="H137" s="234" t="s">
        <v>4118</v>
      </c>
      <c r="I137" s="234" t="s">
        <v>25</v>
      </c>
      <c r="J137" s="234" t="s">
        <v>4119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4120</v>
      </c>
      <c r="B138" s="234" t="s">
        <v>4121</v>
      </c>
      <c r="C138" s="234" t="s">
        <v>4122</v>
      </c>
      <c r="D138" s="234" t="s">
        <v>25</v>
      </c>
      <c r="E138" s="234" t="s">
        <v>25</v>
      </c>
      <c r="F138" s="234" t="s">
        <v>25</v>
      </c>
      <c r="G138" s="234" t="s">
        <v>25</v>
      </c>
      <c r="H138" s="234" t="s">
        <v>4123</v>
      </c>
      <c r="I138" s="234" t="s">
        <v>25</v>
      </c>
      <c r="J138" s="234" t="s">
        <v>4124</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4125</v>
      </c>
      <c r="B139" s="234" t="s">
        <v>4126</v>
      </c>
      <c r="C139" s="234" t="s">
        <v>4127</v>
      </c>
      <c r="D139" s="234" t="s">
        <v>4128</v>
      </c>
      <c r="E139" s="234" t="s">
        <v>25</v>
      </c>
      <c r="F139" s="234" t="s">
        <v>25</v>
      </c>
      <c r="G139" s="234" t="s">
        <v>25</v>
      </c>
      <c r="H139" s="234" t="s">
        <v>4129</v>
      </c>
      <c r="I139" s="234" t="s">
        <v>4130</v>
      </c>
      <c r="J139" s="234" t="s">
        <v>4131</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4132</v>
      </c>
      <c r="B140" s="234" t="s">
        <v>4133</v>
      </c>
      <c r="C140" s="234" t="s">
        <v>4134</v>
      </c>
      <c r="D140" s="234" t="s">
        <v>4135</v>
      </c>
      <c r="E140" s="234" t="s">
        <v>25</v>
      </c>
      <c r="F140" s="234" t="s">
        <v>25</v>
      </c>
      <c r="G140" s="234" t="s">
        <v>25</v>
      </c>
      <c r="H140" s="234" t="s">
        <v>4136</v>
      </c>
      <c r="I140" s="234" t="s">
        <v>3859</v>
      </c>
      <c r="J140" s="234" t="s">
        <v>4137</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4138</v>
      </c>
      <c r="B141" s="234" t="s">
        <v>4139</v>
      </c>
      <c r="C141" s="234" t="s">
        <v>4140</v>
      </c>
      <c r="D141" s="234" t="s">
        <v>25</v>
      </c>
      <c r="E141" s="234" t="s">
        <v>4141</v>
      </c>
      <c r="F141" s="234" t="s">
        <v>25</v>
      </c>
      <c r="G141" s="234" t="s">
        <v>25</v>
      </c>
      <c r="H141" s="234" t="s">
        <v>4142</v>
      </c>
      <c r="I141" s="234" t="s">
        <v>3859</v>
      </c>
      <c r="J141" s="234" t="s">
        <v>4143</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4144</v>
      </c>
      <c r="B142" s="234" t="s">
        <v>4145</v>
      </c>
      <c r="C142" s="234" t="s">
        <v>4146</v>
      </c>
      <c r="D142" s="234" t="s">
        <v>4147</v>
      </c>
      <c r="E142" s="234" t="s">
        <v>4141</v>
      </c>
      <c r="F142" s="234" t="s">
        <v>25</v>
      </c>
      <c r="G142" s="234" t="s">
        <v>25</v>
      </c>
      <c r="H142" s="234" t="s">
        <v>4148</v>
      </c>
      <c r="I142" s="234" t="s">
        <v>4149</v>
      </c>
      <c r="J142" s="234" t="s">
        <v>4150</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233</v>
      </c>
      <c r="B143" s="233" t="s">
        <v>4151</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4152</v>
      </c>
      <c r="B144" s="234" t="s">
        <v>4153</v>
      </c>
      <c r="C144" s="234" t="s">
        <v>4154</v>
      </c>
      <c r="D144" s="234" t="s">
        <v>25</v>
      </c>
      <c r="E144" s="234" t="s">
        <v>25</v>
      </c>
      <c r="F144" s="234" t="s">
        <v>25</v>
      </c>
      <c r="G144" s="234" t="s">
        <v>25</v>
      </c>
      <c r="H144" s="234" t="s">
        <v>4155</v>
      </c>
      <c r="I144" s="234" t="s">
        <v>25</v>
      </c>
      <c r="J144" s="234" t="s">
        <v>4156</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4157</v>
      </c>
      <c r="B145" s="234" t="s">
        <v>4158</v>
      </c>
      <c r="C145" s="234" t="s">
        <v>4159</v>
      </c>
      <c r="D145" s="234" t="s">
        <v>25</v>
      </c>
      <c r="E145" s="234" t="s">
        <v>25</v>
      </c>
      <c r="F145" s="234" t="s">
        <v>25</v>
      </c>
      <c r="G145" s="234" t="s">
        <v>25</v>
      </c>
      <c r="H145" s="234" t="s">
        <v>4160</v>
      </c>
      <c r="I145" s="234" t="s">
        <v>25</v>
      </c>
      <c r="J145" s="234" t="s">
        <v>4161</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4162</v>
      </c>
      <c r="B146" s="234" t="s">
        <v>4163</v>
      </c>
      <c r="C146" s="234" t="s">
        <v>4164</v>
      </c>
      <c r="D146" s="234" t="s">
        <v>4165</v>
      </c>
      <c r="E146" s="234" t="s">
        <v>25</v>
      </c>
      <c r="F146" s="234" t="s">
        <v>25</v>
      </c>
      <c r="G146" s="234" t="s">
        <v>25</v>
      </c>
      <c r="H146" s="234" t="s">
        <v>4166</v>
      </c>
      <c r="I146" s="234" t="s">
        <v>25</v>
      </c>
      <c r="J146" s="234" t="s">
        <v>4167</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4168</v>
      </c>
      <c r="B147" s="232" t="s">
        <v>4169</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257</v>
      </c>
      <c r="B148" s="233" t="s">
        <v>4170</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4171</v>
      </c>
      <c r="B149" s="234" t="s">
        <v>4172</v>
      </c>
      <c r="C149" s="234" t="s">
        <v>4173</v>
      </c>
      <c r="D149" s="234" t="s">
        <v>3631</v>
      </c>
      <c r="E149" s="234" t="s">
        <v>3417</v>
      </c>
      <c r="F149" s="234" t="s">
        <v>25</v>
      </c>
      <c r="G149" s="234" t="s">
        <v>25</v>
      </c>
      <c r="H149" s="234" t="s">
        <v>4174</v>
      </c>
      <c r="I149" s="234" t="s">
        <v>25</v>
      </c>
      <c r="J149" s="234" t="s">
        <v>4175</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4176</v>
      </c>
      <c r="B150" s="234" t="s">
        <v>4177</v>
      </c>
      <c r="C150" s="234" t="s">
        <v>3422</v>
      </c>
      <c r="D150" s="234" t="s">
        <v>3423</v>
      </c>
      <c r="E150" s="234" t="s">
        <v>25</v>
      </c>
      <c r="F150" s="234" t="s">
        <v>3425</v>
      </c>
      <c r="G150" s="234" t="s">
        <v>25</v>
      </c>
      <c r="H150" s="234" t="s">
        <v>4178</v>
      </c>
      <c r="I150" s="234" t="s">
        <v>25</v>
      </c>
      <c r="J150" s="234" t="s">
        <v>4179</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915</v>
      </c>
      <c r="B151" s="233" t="s">
        <v>4180</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4181</v>
      </c>
      <c r="B152" s="234" t="s">
        <v>4182</v>
      </c>
      <c r="C152" s="234" t="s">
        <v>4183</v>
      </c>
      <c r="D152" s="234" t="s">
        <v>25</v>
      </c>
      <c r="E152" s="234" t="s">
        <v>25</v>
      </c>
      <c r="F152" s="234" t="s">
        <v>25</v>
      </c>
      <c r="G152" s="234" t="s">
        <v>25</v>
      </c>
      <c r="H152" s="234" t="s">
        <v>4184</v>
      </c>
      <c r="I152" s="234" t="s">
        <v>4185</v>
      </c>
      <c r="J152" s="234" t="s">
        <v>4186</v>
      </c>
      <c r="K152" s="237">
        <f>IF(COUNTIF(L152:AY152,"&lt;&gt;")=0,"",SUMPRODUCT(((Recommendations[ImplStatus]="Implemented")+(Recommendations[ImplStatus]="Compensated"))*ISNUMBER(MATCH(Recommendations[Id],L152:AY152,0)))/COUNTIF(L152:AY152,"&lt;&gt;"))</f>
        <v>0</v>
      </c>
      <c r="L152" s="240" t="s">
        <v>178</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4187</v>
      </c>
      <c r="B153" s="234" t="s">
        <v>4188</v>
      </c>
      <c r="C153" s="234" t="s">
        <v>4189</v>
      </c>
      <c r="D153" s="234" t="s">
        <v>4190</v>
      </c>
      <c r="E153" s="234" t="s">
        <v>25</v>
      </c>
      <c r="F153" s="234" t="s">
        <v>4191</v>
      </c>
      <c r="G153" s="234" t="s">
        <v>25</v>
      </c>
      <c r="H153" s="234" t="s">
        <v>4192</v>
      </c>
      <c r="I153" s="234" t="s">
        <v>4193</v>
      </c>
      <c r="J153" s="234" t="s">
        <v>4194</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4195</v>
      </c>
      <c r="B154" s="234" t="s">
        <v>4196</v>
      </c>
      <c r="C154" s="234" t="s">
        <v>4197</v>
      </c>
      <c r="D154" s="234" t="s">
        <v>25</v>
      </c>
      <c r="E154" s="234" t="s">
        <v>25</v>
      </c>
      <c r="F154" s="234" t="s">
        <v>4198</v>
      </c>
      <c r="G154" s="234" t="s">
        <v>25</v>
      </c>
      <c r="H154" s="234" t="s">
        <v>4199</v>
      </c>
      <c r="I154" s="234" t="s">
        <v>25</v>
      </c>
      <c r="J154" s="234" t="s">
        <v>4200</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4201</v>
      </c>
      <c r="B155" s="234" t="s">
        <v>4202</v>
      </c>
      <c r="C155" s="234" t="s">
        <v>4203</v>
      </c>
      <c r="D155" s="234" t="s">
        <v>25</v>
      </c>
      <c r="E155" s="234" t="s">
        <v>25</v>
      </c>
      <c r="F155" s="234" t="s">
        <v>25</v>
      </c>
      <c r="G155" s="234" t="s">
        <v>25</v>
      </c>
      <c r="H155" s="234" t="s">
        <v>4204</v>
      </c>
      <c r="I155" s="234" t="s">
        <v>4205</v>
      </c>
      <c r="J155" s="234" t="s">
        <v>4206</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4207</v>
      </c>
      <c r="B156" s="234" t="s">
        <v>4208</v>
      </c>
      <c r="C156" s="234" t="s">
        <v>4209</v>
      </c>
      <c r="D156" s="234" t="s">
        <v>25</v>
      </c>
      <c r="E156" s="234" t="s">
        <v>25</v>
      </c>
      <c r="F156" s="234" t="s">
        <v>25</v>
      </c>
      <c r="G156" s="234" t="s">
        <v>25</v>
      </c>
      <c r="H156" s="234" t="s">
        <v>4210</v>
      </c>
      <c r="I156" s="234" t="s">
        <v>25</v>
      </c>
      <c r="J156" s="234" t="s">
        <v>4211</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4212</v>
      </c>
      <c r="B157" s="234" t="s">
        <v>4213</v>
      </c>
      <c r="C157" s="234" t="s">
        <v>4214</v>
      </c>
      <c r="D157" s="234" t="s">
        <v>4215</v>
      </c>
      <c r="E157" s="234" t="s">
        <v>25</v>
      </c>
      <c r="F157" s="234" t="s">
        <v>25</v>
      </c>
      <c r="G157" s="234" t="s">
        <v>25</v>
      </c>
      <c r="H157" s="234" t="s">
        <v>4216</v>
      </c>
      <c r="I157" s="234" t="s">
        <v>25</v>
      </c>
      <c r="J157" s="234" t="s">
        <v>4217</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4218</v>
      </c>
      <c r="B158" s="234" t="s">
        <v>4219</v>
      </c>
      <c r="C158" s="234" t="s">
        <v>4220</v>
      </c>
      <c r="D158" s="234" t="s">
        <v>4221</v>
      </c>
      <c r="E158" s="234" t="s">
        <v>25</v>
      </c>
      <c r="F158" s="234" t="s">
        <v>25</v>
      </c>
      <c r="G158" s="234" t="s">
        <v>25</v>
      </c>
      <c r="H158" s="234" t="s">
        <v>25</v>
      </c>
      <c r="I158" s="234" t="s">
        <v>25</v>
      </c>
      <c r="J158" s="234" t="s">
        <v>4222</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4223</v>
      </c>
      <c r="B159" s="234" t="s">
        <v>4224</v>
      </c>
      <c r="C159" s="234" t="s">
        <v>4225</v>
      </c>
      <c r="D159" s="234" t="s">
        <v>4226</v>
      </c>
      <c r="E159" s="234" t="s">
        <v>25</v>
      </c>
      <c r="F159" s="234" t="s">
        <v>4227</v>
      </c>
      <c r="G159" s="234" t="s">
        <v>25</v>
      </c>
      <c r="H159" s="234" t="s">
        <v>4228</v>
      </c>
      <c r="I159" s="234" t="s">
        <v>4229</v>
      </c>
      <c r="J159" s="234" t="s">
        <v>4230</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919</v>
      </c>
      <c r="B160" s="233" t="s">
        <v>4231</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4232</v>
      </c>
      <c r="B161" s="234" t="s">
        <v>4233</v>
      </c>
      <c r="C161" s="234" t="s">
        <v>4234</v>
      </c>
      <c r="D161" s="234" t="s">
        <v>4235</v>
      </c>
      <c r="E161" s="234" t="s">
        <v>25</v>
      </c>
      <c r="F161" s="234" t="s">
        <v>25</v>
      </c>
      <c r="G161" s="234" t="s">
        <v>4236</v>
      </c>
      <c r="H161" s="234" t="s">
        <v>4237</v>
      </c>
      <c r="I161" s="234" t="s">
        <v>4238</v>
      </c>
      <c r="J161" s="234" t="s">
        <v>4239</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4240</v>
      </c>
      <c r="B162" s="234" t="s">
        <v>4241</v>
      </c>
      <c r="C162" s="234" t="s">
        <v>4242</v>
      </c>
      <c r="D162" s="234" t="s">
        <v>4243</v>
      </c>
      <c r="E162" s="234" t="s">
        <v>25</v>
      </c>
      <c r="F162" s="234" t="s">
        <v>25</v>
      </c>
      <c r="G162" s="234" t="s">
        <v>25</v>
      </c>
      <c r="H162" s="234" t="s">
        <v>4244</v>
      </c>
      <c r="I162" s="234" t="s">
        <v>25</v>
      </c>
      <c r="J162" s="234" t="s">
        <v>4245</v>
      </c>
      <c r="K162" s="237">
        <f>IF(COUNTIF(L162:AY162,"&lt;&gt;")=0,"",SUMPRODUCT(((Recommendations[ImplStatus]="Implemented")+(Recommendations[ImplStatus]="Compensated"))*ISNUMBER(MATCH(Recommendations[Id],L162:AY162,0)))/COUNTIF(L162:AY162,"&lt;&gt;"))</f>
        <v>0</v>
      </c>
      <c r="L162" s="240" t="s">
        <v>189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4246</v>
      </c>
      <c r="B163" s="234" t="s">
        <v>4247</v>
      </c>
      <c r="C163" s="234" t="s">
        <v>4248</v>
      </c>
      <c r="D163" s="234" t="s">
        <v>4243</v>
      </c>
      <c r="E163" s="234" t="s">
        <v>25</v>
      </c>
      <c r="F163" s="234" t="s">
        <v>4249</v>
      </c>
      <c r="G163" s="234" t="s">
        <v>25</v>
      </c>
      <c r="H163" s="234" t="s">
        <v>4250</v>
      </c>
      <c r="I163" s="234" t="s">
        <v>25</v>
      </c>
      <c r="J163" s="234" t="s">
        <v>4251</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4252</v>
      </c>
      <c r="B164" s="234" t="s">
        <v>4253</v>
      </c>
      <c r="C164" s="234" t="s">
        <v>4254</v>
      </c>
      <c r="D164" s="234" t="s">
        <v>4255</v>
      </c>
      <c r="E164" s="234" t="s">
        <v>25</v>
      </c>
      <c r="F164" s="234" t="s">
        <v>25</v>
      </c>
      <c r="G164" s="234" t="s">
        <v>25</v>
      </c>
      <c r="H164" s="234" t="s">
        <v>4256</v>
      </c>
      <c r="I164" s="234" t="s">
        <v>4257</v>
      </c>
      <c r="J164" s="234" t="s">
        <v>4258</v>
      </c>
      <c r="K164" s="237">
        <f>IF(COUNTIF(L164:AY164,"&lt;&gt;")=0,"",SUMPRODUCT(((Recommendations[ImplStatus]="Implemented")+(Recommendations[ImplStatus]="Compensated"))*ISNUMBER(MATCH(Recommendations[Id],L164:AY164,0)))/COUNTIF(L164:AY164,"&lt;&gt;"))</f>
        <v>0</v>
      </c>
      <c r="L164" s="240" t="s">
        <v>183</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4259</v>
      </c>
      <c r="B165" s="234" t="s">
        <v>4260</v>
      </c>
      <c r="C165" s="234" t="s">
        <v>4261</v>
      </c>
      <c r="D165" s="234" t="s">
        <v>25</v>
      </c>
      <c r="E165" s="234" t="s">
        <v>25</v>
      </c>
      <c r="F165" s="234" t="s">
        <v>25</v>
      </c>
      <c r="G165" s="234" t="s">
        <v>25</v>
      </c>
      <c r="H165" s="234" t="s">
        <v>4262</v>
      </c>
      <c r="I165" s="234" t="s">
        <v>25</v>
      </c>
      <c r="J165" s="234" t="s">
        <v>4263</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4264</v>
      </c>
      <c r="B166" s="234" t="s">
        <v>4265</v>
      </c>
      <c r="C166" s="234" t="s">
        <v>4266</v>
      </c>
      <c r="D166" s="234" t="s">
        <v>4267</v>
      </c>
      <c r="E166" s="234" t="s">
        <v>25</v>
      </c>
      <c r="F166" s="234" t="s">
        <v>25</v>
      </c>
      <c r="G166" s="234" t="s">
        <v>25</v>
      </c>
      <c r="H166" s="234" t="s">
        <v>4268</v>
      </c>
      <c r="I166" s="234" t="s">
        <v>4269</v>
      </c>
      <c r="J166" s="234" t="s">
        <v>4270</v>
      </c>
      <c r="K166" s="237">
        <f>IF(COUNTIF(L166:AY166,"&lt;&gt;")=0,"",SUMPRODUCT(((Recommendations[ImplStatus]="Implemented")+(Recommendations[ImplStatus]="Compensated"))*ISNUMBER(MATCH(Recommendations[Id],L166:AY166,0)))/COUNTIF(L166:AY166,"&lt;&gt;"))</f>
        <v>0</v>
      </c>
      <c r="L166" s="240" t="s">
        <v>390</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4271</v>
      </c>
      <c r="B167" s="234" t="s">
        <v>4272</v>
      </c>
      <c r="C167" s="234" t="s">
        <v>4273</v>
      </c>
      <c r="D167" s="234" t="s">
        <v>25</v>
      </c>
      <c r="E167" s="234" t="s">
        <v>25</v>
      </c>
      <c r="F167" s="234" t="s">
        <v>25</v>
      </c>
      <c r="G167" s="234" t="s">
        <v>25</v>
      </c>
      <c r="H167" s="234" t="s">
        <v>4274</v>
      </c>
      <c r="I167" s="234" t="s">
        <v>4275</v>
      </c>
      <c r="J167" s="234" t="s">
        <v>4276</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4277</v>
      </c>
      <c r="B168" s="234" t="s">
        <v>4278</v>
      </c>
      <c r="C168" s="234" t="s">
        <v>4279</v>
      </c>
      <c r="D168" s="234" t="s">
        <v>4280</v>
      </c>
      <c r="E168" s="234" t="s">
        <v>25</v>
      </c>
      <c r="F168" s="234" t="s">
        <v>25</v>
      </c>
      <c r="G168" s="234" t="s">
        <v>25</v>
      </c>
      <c r="H168" s="234" t="s">
        <v>4281</v>
      </c>
      <c r="I168" s="234" t="s">
        <v>25</v>
      </c>
      <c r="J168" s="234" t="s">
        <v>4282</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4283</v>
      </c>
      <c r="B169" s="234" t="s">
        <v>4284</v>
      </c>
      <c r="C169" s="234" t="s">
        <v>4285</v>
      </c>
      <c r="D169" s="234" t="s">
        <v>4286</v>
      </c>
      <c r="E169" s="234" t="s">
        <v>25</v>
      </c>
      <c r="F169" s="234" t="s">
        <v>25</v>
      </c>
      <c r="G169" s="234" t="s">
        <v>4287</v>
      </c>
      <c r="H169" s="234" t="s">
        <v>4288</v>
      </c>
      <c r="I169" s="234" t="s">
        <v>4289</v>
      </c>
      <c r="J169" s="234" t="s">
        <v>4290</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4291</v>
      </c>
      <c r="B170" s="234" t="s">
        <v>4292</v>
      </c>
      <c r="C170" s="234" t="s">
        <v>4293</v>
      </c>
      <c r="D170" s="234" t="s">
        <v>4294</v>
      </c>
      <c r="E170" s="234" t="s">
        <v>25</v>
      </c>
      <c r="F170" s="234" t="s">
        <v>25</v>
      </c>
      <c r="G170" s="234" t="s">
        <v>25</v>
      </c>
      <c r="H170" s="234" t="s">
        <v>4295</v>
      </c>
      <c r="I170" s="234" t="s">
        <v>4296</v>
      </c>
      <c r="J170" s="234" t="s">
        <v>4297</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4298</v>
      </c>
      <c r="B171" s="234" t="s">
        <v>4299</v>
      </c>
      <c r="C171" s="234" t="s">
        <v>4293</v>
      </c>
      <c r="D171" s="234" t="s">
        <v>4300</v>
      </c>
      <c r="E171" s="234" t="s">
        <v>25</v>
      </c>
      <c r="F171" s="234" t="s">
        <v>25</v>
      </c>
      <c r="G171" s="234" t="s">
        <v>4301</v>
      </c>
      <c r="H171" s="234" t="s">
        <v>4295</v>
      </c>
      <c r="I171" s="234" t="s">
        <v>4302</v>
      </c>
      <c r="J171" s="234" t="s">
        <v>4303</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4304</v>
      </c>
      <c r="B172" s="234" t="s">
        <v>4305</v>
      </c>
      <c r="C172" s="234" t="s">
        <v>4306</v>
      </c>
      <c r="D172" s="234" t="s">
        <v>4307</v>
      </c>
      <c r="E172" s="234" t="s">
        <v>25</v>
      </c>
      <c r="F172" s="234" t="s">
        <v>25</v>
      </c>
      <c r="G172" s="234" t="s">
        <v>25</v>
      </c>
      <c r="H172" s="234" t="s">
        <v>4308</v>
      </c>
      <c r="I172" s="234" t="s">
        <v>25</v>
      </c>
      <c r="J172" s="234" t="s">
        <v>4309</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923</v>
      </c>
      <c r="B173" s="233" t="s">
        <v>4310</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4311</v>
      </c>
      <c r="B174" s="234" t="s">
        <v>4312</v>
      </c>
      <c r="C174" s="234" t="s">
        <v>4313</v>
      </c>
      <c r="D174" s="234" t="s">
        <v>4314</v>
      </c>
      <c r="E174" s="234" t="s">
        <v>4315</v>
      </c>
      <c r="F174" s="234" t="s">
        <v>25</v>
      </c>
      <c r="G174" s="234" t="s">
        <v>25</v>
      </c>
      <c r="H174" s="234" t="s">
        <v>4316</v>
      </c>
      <c r="I174" s="234" t="s">
        <v>4317</v>
      </c>
      <c r="J174" s="234" t="s">
        <v>4318</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4319</v>
      </c>
      <c r="B175" s="234" t="s">
        <v>4320</v>
      </c>
      <c r="C175" s="234" t="s">
        <v>4321</v>
      </c>
      <c r="D175" s="234" t="s">
        <v>25</v>
      </c>
      <c r="E175" s="234" t="s">
        <v>4322</v>
      </c>
      <c r="F175" s="234" t="s">
        <v>25</v>
      </c>
      <c r="G175" s="234" t="s">
        <v>25</v>
      </c>
      <c r="H175" s="234" t="s">
        <v>4323</v>
      </c>
      <c r="I175" s="234" t="s">
        <v>25</v>
      </c>
      <c r="J175" s="234" t="s">
        <v>4324</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4325</v>
      </c>
      <c r="B176" s="234" t="s">
        <v>4326</v>
      </c>
      <c r="C176" s="234" t="s">
        <v>4327</v>
      </c>
      <c r="D176" s="234" t="s">
        <v>25</v>
      </c>
      <c r="E176" s="234" t="s">
        <v>4328</v>
      </c>
      <c r="F176" s="234" t="s">
        <v>25</v>
      </c>
      <c r="G176" s="234" t="s">
        <v>25</v>
      </c>
      <c r="H176" s="234" t="s">
        <v>4329</v>
      </c>
      <c r="I176" s="234" t="s">
        <v>4330</v>
      </c>
      <c r="J176" s="234" t="s">
        <v>4331</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928</v>
      </c>
      <c r="B177" s="233" t="s">
        <v>4332</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4333</v>
      </c>
      <c r="B178" s="234" t="s">
        <v>4334</v>
      </c>
      <c r="C178" s="234" t="s">
        <v>4335</v>
      </c>
      <c r="D178" s="234" t="s">
        <v>4336</v>
      </c>
      <c r="E178" s="234" t="s">
        <v>4337</v>
      </c>
      <c r="F178" s="234" t="s">
        <v>4338</v>
      </c>
      <c r="G178" s="234" t="s">
        <v>25</v>
      </c>
      <c r="H178" s="234" t="s">
        <v>4339</v>
      </c>
      <c r="I178" s="234" t="s">
        <v>4340</v>
      </c>
      <c r="J178" s="234" t="s">
        <v>4341</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932</v>
      </c>
      <c r="B179" s="233" t="s">
        <v>4342</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4343</v>
      </c>
      <c r="B180" s="234" t="s">
        <v>4344</v>
      </c>
      <c r="C180" s="234" t="s">
        <v>4345</v>
      </c>
      <c r="D180" s="234" t="s">
        <v>4336</v>
      </c>
      <c r="E180" s="234" t="s">
        <v>4346</v>
      </c>
      <c r="F180" s="234" t="s">
        <v>25</v>
      </c>
      <c r="G180" s="234" t="s">
        <v>25</v>
      </c>
      <c r="H180" s="234" t="s">
        <v>4347</v>
      </c>
      <c r="I180" s="234" t="s">
        <v>3859</v>
      </c>
      <c r="J180" s="234" t="s">
        <v>4348</v>
      </c>
      <c r="K180" s="237">
        <f>IF(COUNTIF(L180:AY180,"&lt;&gt;")=0,"",SUMPRODUCT(((Recommendations[ImplStatus]="Implemented")+(Recommendations[ImplStatus]="Compensated"))*ISNUMBER(MATCH(Recommendations[Id],L180:AY180,0)))/COUNTIF(L180:AY180,"&lt;&gt;"))</f>
        <v>0</v>
      </c>
      <c r="L180" s="240" t="s">
        <v>355</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4349</v>
      </c>
      <c r="B181" s="234" t="s">
        <v>4350</v>
      </c>
      <c r="C181" s="234" t="s">
        <v>4351</v>
      </c>
      <c r="D181" s="234" t="s">
        <v>4352</v>
      </c>
      <c r="E181" s="234" t="s">
        <v>25</v>
      </c>
      <c r="F181" s="234" t="s">
        <v>25</v>
      </c>
      <c r="G181" s="234" t="s">
        <v>25</v>
      </c>
      <c r="H181" s="234" t="s">
        <v>4353</v>
      </c>
      <c r="I181" s="234" t="s">
        <v>4354</v>
      </c>
      <c r="J181" s="234" t="s">
        <v>4355</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4356</v>
      </c>
      <c r="B182" s="234" t="s">
        <v>4357</v>
      </c>
      <c r="C182" s="234" t="s">
        <v>4358</v>
      </c>
      <c r="D182" s="234" t="s">
        <v>4359</v>
      </c>
      <c r="E182" s="234" t="s">
        <v>25</v>
      </c>
      <c r="F182" s="234" t="s">
        <v>25</v>
      </c>
      <c r="G182" s="234" t="s">
        <v>25</v>
      </c>
      <c r="H182" s="234" t="s">
        <v>4360</v>
      </c>
      <c r="I182" s="234" t="s">
        <v>3859</v>
      </c>
      <c r="J182" s="234" t="s">
        <v>4361</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4362</v>
      </c>
      <c r="B183" s="232" t="s">
        <v>4363</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264</v>
      </c>
      <c r="B184" s="233" t="s">
        <v>4364</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4365</v>
      </c>
      <c r="B185" s="234" t="s">
        <v>4366</v>
      </c>
      <c r="C185" s="234" t="s">
        <v>4367</v>
      </c>
      <c r="D185" s="234" t="s">
        <v>3631</v>
      </c>
      <c r="E185" s="234" t="s">
        <v>4368</v>
      </c>
      <c r="F185" s="234" t="s">
        <v>25</v>
      </c>
      <c r="G185" s="234" t="s">
        <v>25</v>
      </c>
      <c r="H185" s="234" t="s">
        <v>4369</v>
      </c>
      <c r="I185" s="234" t="s">
        <v>25</v>
      </c>
      <c r="J185" s="234" t="s">
        <v>4370</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4371</v>
      </c>
      <c r="B186" s="234" t="s">
        <v>4372</v>
      </c>
      <c r="C186" s="234" t="s">
        <v>3636</v>
      </c>
      <c r="D186" s="234" t="s">
        <v>4373</v>
      </c>
      <c r="E186" s="234" t="s">
        <v>25</v>
      </c>
      <c r="F186" s="234" t="s">
        <v>25</v>
      </c>
      <c r="G186" s="234" t="s">
        <v>25</v>
      </c>
      <c r="H186" s="234" t="s">
        <v>4374</v>
      </c>
      <c r="I186" s="234" t="s">
        <v>25</v>
      </c>
      <c r="J186" s="234" t="s">
        <v>4375</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270</v>
      </c>
      <c r="B187" s="233" t="s">
        <v>4376</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4377</v>
      </c>
      <c r="B188" s="234" t="s">
        <v>4378</v>
      </c>
      <c r="C188" s="234" t="s">
        <v>4379</v>
      </c>
      <c r="D188" s="234" t="s">
        <v>4380</v>
      </c>
      <c r="E188" s="234" t="s">
        <v>25</v>
      </c>
      <c r="F188" s="234" t="s">
        <v>4381</v>
      </c>
      <c r="G188" s="234" t="s">
        <v>25</v>
      </c>
      <c r="H188" s="234" t="s">
        <v>4382</v>
      </c>
      <c r="I188" s="234" t="s">
        <v>4383</v>
      </c>
      <c r="J188" s="234" t="s">
        <v>4384</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4385</v>
      </c>
      <c r="B189" s="234" t="s">
        <v>4386</v>
      </c>
      <c r="C189" s="234" t="s">
        <v>4387</v>
      </c>
      <c r="D189" s="234" t="s">
        <v>4388</v>
      </c>
      <c r="E189" s="234" t="s">
        <v>25</v>
      </c>
      <c r="F189" s="234" t="s">
        <v>25</v>
      </c>
      <c r="G189" s="234" t="s">
        <v>25</v>
      </c>
      <c r="H189" s="234" t="s">
        <v>4389</v>
      </c>
      <c r="I189" s="234" t="s">
        <v>25</v>
      </c>
      <c r="J189" s="234" t="s">
        <v>4390</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4391</v>
      </c>
      <c r="B190" s="234" t="s">
        <v>4392</v>
      </c>
      <c r="C190" s="234" t="s">
        <v>4393</v>
      </c>
      <c r="D190" s="234" t="s">
        <v>4394</v>
      </c>
      <c r="E190" s="234" t="s">
        <v>25</v>
      </c>
      <c r="F190" s="234" t="s">
        <v>4395</v>
      </c>
      <c r="G190" s="234" t="s">
        <v>25</v>
      </c>
      <c r="H190" s="234" t="s">
        <v>4396</v>
      </c>
      <c r="I190" s="234" t="s">
        <v>25</v>
      </c>
      <c r="J190" s="234" t="s">
        <v>4397</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4398</v>
      </c>
      <c r="B191" s="234" t="s">
        <v>4399</v>
      </c>
      <c r="C191" s="234" t="s">
        <v>4400</v>
      </c>
      <c r="D191" s="234" t="s">
        <v>25</v>
      </c>
      <c r="E191" s="234" t="s">
        <v>25</v>
      </c>
      <c r="F191" s="234" t="s">
        <v>25</v>
      </c>
      <c r="G191" s="234" t="s">
        <v>25</v>
      </c>
      <c r="H191" s="234" t="s">
        <v>4401</v>
      </c>
      <c r="I191" s="234" t="s">
        <v>25</v>
      </c>
      <c r="J191" s="234" t="s">
        <v>4402</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4403</v>
      </c>
      <c r="B192" s="234" t="s">
        <v>4404</v>
      </c>
      <c r="C192" s="234" t="s">
        <v>4405</v>
      </c>
      <c r="D192" s="234" t="s">
        <v>4406</v>
      </c>
      <c r="E192" s="234" t="s">
        <v>4407</v>
      </c>
      <c r="F192" s="234" t="s">
        <v>25</v>
      </c>
      <c r="G192" s="234" t="s">
        <v>25</v>
      </c>
      <c r="H192" s="234" t="s">
        <v>4408</v>
      </c>
      <c r="I192" s="234" t="s">
        <v>25</v>
      </c>
      <c r="J192" s="234" t="s">
        <v>4409</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276</v>
      </c>
      <c r="B193" s="233" t="s">
        <v>4410</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4411</v>
      </c>
      <c r="B194" s="234" t="s">
        <v>4412</v>
      </c>
      <c r="C194" s="234" t="s">
        <v>4413</v>
      </c>
      <c r="D194" s="234" t="s">
        <v>4406</v>
      </c>
      <c r="E194" s="234" t="s">
        <v>4407</v>
      </c>
      <c r="F194" s="234" t="s">
        <v>4414</v>
      </c>
      <c r="G194" s="234" t="s">
        <v>25</v>
      </c>
      <c r="H194" s="234" t="s">
        <v>4415</v>
      </c>
      <c r="I194" s="234" t="s">
        <v>25</v>
      </c>
      <c r="J194" s="234" t="s">
        <v>4416</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4417</v>
      </c>
      <c r="B195" s="234" t="s">
        <v>4418</v>
      </c>
      <c r="C195" s="234" t="s">
        <v>4419</v>
      </c>
      <c r="D195" s="234" t="s">
        <v>4420</v>
      </c>
      <c r="E195" s="234" t="s">
        <v>25</v>
      </c>
      <c r="F195" s="234" t="s">
        <v>25</v>
      </c>
      <c r="G195" s="234" t="s">
        <v>25</v>
      </c>
      <c r="H195" s="234" t="s">
        <v>4421</v>
      </c>
      <c r="I195" s="234" t="s">
        <v>25</v>
      </c>
      <c r="J195" s="234" t="s">
        <v>4422</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4423</v>
      </c>
      <c r="B196" s="234" t="s">
        <v>4424</v>
      </c>
      <c r="C196" s="234" t="s">
        <v>4425</v>
      </c>
      <c r="D196" s="234" t="s">
        <v>25</v>
      </c>
      <c r="E196" s="234" t="s">
        <v>4426</v>
      </c>
      <c r="F196" s="234" t="s">
        <v>25</v>
      </c>
      <c r="G196" s="234" t="s">
        <v>25</v>
      </c>
      <c r="H196" s="234" t="s">
        <v>4427</v>
      </c>
      <c r="I196" s="234" t="s">
        <v>25</v>
      </c>
      <c r="J196" s="234" t="s">
        <v>4428</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4429</v>
      </c>
      <c r="B197" s="234" t="s">
        <v>4430</v>
      </c>
      <c r="C197" s="234" t="s">
        <v>4431</v>
      </c>
      <c r="D197" s="234" t="s">
        <v>25</v>
      </c>
      <c r="E197" s="234" t="s">
        <v>25</v>
      </c>
      <c r="F197" s="234" t="s">
        <v>25</v>
      </c>
      <c r="G197" s="234" t="s">
        <v>25</v>
      </c>
      <c r="H197" s="234" t="s">
        <v>4432</v>
      </c>
      <c r="I197" s="234" t="s">
        <v>25</v>
      </c>
      <c r="J197" s="234" t="s">
        <v>4433</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4434</v>
      </c>
      <c r="B198" s="234" t="s">
        <v>4435</v>
      </c>
      <c r="C198" s="234" t="s">
        <v>4436</v>
      </c>
      <c r="D198" s="234" t="s">
        <v>4437</v>
      </c>
      <c r="E198" s="234" t="s">
        <v>25</v>
      </c>
      <c r="F198" s="234" t="s">
        <v>25</v>
      </c>
      <c r="G198" s="234" t="s">
        <v>25</v>
      </c>
      <c r="H198" s="234" t="s">
        <v>4438</v>
      </c>
      <c r="I198" s="234" t="s">
        <v>25</v>
      </c>
      <c r="J198" s="234" t="s">
        <v>4439</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971</v>
      </c>
      <c r="B199" s="233" t="s">
        <v>4440</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4441</v>
      </c>
      <c r="B200" s="234" t="s">
        <v>4442</v>
      </c>
      <c r="C200" s="234" t="s">
        <v>4443</v>
      </c>
      <c r="D200" s="234" t="s">
        <v>25</v>
      </c>
      <c r="E200" s="234" t="s">
        <v>25</v>
      </c>
      <c r="F200" s="234" t="s">
        <v>25</v>
      </c>
      <c r="G200" s="234" t="s">
        <v>25</v>
      </c>
      <c r="H200" s="234" t="s">
        <v>4444</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4445</v>
      </c>
      <c r="B201" s="234" t="s">
        <v>4446</v>
      </c>
      <c r="C201" s="234" t="s">
        <v>4447</v>
      </c>
      <c r="D201" s="234" t="s">
        <v>4448</v>
      </c>
      <c r="E201" s="234" t="s">
        <v>25</v>
      </c>
      <c r="F201" s="234" t="s">
        <v>25</v>
      </c>
      <c r="G201" s="234" t="s">
        <v>25</v>
      </c>
      <c r="H201" s="234" t="s">
        <v>4449</v>
      </c>
      <c r="I201" s="234" t="s">
        <v>25</v>
      </c>
      <c r="J201" s="234" t="s">
        <v>4450</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4451</v>
      </c>
      <c r="B202" s="234" t="s">
        <v>4452</v>
      </c>
      <c r="C202" s="234" t="s">
        <v>4453</v>
      </c>
      <c r="D202" s="234" t="s">
        <v>25</v>
      </c>
      <c r="E202" s="234" t="s">
        <v>25</v>
      </c>
      <c r="F202" s="234" t="s">
        <v>25</v>
      </c>
      <c r="G202" s="234" t="s">
        <v>25</v>
      </c>
      <c r="H202" s="234" t="s">
        <v>4454</v>
      </c>
      <c r="I202" s="234" t="s">
        <v>25</v>
      </c>
      <c r="J202" s="234" t="s">
        <v>4455</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4456</v>
      </c>
      <c r="B203" s="234" t="s">
        <v>4457</v>
      </c>
      <c r="C203" s="234" t="s">
        <v>4458</v>
      </c>
      <c r="D203" s="234" t="s">
        <v>4459</v>
      </c>
      <c r="E203" s="234" t="s">
        <v>25</v>
      </c>
      <c r="F203" s="234" t="s">
        <v>25</v>
      </c>
      <c r="G203" s="234" t="s">
        <v>25</v>
      </c>
      <c r="H203" s="234" t="s">
        <v>4460</v>
      </c>
      <c r="I203" s="234" t="s">
        <v>25</v>
      </c>
      <c r="J203" s="234" t="s">
        <v>4461</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4462</v>
      </c>
      <c r="B204" s="234" t="s">
        <v>4463</v>
      </c>
      <c r="C204" s="234" t="s">
        <v>4464</v>
      </c>
      <c r="D204" s="234" t="s">
        <v>25</v>
      </c>
      <c r="E204" s="234" t="s">
        <v>25</v>
      </c>
      <c r="F204" s="234" t="s">
        <v>25</v>
      </c>
      <c r="G204" s="234" t="s">
        <v>25</v>
      </c>
      <c r="H204" s="234" t="s">
        <v>4465</v>
      </c>
      <c r="I204" s="234" t="s">
        <v>25</v>
      </c>
      <c r="J204" s="234" t="s">
        <v>4466</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4467</v>
      </c>
      <c r="B205" s="234" t="s">
        <v>4468</v>
      </c>
      <c r="C205" s="234" t="s">
        <v>4469</v>
      </c>
      <c r="D205" s="234" t="s">
        <v>25</v>
      </c>
      <c r="E205" s="234" t="s">
        <v>25</v>
      </c>
      <c r="F205" s="234" t="s">
        <v>25</v>
      </c>
      <c r="G205" s="234" t="s">
        <v>25</v>
      </c>
      <c r="H205" s="234" t="s">
        <v>4470</v>
      </c>
      <c r="I205" s="234" t="s">
        <v>4471</v>
      </c>
      <c r="J205" s="234" t="s">
        <v>4472</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4473</v>
      </c>
      <c r="B206" s="234" t="s">
        <v>4474</v>
      </c>
      <c r="C206" s="234" t="s">
        <v>4475</v>
      </c>
      <c r="D206" s="234" t="s">
        <v>25</v>
      </c>
      <c r="E206" s="234" t="s">
        <v>25</v>
      </c>
      <c r="F206" s="234" t="s">
        <v>25</v>
      </c>
      <c r="G206" s="234" t="s">
        <v>25</v>
      </c>
      <c r="H206" s="234" t="s">
        <v>4476</v>
      </c>
      <c r="I206" s="234" t="s">
        <v>25</v>
      </c>
      <c r="J206" s="234" t="s">
        <v>4477</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4478</v>
      </c>
      <c r="B207" s="234" t="s">
        <v>4479</v>
      </c>
      <c r="C207" s="234" t="s">
        <v>4475</v>
      </c>
      <c r="D207" s="234" t="s">
        <v>4480</v>
      </c>
      <c r="E207" s="234" t="s">
        <v>25</v>
      </c>
      <c r="F207" s="234" t="s">
        <v>25</v>
      </c>
      <c r="G207" s="234" t="s">
        <v>25</v>
      </c>
      <c r="H207" s="234" t="s">
        <v>4481</v>
      </c>
      <c r="I207" s="234" t="s">
        <v>25</v>
      </c>
      <c r="J207" s="234" t="s">
        <v>4482</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4483</v>
      </c>
      <c r="B208" s="234" t="s">
        <v>4484</v>
      </c>
      <c r="C208" s="234" t="s">
        <v>4485</v>
      </c>
      <c r="D208" s="234" t="s">
        <v>4480</v>
      </c>
      <c r="E208" s="234" t="s">
        <v>25</v>
      </c>
      <c r="F208" s="234" t="s">
        <v>4486</v>
      </c>
      <c r="G208" s="234" t="s">
        <v>4487</v>
      </c>
      <c r="H208" s="234" t="s">
        <v>4488</v>
      </c>
      <c r="I208" s="234" t="s">
        <v>4489</v>
      </c>
      <c r="J208" s="234" t="s">
        <v>4490</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4491</v>
      </c>
      <c r="B209" s="234" t="s">
        <v>4492</v>
      </c>
      <c r="C209" s="234" t="s">
        <v>4493</v>
      </c>
      <c r="D209" s="234" t="s">
        <v>4494</v>
      </c>
      <c r="E209" s="234" t="s">
        <v>25</v>
      </c>
      <c r="F209" s="234" t="s">
        <v>4486</v>
      </c>
      <c r="G209" s="234" t="s">
        <v>4495</v>
      </c>
      <c r="H209" s="234" t="s">
        <v>4496</v>
      </c>
      <c r="I209" s="234" t="s">
        <v>4489</v>
      </c>
      <c r="J209" s="234" t="s">
        <v>4497</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975</v>
      </c>
      <c r="B210" s="233" t="s">
        <v>4498</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4499</v>
      </c>
      <c r="B211" s="234" t="s">
        <v>4500</v>
      </c>
      <c r="C211" s="234" t="s">
        <v>4501</v>
      </c>
      <c r="D211" s="234" t="s">
        <v>4502</v>
      </c>
      <c r="E211" s="234" t="s">
        <v>25</v>
      </c>
      <c r="F211" s="234" t="s">
        <v>25</v>
      </c>
      <c r="G211" s="234" t="s">
        <v>4503</v>
      </c>
      <c r="H211" s="234" t="s">
        <v>4504</v>
      </c>
      <c r="I211" s="234" t="s">
        <v>4505</v>
      </c>
      <c r="J211" s="234" t="s">
        <v>4506</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4507</v>
      </c>
      <c r="B212" s="234" t="s">
        <v>4508</v>
      </c>
      <c r="C212" s="234" t="s">
        <v>4509</v>
      </c>
      <c r="D212" s="234" t="s">
        <v>4510</v>
      </c>
      <c r="E212" s="234" t="s">
        <v>25</v>
      </c>
      <c r="F212" s="234" t="s">
        <v>4511</v>
      </c>
      <c r="G212" s="234" t="s">
        <v>25</v>
      </c>
      <c r="H212" s="234" t="s">
        <v>25</v>
      </c>
      <c r="I212" s="234" t="s">
        <v>25</v>
      </c>
      <c r="J212" s="234" t="s">
        <v>4512</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4513</v>
      </c>
      <c r="B213" s="234" t="s">
        <v>4514</v>
      </c>
      <c r="C213" s="234" t="s">
        <v>4515</v>
      </c>
      <c r="D213" s="234" t="s">
        <v>4516</v>
      </c>
      <c r="E213" s="234" t="s">
        <v>25</v>
      </c>
      <c r="F213" s="234" t="s">
        <v>4517</v>
      </c>
      <c r="G213" s="234" t="s">
        <v>25</v>
      </c>
      <c r="H213" s="234" t="s">
        <v>4518</v>
      </c>
      <c r="I213" s="234" t="s">
        <v>25</v>
      </c>
      <c r="J213" s="234" t="s">
        <v>4519</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4520</v>
      </c>
      <c r="B214" s="234" t="s">
        <v>4521</v>
      </c>
      <c r="C214" s="234" t="s">
        <v>4522</v>
      </c>
      <c r="D214" s="234" t="s">
        <v>4523</v>
      </c>
      <c r="E214" s="234" t="s">
        <v>25</v>
      </c>
      <c r="F214" s="234" t="s">
        <v>25</v>
      </c>
      <c r="G214" s="234" t="s">
        <v>25</v>
      </c>
      <c r="H214" s="234" t="s">
        <v>4524</v>
      </c>
      <c r="I214" s="234" t="s">
        <v>3859</v>
      </c>
      <c r="J214" s="234" t="s">
        <v>4525</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4526</v>
      </c>
      <c r="B215" s="234" t="s">
        <v>4527</v>
      </c>
      <c r="C215" s="234" t="s">
        <v>4528</v>
      </c>
      <c r="D215" s="234" t="s">
        <v>4529</v>
      </c>
      <c r="E215" s="234" t="s">
        <v>25</v>
      </c>
      <c r="F215" s="234" t="s">
        <v>25</v>
      </c>
      <c r="G215" s="234" t="s">
        <v>25</v>
      </c>
      <c r="H215" s="234" t="s">
        <v>4530</v>
      </c>
      <c r="I215" s="234" t="s">
        <v>25</v>
      </c>
      <c r="J215" s="234" t="s">
        <v>4531</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4532</v>
      </c>
      <c r="B216" s="232" t="s">
        <v>4533</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283</v>
      </c>
      <c r="B217" s="233" t="s">
        <v>4534</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4535</v>
      </c>
      <c r="B218" s="234" t="s">
        <v>4536</v>
      </c>
      <c r="C218" s="234" t="s">
        <v>4537</v>
      </c>
      <c r="D218" s="234" t="s">
        <v>3631</v>
      </c>
      <c r="E218" s="234" t="s">
        <v>3417</v>
      </c>
      <c r="F218" s="234" t="s">
        <v>25</v>
      </c>
      <c r="G218" s="234" t="s">
        <v>25</v>
      </c>
      <c r="H218" s="234" t="s">
        <v>4538</v>
      </c>
      <c r="I218" s="234" t="s">
        <v>25</v>
      </c>
      <c r="J218" s="234" t="s">
        <v>4539</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4540</v>
      </c>
      <c r="B219" s="234" t="s">
        <v>4541</v>
      </c>
      <c r="C219" s="234" t="s">
        <v>3422</v>
      </c>
      <c r="D219" s="234" t="s">
        <v>3423</v>
      </c>
      <c r="E219" s="234" t="s">
        <v>25</v>
      </c>
      <c r="F219" s="234" t="s">
        <v>3425</v>
      </c>
      <c r="G219" s="234" t="s">
        <v>25</v>
      </c>
      <c r="H219" s="234" t="s">
        <v>4542</v>
      </c>
      <c r="I219" s="234" t="s">
        <v>25</v>
      </c>
      <c r="J219" s="234" t="s">
        <v>4543</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289</v>
      </c>
      <c r="B220" s="233" t="s">
        <v>4544</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4545</v>
      </c>
      <c r="B221" s="234" t="s">
        <v>4546</v>
      </c>
      <c r="C221" s="234" t="s">
        <v>4547</v>
      </c>
      <c r="D221" s="234" t="s">
        <v>4548</v>
      </c>
      <c r="E221" s="234" t="s">
        <v>25</v>
      </c>
      <c r="F221" s="234" t="s">
        <v>25</v>
      </c>
      <c r="G221" s="234" t="s">
        <v>25</v>
      </c>
      <c r="H221" s="234" t="s">
        <v>4549</v>
      </c>
      <c r="I221" s="234" t="s">
        <v>25</v>
      </c>
      <c r="J221" s="234" t="s">
        <v>4550</v>
      </c>
      <c r="K221" s="237">
        <f>IF(COUNTIF(L221:AY221,"&lt;&gt;")=0,"",SUMPRODUCT(((Recommendations[ImplStatus]="Implemented")+(Recommendations[ImplStatus]="Compensated"))*ISNUMBER(MATCH(Recommendations[Id],L221:AY221,0)))/COUNTIF(L221:AY221,"&lt;&gt;"))</f>
        <v>0</v>
      </c>
      <c r="L221" s="240" t="s">
        <v>220</v>
      </c>
      <c r="M221" s="240" t="s">
        <v>226</v>
      </c>
      <c r="N221" s="240" t="s">
        <v>233</v>
      </c>
      <c r="O221" s="240" t="s">
        <v>367</v>
      </c>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4551</v>
      </c>
      <c r="B222" s="234" t="s">
        <v>4552</v>
      </c>
      <c r="C222" s="234" t="s">
        <v>4553</v>
      </c>
      <c r="D222" s="234" t="s">
        <v>4554</v>
      </c>
      <c r="E222" s="234" t="s">
        <v>25</v>
      </c>
      <c r="F222" s="234" t="s">
        <v>25</v>
      </c>
      <c r="G222" s="234" t="s">
        <v>25</v>
      </c>
      <c r="H222" s="234" t="s">
        <v>4555</v>
      </c>
      <c r="I222" s="234" t="s">
        <v>25</v>
      </c>
      <c r="J222" s="234" t="s">
        <v>4556</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4557</v>
      </c>
      <c r="B223" s="234" t="s">
        <v>4558</v>
      </c>
      <c r="C223" s="234" t="s">
        <v>4559</v>
      </c>
      <c r="D223" s="234" t="s">
        <v>25</v>
      </c>
      <c r="E223" s="234" t="s">
        <v>4560</v>
      </c>
      <c r="F223" s="234" t="s">
        <v>25</v>
      </c>
      <c r="G223" s="234" t="s">
        <v>25</v>
      </c>
      <c r="H223" s="234" t="s">
        <v>4561</v>
      </c>
      <c r="I223" s="234" t="s">
        <v>25</v>
      </c>
      <c r="J223" s="234" t="s">
        <v>4562</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4563</v>
      </c>
      <c r="B224" s="234" t="s">
        <v>4564</v>
      </c>
      <c r="C224" s="234" t="s">
        <v>4565</v>
      </c>
      <c r="D224" s="234" t="s">
        <v>25</v>
      </c>
      <c r="E224" s="234" t="s">
        <v>25</v>
      </c>
      <c r="F224" s="234" t="s">
        <v>25</v>
      </c>
      <c r="G224" s="234" t="s">
        <v>25</v>
      </c>
      <c r="H224" s="234" t="s">
        <v>4566</v>
      </c>
      <c r="I224" s="234" t="s">
        <v>25</v>
      </c>
      <c r="J224" s="234" t="s">
        <v>4567</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4568</v>
      </c>
      <c r="B225" s="234" t="s">
        <v>4569</v>
      </c>
      <c r="C225" s="234" t="s">
        <v>4570</v>
      </c>
      <c r="D225" s="234" t="s">
        <v>25</v>
      </c>
      <c r="E225" s="234" t="s">
        <v>25</v>
      </c>
      <c r="F225" s="234" t="s">
        <v>25</v>
      </c>
      <c r="G225" s="234" t="s">
        <v>25</v>
      </c>
      <c r="H225" s="234" t="s">
        <v>4571</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4572</v>
      </c>
      <c r="B226" s="234" t="s">
        <v>4573</v>
      </c>
      <c r="C226" s="234" t="s">
        <v>4574</v>
      </c>
      <c r="D226" s="234" t="s">
        <v>25</v>
      </c>
      <c r="E226" s="234" t="s">
        <v>25</v>
      </c>
      <c r="F226" s="234" t="s">
        <v>25</v>
      </c>
      <c r="G226" s="234" t="s">
        <v>25</v>
      </c>
      <c r="H226" s="234" t="s">
        <v>4575</v>
      </c>
      <c r="I226" s="234" t="s">
        <v>25</v>
      </c>
      <c r="J226" s="234" t="s">
        <v>4576</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4577</v>
      </c>
      <c r="B227" s="234" t="s">
        <v>4578</v>
      </c>
      <c r="C227" s="234" t="s">
        <v>4579</v>
      </c>
      <c r="D227" s="234" t="s">
        <v>25</v>
      </c>
      <c r="E227" s="234" t="s">
        <v>25</v>
      </c>
      <c r="F227" s="234" t="s">
        <v>25</v>
      </c>
      <c r="G227" s="234" t="s">
        <v>25</v>
      </c>
      <c r="H227" s="234" t="s">
        <v>4580</v>
      </c>
      <c r="I227" s="234" t="s">
        <v>25</v>
      </c>
      <c r="J227" s="234" t="s">
        <v>4581</v>
      </c>
      <c r="K227" s="237">
        <f>IF(COUNTIF(L227:AY227,"&lt;&gt;")=0,"",SUMPRODUCT(((Recommendations[ImplStatus]="Implemented")+(Recommendations[ImplStatus]="Compensated"))*ISNUMBER(MATCH(Recommendations[Id],L227:AY227,0)))/COUNTIF(L227:AY227,"&lt;&gt;"))</f>
        <v>0</v>
      </c>
      <c r="L227" s="240" t="s">
        <v>245</v>
      </c>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4582</v>
      </c>
      <c r="B228" s="234" t="s">
        <v>4583</v>
      </c>
      <c r="C228" s="234" t="s">
        <v>4584</v>
      </c>
      <c r="D228" s="234" t="s">
        <v>25</v>
      </c>
      <c r="E228" s="234" t="s">
        <v>25</v>
      </c>
      <c r="F228" s="234" t="s">
        <v>25</v>
      </c>
      <c r="G228" s="234" t="s">
        <v>25</v>
      </c>
      <c r="H228" s="234" t="s">
        <v>4585</v>
      </c>
      <c r="I228" s="234" t="s">
        <v>25</v>
      </c>
      <c r="J228" s="234" t="s">
        <v>4586</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4587</v>
      </c>
      <c r="B229" s="234" t="s">
        <v>4588</v>
      </c>
      <c r="C229" s="234" t="s">
        <v>4589</v>
      </c>
      <c r="D229" s="234" t="s">
        <v>25</v>
      </c>
      <c r="E229" s="234" t="s">
        <v>25</v>
      </c>
      <c r="F229" s="234" t="s">
        <v>25</v>
      </c>
      <c r="G229" s="234" t="s">
        <v>25</v>
      </c>
      <c r="H229" s="234" t="s">
        <v>4590</v>
      </c>
      <c r="I229" s="234" t="s">
        <v>25</v>
      </c>
      <c r="J229" s="234" t="s">
        <v>4591</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295</v>
      </c>
      <c r="B230" s="233" t="s">
        <v>4592</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4593</v>
      </c>
      <c r="B231" s="234" t="s">
        <v>4594</v>
      </c>
      <c r="C231" s="234" t="s">
        <v>4595</v>
      </c>
      <c r="D231" s="234" t="s">
        <v>4596</v>
      </c>
      <c r="E231" s="234" t="s">
        <v>25</v>
      </c>
      <c r="F231" s="234" t="s">
        <v>25</v>
      </c>
      <c r="G231" s="234" t="s">
        <v>25</v>
      </c>
      <c r="H231" s="234" t="s">
        <v>4597</v>
      </c>
      <c r="I231" s="234" t="s">
        <v>25</v>
      </c>
      <c r="J231" s="234" t="s">
        <v>4598</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4599</v>
      </c>
      <c r="B232" s="234" t="s">
        <v>4600</v>
      </c>
      <c r="C232" s="234" t="s">
        <v>4601</v>
      </c>
      <c r="D232" s="234" t="s">
        <v>4602</v>
      </c>
      <c r="E232" s="234" t="s">
        <v>25</v>
      </c>
      <c r="F232" s="234" t="s">
        <v>25</v>
      </c>
      <c r="G232" s="234" t="s">
        <v>25</v>
      </c>
      <c r="H232" s="234" t="s">
        <v>4603</v>
      </c>
      <c r="I232" s="234" t="s">
        <v>25</v>
      </c>
      <c r="J232" s="234" t="s">
        <v>4604</v>
      </c>
      <c r="K232" s="237">
        <f>IF(COUNTIF(L232:AY232,"&lt;&gt;")=0,"",SUMPRODUCT(((Recommendations[ImplStatus]="Implemented")+(Recommendations[ImplStatus]="Compensated"))*ISNUMBER(MATCH(Recommendations[Id],L232:AY232,0)))/COUNTIF(L232:AY232,"&lt;&gt;"))</f>
        <v>0</v>
      </c>
      <c r="L232" s="240" t="s">
        <v>239</v>
      </c>
      <c r="M232" s="240" t="s">
        <v>250</v>
      </c>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4605</v>
      </c>
      <c r="B233" s="234" t="s">
        <v>4606</v>
      </c>
      <c r="C233" s="234" t="s">
        <v>4607</v>
      </c>
      <c r="D233" s="234" t="s">
        <v>4608</v>
      </c>
      <c r="E233" s="234" t="s">
        <v>25</v>
      </c>
      <c r="F233" s="234" t="s">
        <v>25</v>
      </c>
      <c r="G233" s="234" t="s">
        <v>25</v>
      </c>
      <c r="H233" s="234" t="s">
        <v>4609</v>
      </c>
      <c r="I233" s="234" t="s">
        <v>25</v>
      </c>
      <c r="J233" s="234" t="s">
        <v>4610</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4611</v>
      </c>
      <c r="B234" s="234" t="s">
        <v>4612</v>
      </c>
      <c r="C234" s="234" t="s">
        <v>4613</v>
      </c>
      <c r="D234" s="234" t="s">
        <v>4614</v>
      </c>
      <c r="E234" s="234" t="s">
        <v>25</v>
      </c>
      <c r="F234" s="234" t="s">
        <v>25</v>
      </c>
      <c r="G234" s="234" t="s">
        <v>25</v>
      </c>
      <c r="H234" s="234" t="s">
        <v>4615</v>
      </c>
      <c r="I234" s="234" t="s">
        <v>25</v>
      </c>
      <c r="J234" s="234" t="s">
        <v>4616</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301</v>
      </c>
      <c r="B235" s="233" t="s">
        <v>4617</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4618</v>
      </c>
      <c r="B236" s="234" t="s">
        <v>4619</v>
      </c>
      <c r="C236" s="234" t="s">
        <v>4620</v>
      </c>
      <c r="D236" s="234" t="s">
        <v>4621</v>
      </c>
      <c r="E236" s="234" t="s">
        <v>25</v>
      </c>
      <c r="F236" s="234" t="s">
        <v>25</v>
      </c>
      <c r="G236" s="234" t="s">
        <v>25</v>
      </c>
      <c r="H236" s="234" t="s">
        <v>4622</v>
      </c>
      <c r="I236" s="234" t="s">
        <v>25</v>
      </c>
      <c r="J236" s="234" t="s">
        <v>4623</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4624</v>
      </c>
      <c r="B237" s="234" t="s">
        <v>4625</v>
      </c>
      <c r="C237" s="234" t="s">
        <v>4626</v>
      </c>
      <c r="D237" s="234" t="s">
        <v>4627</v>
      </c>
      <c r="E237" s="234" t="s">
        <v>25</v>
      </c>
      <c r="F237" s="234" t="s">
        <v>25</v>
      </c>
      <c r="G237" s="234" t="s">
        <v>4628</v>
      </c>
      <c r="H237" s="234" t="s">
        <v>4629</v>
      </c>
      <c r="I237" s="234" t="s">
        <v>3859</v>
      </c>
      <c r="J237" s="234" t="s">
        <v>4630</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4631</v>
      </c>
      <c r="B238" s="234" t="s">
        <v>4632</v>
      </c>
      <c r="C238" s="234" t="s">
        <v>4633</v>
      </c>
      <c r="D238" s="234" t="s">
        <v>25</v>
      </c>
      <c r="E238" s="234" t="s">
        <v>25</v>
      </c>
      <c r="F238" s="234" t="s">
        <v>25</v>
      </c>
      <c r="G238" s="234" t="s">
        <v>25</v>
      </c>
      <c r="H238" s="234" t="s">
        <v>4634</v>
      </c>
      <c r="I238" s="234" t="s">
        <v>4635</v>
      </c>
      <c r="J238" s="234" t="s">
        <v>4636</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4637</v>
      </c>
      <c r="B239" s="234" t="s">
        <v>4638</v>
      </c>
      <c r="C239" s="234" t="s">
        <v>4639</v>
      </c>
      <c r="D239" s="234" t="s">
        <v>25</v>
      </c>
      <c r="E239" s="234" t="s">
        <v>25</v>
      </c>
      <c r="F239" s="234" t="s">
        <v>25</v>
      </c>
      <c r="G239" s="234" t="s">
        <v>25</v>
      </c>
      <c r="H239" s="234" t="s">
        <v>4640</v>
      </c>
      <c r="I239" s="234" t="s">
        <v>3859</v>
      </c>
      <c r="J239" s="234" t="s">
        <v>4641</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4642</v>
      </c>
      <c r="B240" s="234" t="s">
        <v>4643</v>
      </c>
      <c r="C240" s="234" t="s">
        <v>4644</v>
      </c>
      <c r="D240" s="234" t="s">
        <v>4645</v>
      </c>
      <c r="E240" s="234" t="s">
        <v>25</v>
      </c>
      <c r="F240" s="234" t="s">
        <v>25</v>
      </c>
      <c r="G240" s="234" t="s">
        <v>25</v>
      </c>
      <c r="H240" s="234" t="s">
        <v>4646</v>
      </c>
      <c r="I240" s="234" t="s">
        <v>25</v>
      </c>
      <c r="J240" s="234" t="s">
        <v>4647</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307</v>
      </c>
      <c r="B241" s="233" t="s">
        <v>4648</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4649</v>
      </c>
      <c r="B242" s="234" t="s">
        <v>4650</v>
      </c>
      <c r="C242" s="234" t="s">
        <v>4651</v>
      </c>
      <c r="D242" s="234" t="s">
        <v>25</v>
      </c>
      <c r="E242" s="234" t="s">
        <v>25</v>
      </c>
      <c r="F242" s="234" t="s">
        <v>4652</v>
      </c>
      <c r="G242" s="234" t="s">
        <v>25</v>
      </c>
      <c r="H242" s="234" t="s">
        <v>4653</v>
      </c>
      <c r="I242" s="234" t="s">
        <v>25</v>
      </c>
      <c r="J242" s="234" t="s">
        <v>4654</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313</v>
      </c>
      <c r="B243" s="233" t="s">
        <v>4655</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4656</v>
      </c>
      <c r="B244" s="234" t="s">
        <v>4657</v>
      </c>
      <c r="C244" s="234" t="s">
        <v>4658</v>
      </c>
      <c r="D244" s="234" t="s">
        <v>25</v>
      </c>
      <c r="E244" s="234" t="s">
        <v>25</v>
      </c>
      <c r="F244" s="234" t="s">
        <v>4659</v>
      </c>
      <c r="G244" s="234" t="s">
        <v>25</v>
      </c>
      <c r="H244" s="234" t="s">
        <v>4660</v>
      </c>
      <c r="I244" s="234" t="s">
        <v>4661</v>
      </c>
      <c r="J244" s="234" t="s">
        <v>4662</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4663</v>
      </c>
      <c r="B245" s="234" t="s">
        <v>4664</v>
      </c>
      <c r="C245" s="234" t="s">
        <v>4665</v>
      </c>
      <c r="D245" s="234" t="s">
        <v>4666</v>
      </c>
      <c r="E245" s="234" t="s">
        <v>25</v>
      </c>
      <c r="F245" s="234" t="s">
        <v>25</v>
      </c>
      <c r="G245" s="234" t="s">
        <v>25</v>
      </c>
      <c r="H245" s="234" t="s">
        <v>4667</v>
      </c>
      <c r="I245" s="234" t="s">
        <v>25</v>
      </c>
      <c r="J245" s="234" t="s">
        <v>4668</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4669</v>
      </c>
      <c r="B246" s="234" t="s">
        <v>4670</v>
      </c>
      <c r="C246" s="234" t="s">
        <v>4671</v>
      </c>
      <c r="D246" s="234" t="s">
        <v>25</v>
      </c>
      <c r="E246" s="234" t="s">
        <v>25</v>
      </c>
      <c r="F246" s="234" t="s">
        <v>25</v>
      </c>
      <c r="G246" s="234" t="s">
        <v>25</v>
      </c>
      <c r="H246" s="234" t="s">
        <v>4672</v>
      </c>
      <c r="I246" s="234" t="s">
        <v>25</v>
      </c>
      <c r="J246" s="234" t="s">
        <v>4673</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319</v>
      </c>
      <c r="B247" s="233" t="s">
        <v>4674</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4675</v>
      </c>
      <c r="B248" s="234" t="s">
        <v>4676</v>
      </c>
      <c r="C248" s="234" t="s">
        <v>4677</v>
      </c>
      <c r="D248" s="234" t="s">
        <v>4678</v>
      </c>
      <c r="E248" s="234" t="s">
        <v>25</v>
      </c>
      <c r="F248" s="234" t="s">
        <v>25</v>
      </c>
      <c r="G248" s="234" t="s">
        <v>25</v>
      </c>
      <c r="H248" s="234" t="s">
        <v>4679</v>
      </c>
      <c r="I248" s="234" t="s">
        <v>4680</v>
      </c>
      <c r="J248" s="234" t="s">
        <v>4681</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4682</v>
      </c>
      <c r="B249" s="234" t="s">
        <v>4683</v>
      </c>
      <c r="C249" s="234" t="s">
        <v>4677</v>
      </c>
      <c r="D249" s="234" t="s">
        <v>4684</v>
      </c>
      <c r="E249" s="234" t="s">
        <v>25</v>
      </c>
      <c r="F249" s="234" t="s">
        <v>25</v>
      </c>
      <c r="G249" s="234" t="s">
        <v>25</v>
      </c>
      <c r="H249" s="234" t="s">
        <v>4679</v>
      </c>
      <c r="I249" s="234" t="s">
        <v>4685</v>
      </c>
      <c r="J249" s="234" t="s">
        <v>4686</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4687</v>
      </c>
      <c r="B250" s="234" t="s">
        <v>4688</v>
      </c>
      <c r="C250" s="234" t="s">
        <v>4689</v>
      </c>
      <c r="D250" s="234" t="s">
        <v>4690</v>
      </c>
      <c r="E250" s="234" t="s">
        <v>25</v>
      </c>
      <c r="F250" s="234" t="s">
        <v>25</v>
      </c>
      <c r="G250" s="234" t="s">
        <v>25</v>
      </c>
      <c r="H250" s="234" t="s">
        <v>4691</v>
      </c>
      <c r="I250" s="234" t="s">
        <v>25</v>
      </c>
      <c r="J250" s="234" t="s">
        <v>4692</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4693</v>
      </c>
      <c r="B251" s="232" t="s">
        <v>4694</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1012</v>
      </c>
      <c r="B252" s="233" t="s">
        <v>4695</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4696</v>
      </c>
      <c r="B253" s="234" t="s">
        <v>4697</v>
      </c>
      <c r="C253" s="234" t="s">
        <v>4698</v>
      </c>
      <c r="D253" s="234" t="s">
        <v>3631</v>
      </c>
      <c r="E253" s="234" t="s">
        <v>3417</v>
      </c>
      <c r="F253" s="234" t="s">
        <v>25</v>
      </c>
      <c r="G253" s="234" t="s">
        <v>25</v>
      </c>
      <c r="H253" s="234" t="s">
        <v>4699</v>
      </c>
      <c r="I253" s="234" t="s">
        <v>25</v>
      </c>
      <c r="J253" s="234" t="s">
        <v>4700</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4701</v>
      </c>
      <c r="B254" s="234" t="s">
        <v>4702</v>
      </c>
      <c r="C254" s="234" t="s">
        <v>3422</v>
      </c>
      <c r="D254" s="234" t="s">
        <v>3423</v>
      </c>
      <c r="E254" s="234" t="s">
        <v>25</v>
      </c>
      <c r="F254" s="234" t="s">
        <v>3425</v>
      </c>
      <c r="G254" s="234" t="s">
        <v>25</v>
      </c>
      <c r="H254" s="234" t="s">
        <v>4703</v>
      </c>
      <c r="I254" s="234" t="s">
        <v>25</v>
      </c>
      <c r="J254" s="234" t="s">
        <v>4704</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1016</v>
      </c>
      <c r="B255" s="233" t="s">
        <v>4705</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4706</v>
      </c>
      <c r="B256" s="234" t="s">
        <v>4707</v>
      </c>
      <c r="C256" s="234" t="s">
        <v>4708</v>
      </c>
      <c r="D256" s="234" t="s">
        <v>4709</v>
      </c>
      <c r="E256" s="234" t="s">
        <v>4710</v>
      </c>
      <c r="F256" s="234" t="s">
        <v>4711</v>
      </c>
      <c r="G256" s="234" t="s">
        <v>25</v>
      </c>
      <c r="H256" s="234" t="s">
        <v>4712</v>
      </c>
      <c r="I256" s="234" t="s">
        <v>25</v>
      </c>
      <c r="J256" s="234" t="s">
        <v>4713</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4714</v>
      </c>
      <c r="B257" s="234" t="s">
        <v>4715</v>
      </c>
      <c r="C257" s="234" t="s">
        <v>4716</v>
      </c>
      <c r="D257" s="234" t="s">
        <v>4717</v>
      </c>
      <c r="E257" s="234" t="s">
        <v>25</v>
      </c>
      <c r="F257" s="234" t="s">
        <v>25</v>
      </c>
      <c r="G257" s="234" t="s">
        <v>25</v>
      </c>
      <c r="H257" s="234" t="s">
        <v>4718</v>
      </c>
      <c r="I257" s="234" t="s">
        <v>25</v>
      </c>
      <c r="J257" s="234" t="s">
        <v>4719</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1021</v>
      </c>
      <c r="B258" s="233" t="s">
        <v>4720</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4721</v>
      </c>
      <c r="B259" s="234" t="s">
        <v>4722</v>
      </c>
      <c r="C259" s="234" t="s">
        <v>4723</v>
      </c>
      <c r="D259" s="234" t="s">
        <v>4724</v>
      </c>
      <c r="E259" s="234" t="s">
        <v>4725</v>
      </c>
      <c r="F259" s="234" t="s">
        <v>25</v>
      </c>
      <c r="G259" s="234" t="s">
        <v>25</v>
      </c>
      <c r="H259" s="234" t="s">
        <v>4726</v>
      </c>
      <c r="I259" s="234" t="s">
        <v>25</v>
      </c>
      <c r="J259" s="234" t="s">
        <v>4727</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4728</v>
      </c>
      <c r="B260" s="234" t="s">
        <v>4729</v>
      </c>
      <c r="C260" s="234" t="s">
        <v>4730</v>
      </c>
      <c r="D260" s="234" t="s">
        <v>25</v>
      </c>
      <c r="E260" s="234" t="s">
        <v>25</v>
      </c>
      <c r="F260" s="234" t="s">
        <v>25</v>
      </c>
      <c r="G260" s="234" t="s">
        <v>25</v>
      </c>
      <c r="H260" s="234" t="s">
        <v>4731</v>
      </c>
      <c r="I260" s="234" t="s">
        <v>4732</v>
      </c>
      <c r="J260" s="234" t="s">
        <v>4733</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4734</v>
      </c>
      <c r="B261" s="234" t="s">
        <v>4735</v>
      </c>
      <c r="C261" s="234" t="s">
        <v>4736</v>
      </c>
      <c r="D261" s="234" t="s">
        <v>4737</v>
      </c>
      <c r="E261" s="234" t="s">
        <v>25</v>
      </c>
      <c r="F261" s="234" t="s">
        <v>25</v>
      </c>
      <c r="G261" s="234" t="s">
        <v>25</v>
      </c>
      <c r="H261" s="234" t="s">
        <v>4738</v>
      </c>
      <c r="I261" s="234" t="s">
        <v>4739</v>
      </c>
      <c r="J261" s="234" t="s">
        <v>4740</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4741</v>
      </c>
      <c r="B262" s="234" t="s">
        <v>4742</v>
      </c>
      <c r="C262" s="234" t="s">
        <v>4743</v>
      </c>
      <c r="D262" s="234" t="s">
        <v>4744</v>
      </c>
      <c r="E262" s="234" t="s">
        <v>25</v>
      </c>
      <c r="F262" s="234" t="s">
        <v>25</v>
      </c>
      <c r="G262" s="234" t="s">
        <v>25</v>
      </c>
      <c r="H262" s="234" t="s">
        <v>4745</v>
      </c>
      <c r="I262" s="234" t="s">
        <v>4746</v>
      </c>
      <c r="J262" s="234" t="s">
        <v>4747</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4748</v>
      </c>
      <c r="B263" s="234" t="s">
        <v>4749</v>
      </c>
      <c r="C263" s="234" t="s">
        <v>4750</v>
      </c>
      <c r="D263" s="234" t="s">
        <v>4751</v>
      </c>
      <c r="E263" s="234" t="s">
        <v>25</v>
      </c>
      <c r="F263" s="234" t="s">
        <v>25</v>
      </c>
      <c r="G263" s="234" t="s">
        <v>4752</v>
      </c>
      <c r="H263" s="234" t="s">
        <v>3655</v>
      </c>
      <c r="I263" s="234" t="s">
        <v>4753</v>
      </c>
      <c r="J263" s="234" t="s">
        <v>4754</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4755</v>
      </c>
      <c r="B264" s="234" t="s">
        <v>4756</v>
      </c>
      <c r="C264" s="234" t="s">
        <v>4743</v>
      </c>
      <c r="D264" s="234" t="s">
        <v>4757</v>
      </c>
      <c r="E264" s="234" t="s">
        <v>25</v>
      </c>
      <c r="F264" s="234" t="s">
        <v>25</v>
      </c>
      <c r="G264" s="234" t="s">
        <v>25</v>
      </c>
      <c r="H264" s="234" t="s">
        <v>4758</v>
      </c>
      <c r="I264" s="234" t="s">
        <v>25</v>
      </c>
      <c r="J264" s="234" t="s">
        <v>4759</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1025</v>
      </c>
      <c r="B265" s="233" t="s">
        <v>4760</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4761</v>
      </c>
      <c r="B266" s="234" t="s">
        <v>4762</v>
      </c>
      <c r="C266" s="234" t="s">
        <v>4763</v>
      </c>
      <c r="D266" s="234" t="s">
        <v>4764</v>
      </c>
      <c r="E266" s="234" t="s">
        <v>4765</v>
      </c>
      <c r="F266" s="234" t="s">
        <v>25</v>
      </c>
      <c r="G266" s="234" t="s">
        <v>4766</v>
      </c>
      <c r="H266" s="234" t="s">
        <v>4767</v>
      </c>
      <c r="I266" s="234" t="s">
        <v>4768</v>
      </c>
      <c r="J266" s="234" t="s">
        <v>4769</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4770</v>
      </c>
      <c r="B267" s="234" t="s">
        <v>4771</v>
      </c>
      <c r="C267" s="234" t="s">
        <v>4772</v>
      </c>
      <c r="D267" s="234" t="s">
        <v>4773</v>
      </c>
      <c r="E267" s="234" t="s">
        <v>25</v>
      </c>
      <c r="F267" s="234" t="s">
        <v>25</v>
      </c>
      <c r="G267" s="234" t="s">
        <v>25</v>
      </c>
      <c r="H267" s="234" t="s">
        <v>4774</v>
      </c>
      <c r="I267" s="234" t="s">
        <v>25</v>
      </c>
      <c r="J267" s="234" t="s">
        <v>4775</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4776</v>
      </c>
      <c r="B268" s="234" t="s">
        <v>4777</v>
      </c>
      <c r="C268" s="234" t="s">
        <v>4778</v>
      </c>
      <c r="D268" s="234" t="s">
        <v>4773</v>
      </c>
      <c r="E268" s="234" t="s">
        <v>25</v>
      </c>
      <c r="F268" s="234" t="s">
        <v>25</v>
      </c>
      <c r="G268" s="234" t="s">
        <v>4779</v>
      </c>
      <c r="H268" s="234" t="s">
        <v>4780</v>
      </c>
      <c r="I268" s="234" t="s">
        <v>25</v>
      </c>
      <c r="J268" s="234" t="s">
        <v>4781</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4782</v>
      </c>
      <c r="B269" s="234" t="s">
        <v>4783</v>
      </c>
      <c r="C269" s="234" t="s">
        <v>4778</v>
      </c>
      <c r="D269" s="234" t="s">
        <v>4784</v>
      </c>
      <c r="E269" s="234" t="s">
        <v>25</v>
      </c>
      <c r="F269" s="234" t="s">
        <v>25</v>
      </c>
      <c r="G269" s="234" t="s">
        <v>25</v>
      </c>
      <c r="H269" s="234" t="s">
        <v>4785</v>
      </c>
      <c r="I269" s="234" t="s">
        <v>25</v>
      </c>
      <c r="J269" s="234" t="s">
        <v>4786</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4787</v>
      </c>
      <c r="B270" s="234" t="s">
        <v>4788</v>
      </c>
      <c r="C270" s="234" t="s">
        <v>4789</v>
      </c>
      <c r="D270" s="234" t="s">
        <v>4790</v>
      </c>
      <c r="E270" s="234" t="s">
        <v>25</v>
      </c>
      <c r="F270" s="234" t="s">
        <v>25</v>
      </c>
      <c r="G270" s="234" t="s">
        <v>25</v>
      </c>
      <c r="H270" s="234" t="s">
        <v>4791</v>
      </c>
      <c r="I270" s="234" t="s">
        <v>25</v>
      </c>
      <c r="J270" s="234" t="s">
        <v>4792</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4793</v>
      </c>
      <c r="B271" s="234" t="s">
        <v>4794</v>
      </c>
      <c r="C271" s="234" t="s">
        <v>4795</v>
      </c>
      <c r="D271" s="234" t="s">
        <v>4796</v>
      </c>
      <c r="E271" s="234" t="s">
        <v>25</v>
      </c>
      <c r="F271" s="234" t="s">
        <v>25</v>
      </c>
      <c r="G271" s="234" t="s">
        <v>25</v>
      </c>
      <c r="H271" s="234" t="s">
        <v>4797</v>
      </c>
      <c r="I271" s="234" t="s">
        <v>4798</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4799</v>
      </c>
      <c r="B272" s="234" t="s">
        <v>4800</v>
      </c>
      <c r="C272" s="234" t="s">
        <v>4801</v>
      </c>
      <c r="D272" s="234" t="s">
        <v>4802</v>
      </c>
      <c r="E272" s="234" t="s">
        <v>25</v>
      </c>
      <c r="F272" s="234" t="s">
        <v>25</v>
      </c>
      <c r="G272" s="234" t="s">
        <v>25</v>
      </c>
      <c r="H272" s="234" t="s">
        <v>4803</v>
      </c>
      <c r="I272" s="234" t="s">
        <v>4804</v>
      </c>
      <c r="J272" s="234" t="s">
        <v>4805</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1029</v>
      </c>
      <c r="B273" s="233" t="s">
        <v>4806</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4807</v>
      </c>
      <c r="B274" s="234" t="s">
        <v>4808</v>
      </c>
      <c r="C274" s="234" t="s">
        <v>4809</v>
      </c>
      <c r="D274" s="234" t="s">
        <v>4802</v>
      </c>
      <c r="E274" s="234" t="s">
        <v>4810</v>
      </c>
      <c r="F274" s="234" t="s">
        <v>25</v>
      </c>
      <c r="G274" s="234" t="s">
        <v>25</v>
      </c>
      <c r="H274" s="234" t="s">
        <v>4811</v>
      </c>
      <c r="I274" s="234" t="s">
        <v>25</v>
      </c>
      <c r="J274" s="234" t="s">
        <v>4812</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4813</v>
      </c>
      <c r="B275" s="234" t="s">
        <v>4814</v>
      </c>
      <c r="C275" s="234" t="s">
        <v>4815</v>
      </c>
      <c r="D275" s="234" t="s">
        <v>4816</v>
      </c>
      <c r="E275" s="234" t="s">
        <v>25</v>
      </c>
      <c r="F275" s="234" t="s">
        <v>25</v>
      </c>
      <c r="G275" s="234" t="s">
        <v>25</v>
      </c>
      <c r="H275" s="234" t="s">
        <v>4817</v>
      </c>
      <c r="I275" s="234" t="s">
        <v>25</v>
      </c>
      <c r="J275" s="234" t="s">
        <v>4818</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4819</v>
      </c>
      <c r="B276" s="234" t="s">
        <v>4820</v>
      </c>
      <c r="C276" s="234" t="s">
        <v>4821</v>
      </c>
      <c r="D276" s="234" t="s">
        <v>4822</v>
      </c>
      <c r="E276" s="234" t="s">
        <v>25</v>
      </c>
      <c r="F276" s="234" t="s">
        <v>4823</v>
      </c>
      <c r="G276" s="234" t="s">
        <v>25</v>
      </c>
      <c r="H276" s="234" t="s">
        <v>4824</v>
      </c>
      <c r="I276" s="234" t="s">
        <v>4825</v>
      </c>
      <c r="J276" s="234" t="s">
        <v>4826</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4827</v>
      </c>
      <c r="B277" s="233" t="s">
        <v>4828</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4829</v>
      </c>
      <c r="B278" s="234" t="s">
        <v>4830</v>
      </c>
      <c r="C278" s="234" t="s">
        <v>4831</v>
      </c>
      <c r="D278" s="234" t="s">
        <v>4832</v>
      </c>
      <c r="E278" s="234" t="s">
        <v>25</v>
      </c>
      <c r="F278" s="234" t="s">
        <v>4833</v>
      </c>
      <c r="G278" s="234" t="s">
        <v>25</v>
      </c>
      <c r="H278" s="234" t="s">
        <v>4834</v>
      </c>
      <c r="I278" s="234" t="s">
        <v>25</v>
      </c>
      <c r="J278" s="234" t="s">
        <v>4835</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4836</v>
      </c>
      <c r="B279" s="232" t="s">
        <v>4837</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1035</v>
      </c>
      <c r="B280" s="233" t="s">
        <v>4838</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4839</v>
      </c>
      <c r="B281" s="234" t="s">
        <v>4840</v>
      </c>
      <c r="C281" s="234" t="s">
        <v>4841</v>
      </c>
      <c r="D281" s="234" t="s">
        <v>4842</v>
      </c>
      <c r="E281" s="234" t="s">
        <v>4843</v>
      </c>
      <c r="F281" s="234" t="s">
        <v>25</v>
      </c>
      <c r="G281" s="234" t="s">
        <v>25</v>
      </c>
      <c r="H281" s="234" t="s">
        <v>4844</v>
      </c>
      <c r="I281" s="234" t="s">
        <v>25</v>
      </c>
      <c r="J281" s="234" t="s">
        <v>4845</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4846</v>
      </c>
      <c r="B282" s="234" t="s">
        <v>4847</v>
      </c>
      <c r="C282" s="234" t="s">
        <v>4848</v>
      </c>
      <c r="D282" s="234" t="s">
        <v>25</v>
      </c>
      <c r="E282" s="234" t="s">
        <v>25</v>
      </c>
      <c r="F282" s="234" t="s">
        <v>25</v>
      </c>
      <c r="G282" s="234" t="s">
        <v>25</v>
      </c>
      <c r="H282" s="234" t="s">
        <v>4849</v>
      </c>
      <c r="I282" s="234" t="s">
        <v>25</v>
      </c>
      <c r="J282" s="234" t="s">
        <v>4850</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4851</v>
      </c>
      <c r="B283" s="234" t="s">
        <v>4852</v>
      </c>
      <c r="C283" s="234" t="s">
        <v>4853</v>
      </c>
      <c r="D283" s="234" t="s">
        <v>25</v>
      </c>
      <c r="E283" s="234" t="s">
        <v>25</v>
      </c>
      <c r="F283" s="234" t="s">
        <v>25</v>
      </c>
      <c r="G283" s="234" t="s">
        <v>25</v>
      </c>
      <c r="H283" s="234" t="s">
        <v>4854</v>
      </c>
      <c r="I283" s="234" t="s">
        <v>25</v>
      </c>
      <c r="J283" s="234" t="s">
        <v>4855</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4856</v>
      </c>
      <c r="B284" s="234" t="s">
        <v>4857</v>
      </c>
      <c r="C284" s="234" t="s">
        <v>4858</v>
      </c>
      <c r="D284" s="234" t="s">
        <v>4859</v>
      </c>
      <c r="E284" s="234" t="s">
        <v>25</v>
      </c>
      <c r="F284" s="234" t="s">
        <v>25</v>
      </c>
      <c r="G284" s="234" t="s">
        <v>25</v>
      </c>
      <c r="H284" s="234" t="s">
        <v>4860</v>
      </c>
      <c r="I284" s="234" t="s">
        <v>25</v>
      </c>
      <c r="J284" s="234" t="s">
        <v>4861</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1039</v>
      </c>
      <c r="B285" s="233" t="s">
        <v>4862</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4863</v>
      </c>
      <c r="B286" s="234" t="s">
        <v>4864</v>
      </c>
      <c r="C286" s="234" t="s">
        <v>4865</v>
      </c>
      <c r="D286" s="234" t="s">
        <v>4866</v>
      </c>
      <c r="E286" s="234" t="s">
        <v>25</v>
      </c>
      <c r="F286" s="234" t="s">
        <v>25</v>
      </c>
      <c r="G286" s="234" t="s">
        <v>25</v>
      </c>
      <c r="H286" s="234" t="s">
        <v>4867</v>
      </c>
      <c r="I286" s="234" t="s">
        <v>4868</v>
      </c>
      <c r="J286" s="234" t="s">
        <v>4869</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1043</v>
      </c>
      <c r="B287" s="233" t="s">
        <v>4870</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4871</v>
      </c>
      <c r="B288" s="234" t="s">
        <v>4872</v>
      </c>
      <c r="C288" s="234" t="s">
        <v>4873</v>
      </c>
      <c r="D288" s="234" t="s">
        <v>4874</v>
      </c>
      <c r="E288" s="234" t="s">
        <v>4875</v>
      </c>
      <c r="F288" s="234" t="s">
        <v>4876</v>
      </c>
      <c r="G288" s="234" t="s">
        <v>4877</v>
      </c>
      <c r="H288" s="234" t="s">
        <v>4878</v>
      </c>
      <c r="I288" s="234" t="s">
        <v>3859</v>
      </c>
      <c r="J288" s="234" t="s">
        <v>4879</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4880</v>
      </c>
      <c r="B289" s="234" t="s">
        <v>4881</v>
      </c>
      <c r="C289" s="234" t="s">
        <v>4882</v>
      </c>
      <c r="D289" s="234" t="s">
        <v>25</v>
      </c>
      <c r="E289" s="234" t="s">
        <v>4875</v>
      </c>
      <c r="F289" s="234" t="s">
        <v>25</v>
      </c>
      <c r="G289" s="234" t="s">
        <v>4883</v>
      </c>
      <c r="H289" s="234" t="s">
        <v>4884</v>
      </c>
      <c r="I289" s="234" t="s">
        <v>4885</v>
      </c>
      <c r="J289" s="234" t="s">
        <v>4886</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4887</v>
      </c>
      <c r="B290" s="234" t="s">
        <v>4888</v>
      </c>
      <c r="C290" s="234" t="s">
        <v>4889</v>
      </c>
      <c r="D290" s="234" t="s">
        <v>25</v>
      </c>
      <c r="E290" s="234" t="s">
        <v>4890</v>
      </c>
      <c r="F290" s="234" t="s">
        <v>25</v>
      </c>
      <c r="G290" s="234" t="s">
        <v>4891</v>
      </c>
      <c r="H290" s="234" t="s">
        <v>4892</v>
      </c>
      <c r="I290" s="234" t="s">
        <v>4893</v>
      </c>
      <c r="J290" s="234" t="s">
        <v>4894</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4895</v>
      </c>
      <c r="B291" s="234" t="s">
        <v>4896</v>
      </c>
      <c r="C291" s="234" t="s">
        <v>4897</v>
      </c>
      <c r="D291" s="234" t="s">
        <v>25</v>
      </c>
      <c r="E291" s="234" t="s">
        <v>25</v>
      </c>
      <c r="F291" s="234" t="s">
        <v>25</v>
      </c>
      <c r="G291" s="234" t="s">
        <v>25</v>
      </c>
      <c r="H291" s="234" t="s">
        <v>4898</v>
      </c>
      <c r="I291" s="234" t="s">
        <v>3859</v>
      </c>
      <c r="J291" s="234" t="s">
        <v>4899</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1047</v>
      </c>
      <c r="B292" s="233" t="s">
        <v>4900</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4901</v>
      </c>
      <c r="B293" s="234" t="s">
        <v>4902</v>
      </c>
      <c r="C293" s="234" t="s">
        <v>4903</v>
      </c>
      <c r="D293" s="234" t="s">
        <v>4904</v>
      </c>
      <c r="E293" s="234" t="s">
        <v>25</v>
      </c>
      <c r="F293" s="234" t="s">
        <v>25</v>
      </c>
      <c r="G293" s="234" t="s">
        <v>25</v>
      </c>
      <c r="H293" s="234" t="s">
        <v>4905</v>
      </c>
      <c r="I293" s="234" t="s">
        <v>4906</v>
      </c>
      <c r="J293" s="234" t="s">
        <v>4907</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4908</v>
      </c>
      <c r="B294" s="234" t="s">
        <v>4909</v>
      </c>
      <c r="C294" s="234" t="s">
        <v>4910</v>
      </c>
      <c r="D294" s="234" t="s">
        <v>4904</v>
      </c>
      <c r="E294" s="234" t="s">
        <v>25</v>
      </c>
      <c r="F294" s="234" t="s">
        <v>4911</v>
      </c>
      <c r="G294" s="234" t="s">
        <v>25</v>
      </c>
      <c r="H294" s="234" t="s">
        <v>4912</v>
      </c>
      <c r="I294" s="234" t="s">
        <v>3829</v>
      </c>
      <c r="J294" s="234" t="s">
        <v>4913</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4914</v>
      </c>
      <c r="B295" s="234" t="s">
        <v>4915</v>
      </c>
      <c r="C295" s="234" t="s">
        <v>4916</v>
      </c>
      <c r="D295" s="234" t="s">
        <v>4917</v>
      </c>
      <c r="E295" s="234" t="s">
        <v>25</v>
      </c>
      <c r="F295" s="234" t="s">
        <v>25</v>
      </c>
      <c r="G295" s="234" t="s">
        <v>25</v>
      </c>
      <c r="H295" s="234" t="s">
        <v>4918</v>
      </c>
      <c r="I295" s="234" t="s">
        <v>3829</v>
      </c>
      <c r="J295" s="234" t="s">
        <v>4919</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1051</v>
      </c>
      <c r="B296" s="233" t="s">
        <v>4920</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4921</v>
      </c>
      <c r="B297" s="234" t="s">
        <v>4922</v>
      </c>
      <c r="C297" s="234" t="s">
        <v>4923</v>
      </c>
      <c r="D297" s="234" t="s">
        <v>4917</v>
      </c>
      <c r="E297" s="234" t="s">
        <v>25</v>
      </c>
      <c r="F297" s="234" t="s">
        <v>4924</v>
      </c>
      <c r="G297" s="234" t="s">
        <v>25</v>
      </c>
      <c r="H297" s="234" t="s">
        <v>4925</v>
      </c>
      <c r="I297" s="234" t="s">
        <v>25</v>
      </c>
      <c r="J297" s="234" t="s">
        <v>4926</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4927</v>
      </c>
      <c r="B298" s="234" t="s">
        <v>4928</v>
      </c>
      <c r="C298" s="234" t="s">
        <v>4929</v>
      </c>
      <c r="D298" s="234" t="s">
        <v>4930</v>
      </c>
      <c r="E298" s="234" t="s">
        <v>25</v>
      </c>
      <c r="F298" s="234" t="s">
        <v>25</v>
      </c>
      <c r="G298" s="234" t="s">
        <v>4931</v>
      </c>
      <c r="H298" s="234" t="s">
        <v>4932</v>
      </c>
      <c r="I298" s="234" t="s">
        <v>4932</v>
      </c>
      <c r="J298" s="234" t="s">
        <v>4933</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4934</v>
      </c>
      <c r="B299" s="234" t="s">
        <v>4935</v>
      </c>
      <c r="C299" s="234" t="s">
        <v>4936</v>
      </c>
      <c r="D299" s="234" t="s">
        <v>25</v>
      </c>
      <c r="E299" s="234" t="s">
        <v>25</v>
      </c>
      <c r="F299" s="234" t="s">
        <v>25</v>
      </c>
      <c r="G299" s="234" t="s">
        <v>25</v>
      </c>
      <c r="H299" s="234" t="s">
        <v>4937</v>
      </c>
      <c r="I299" s="234" t="s">
        <v>4938</v>
      </c>
      <c r="J299" s="234" t="s">
        <v>4939</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4940</v>
      </c>
      <c r="B300" s="234" t="s">
        <v>4941</v>
      </c>
      <c r="C300" s="234" t="s">
        <v>4942</v>
      </c>
      <c r="D300" s="234" t="s">
        <v>25</v>
      </c>
      <c r="E300" s="234" t="s">
        <v>25</v>
      </c>
      <c r="F300" s="234" t="s">
        <v>4943</v>
      </c>
      <c r="G300" s="234" t="s">
        <v>25</v>
      </c>
      <c r="H300" s="234" t="s">
        <v>4944</v>
      </c>
      <c r="I300" s="234" t="s">
        <v>4938</v>
      </c>
      <c r="J300" s="234" t="s">
        <v>4945</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1055</v>
      </c>
      <c r="B301" s="233" t="s">
        <v>4946</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4947</v>
      </c>
      <c r="B302" s="234" t="s">
        <v>4948</v>
      </c>
      <c r="C302" s="234" t="s">
        <v>4949</v>
      </c>
      <c r="D302" s="234" t="s">
        <v>25</v>
      </c>
      <c r="E302" s="234" t="s">
        <v>25</v>
      </c>
      <c r="F302" s="234" t="s">
        <v>25</v>
      </c>
      <c r="G302" s="234" t="s">
        <v>25</v>
      </c>
      <c r="H302" s="234" t="s">
        <v>4950</v>
      </c>
      <c r="I302" s="234" t="s">
        <v>25</v>
      </c>
      <c r="J302" s="234" t="s">
        <v>4951</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4952</v>
      </c>
      <c r="B303" s="234" t="s">
        <v>4953</v>
      </c>
      <c r="C303" s="234" t="s">
        <v>4954</v>
      </c>
      <c r="D303" s="234" t="s">
        <v>4955</v>
      </c>
      <c r="E303" s="234" t="s">
        <v>25</v>
      </c>
      <c r="F303" s="234" t="s">
        <v>25</v>
      </c>
      <c r="G303" s="234" t="s">
        <v>25</v>
      </c>
      <c r="H303" s="234" t="s">
        <v>4956</v>
      </c>
      <c r="I303" s="234" t="s">
        <v>3859</v>
      </c>
      <c r="J303" s="234" t="s">
        <v>4957</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4958</v>
      </c>
      <c r="B304" s="234" t="s">
        <v>4959</v>
      </c>
      <c r="C304" s="234" t="s">
        <v>4960</v>
      </c>
      <c r="D304" s="234" t="s">
        <v>4955</v>
      </c>
      <c r="E304" s="234" t="s">
        <v>25</v>
      </c>
      <c r="F304" s="234" t="s">
        <v>4961</v>
      </c>
      <c r="G304" s="234" t="s">
        <v>25</v>
      </c>
      <c r="H304" s="234" t="s">
        <v>4962</v>
      </c>
      <c r="I304" s="234" t="s">
        <v>25</v>
      </c>
      <c r="J304" s="234" t="s">
        <v>4963</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4964</v>
      </c>
      <c r="B305" s="234" t="s">
        <v>4965</v>
      </c>
      <c r="C305" s="234" t="s">
        <v>4966</v>
      </c>
      <c r="D305" s="234" t="s">
        <v>4967</v>
      </c>
      <c r="E305" s="234" t="s">
        <v>25</v>
      </c>
      <c r="F305" s="234" t="s">
        <v>25</v>
      </c>
      <c r="G305" s="234" t="s">
        <v>25</v>
      </c>
      <c r="H305" s="234" t="s">
        <v>4968</v>
      </c>
      <c r="I305" s="234" t="s">
        <v>4969</v>
      </c>
      <c r="J305" s="234" t="s">
        <v>4970</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4971</v>
      </c>
      <c r="B306" s="234" t="s">
        <v>4972</v>
      </c>
      <c r="C306" s="234" t="s">
        <v>4973</v>
      </c>
      <c r="D306" s="234" t="s">
        <v>4974</v>
      </c>
      <c r="E306" s="234" t="s">
        <v>25</v>
      </c>
      <c r="F306" s="234" t="s">
        <v>25</v>
      </c>
      <c r="G306" s="234" t="s">
        <v>25</v>
      </c>
      <c r="H306" s="234" t="s">
        <v>4975</v>
      </c>
      <c r="I306" s="234" t="s">
        <v>3859</v>
      </c>
      <c r="J306" s="234" t="s">
        <v>4976</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1059</v>
      </c>
      <c r="B307" s="233" t="s">
        <v>4977</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4978</v>
      </c>
      <c r="B308" s="234" t="s">
        <v>4979</v>
      </c>
      <c r="C308" s="234" t="s">
        <v>4980</v>
      </c>
      <c r="D308" s="234" t="s">
        <v>4974</v>
      </c>
      <c r="E308" s="234" t="s">
        <v>25</v>
      </c>
      <c r="F308" s="234" t="s">
        <v>4981</v>
      </c>
      <c r="G308" s="234" t="s">
        <v>25</v>
      </c>
      <c r="H308" s="234" t="s">
        <v>4982</v>
      </c>
      <c r="I308" s="234" t="s">
        <v>4983</v>
      </c>
      <c r="J308" s="234" t="s">
        <v>4984</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1063</v>
      </c>
      <c r="B309" s="233" t="s">
        <v>4985</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4986</v>
      </c>
      <c r="B310" s="234" t="s">
        <v>4987</v>
      </c>
      <c r="C310" s="234" t="s">
        <v>4988</v>
      </c>
      <c r="D310" s="234" t="s">
        <v>25</v>
      </c>
      <c r="E310" s="234" t="s">
        <v>25</v>
      </c>
      <c r="F310" s="234" t="s">
        <v>4989</v>
      </c>
      <c r="G310" s="234" t="s">
        <v>25</v>
      </c>
      <c r="H310" s="234" t="s">
        <v>4990</v>
      </c>
      <c r="I310" s="234" t="s">
        <v>4991</v>
      </c>
      <c r="J310" s="234" t="s">
        <v>4992</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4993</v>
      </c>
      <c r="B311" s="234" t="s">
        <v>4994</v>
      </c>
      <c r="C311" s="234" t="s">
        <v>4995</v>
      </c>
      <c r="D311" s="234" t="s">
        <v>4996</v>
      </c>
      <c r="E311" s="234" t="s">
        <v>25</v>
      </c>
      <c r="F311" s="234" t="s">
        <v>25</v>
      </c>
      <c r="G311" s="234" t="s">
        <v>4997</v>
      </c>
      <c r="H311" s="234" t="s">
        <v>4998</v>
      </c>
      <c r="I311" s="234" t="s">
        <v>25</v>
      </c>
      <c r="J311" s="234" t="s">
        <v>4999</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5000</v>
      </c>
      <c r="B312" s="234" t="s">
        <v>5001</v>
      </c>
      <c r="C312" s="234" t="s">
        <v>5002</v>
      </c>
      <c r="D312" s="234" t="s">
        <v>5003</v>
      </c>
      <c r="E312" s="234" t="s">
        <v>25</v>
      </c>
      <c r="F312" s="234" t="s">
        <v>25</v>
      </c>
      <c r="G312" s="234" t="s">
        <v>25</v>
      </c>
      <c r="H312" s="234" t="s">
        <v>5004</v>
      </c>
      <c r="I312" s="234" t="s">
        <v>25</v>
      </c>
      <c r="J312" s="234" t="s">
        <v>5005</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5006</v>
      </c>
      <c r="B313" s="234" t="s">
        <v>5007</v>
      </c>
      <c r="C313" s="234" t="s">
        <v>5008</v>
      </c>
      <c r="D313" s="234" t="s">
        <v>5009</v>
      </c>
      <c r="E313" s="234" t="s">
        <v>25</v>
      </c>
      <c r="F313" s="234" t="s">
        <v>25</v>
      </c>
      <c r="G313" s="234" t="s">
        <v>5010</v>
      </c>
      <c r="H313" s="234" t="s">
        <v>5011</v>
      </c>
      <c r="I313" s="234" t="s">
        <v>5012</v>
      </c>
      <c r="J313" s="234" t="s">
        <v>5013</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5014</v>
      </c>
      <c r="B314" s="234" t="s">
        <v>5015</v>
      </c>
      <c r="C314" s="234" t="s">
        <v>5016</v>
      </c>
      <c r="D314" s="234" t="s">
        <v>5017</v>
      </c>
      <c r="E314" s="234" t="s">
        <v>25</v>
      </c>
      <c r="F314" s="234" t="s">
        <v>25</v>
      </c>
      <c r="G314" s="234" t="s">
        <v>5018</v>
      </c>
      <c r="H314" s="234" t="s">
        <v>5019</v>
      </c>
      <c r="I314" s="234" t="s">
        <v>5020</v>
      </c>
      <c r="J314" s="234" t="s">
        <v>5021</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5022</v>
      </c>
      <c r="B315" s="233" t="s">
        <v>5023</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5024</v>
      </c>
      <c r="B316" s="234" t="s">
        <v>5025</v>
      </c>
      <c r="C316" s="234" t="s">
        <v>5026</v>
      </c>
      <c r="D316" s="234" t="s">
        <v>25</v>
      </c>
      <c r="E316" s="234" t="s">
        <v>25</v>
      </c>
      <c r="F316" s="234" t="s">
        <v>25</v>
      </c>
      <c r="G316" s="234" t="s">
        <v>25</v>
      </c>
      <c r="H316" s="234" t="s">
        <v>5027</v>
      </c>
      <c r="I316" s="234" t="s">
        <v>5028</v>
      </c>
      <c r="J316" s="234" t="s">
        <v>5029</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5030</v>
      </c>
      <c r="B317" s="234" t="s">
        <v>5031</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5032</v>
      </c>
      <c r="B318" s="233" t="s">
        <v>5033</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5034</v>
      </c>
      <c r="B319" s="234" t="s">
        <v>5035</v>
      </c>
      <c r="C319" s="234" t="s">
        <v>5036</v>
      </c>
      <c r="D319" s="234" t="s">
        <v>5037</v>
      </c>
      <c r="E319" s="234" t="s">
        <v>25</v>
      </c>
      <c r="F319" s="234" t="s">
        <v>5038</v>
      </c>
      <c r="G319" s="234" t="s">
        <v>5039</v>
      </c>
      <c r="H319" s="234" t="s">
        <v>5040</v>
      </c>
      <c r="I319" s="234" t="s">
        <v>25</v>
      </c>
      <c r="J319" s="234" t="s">
        <v>5041</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5042</v>
      </c>
      <c r="B320" s="234" t="s">
        <v>5043</v>
      </c>
      <c r="C320" s="234" t="s">
        <v>5044</v>
      </c>
      <c r="D320" s="234" t="s">
        <v>5045</v>
      </c>
      <c r="E320" s="234" t="s">
        <v>25</v>
      </c>
      <c r="F320" s="234" t="s">
        <v>25</v>
      </c>
      <c r="G320" s="234" t="s">
        <v>25</v>
      </c>
      <c r="H320" s="234" t="s">
        <v>5046</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5047</v>
      </c>
      <c r="B321" s="234" t="s">
        <v>5048</v>
      </c>
      <c r="C321" s="234" t="s">
        <v>5049</v>
      </c>
      <c r="D321" s="234" t="s">
        <v>5050</v>
      </c>
      <c r="E321" s="234" t="s">
        <v>25</v>
      </c>
      <c r="F321" s="234" t="s">
        <v>25</v>
      </c>
      <c r="G321" s="234" t="s">
        <v>25</v>
      </c>
      <c r="H321" s="234" t="s">
        <v>5051</v>
      </c>
      <c r="I321" s="234" t="s">
        <v>25</v>
      </c>
      <c r="J321" s="234" t="s">
        <v>5052</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5053</v>
      </c>
      <c r="B322" s="234" t="s">
        <v>5054</v>
      </c>
      <c r="C322" s="234" t="s">
        <v>5055</v>
      </c>
      <c r="D322" s="234" t="s">
        <v>5056</v>
      </c>
      <c r="E322" s="234" t="s">
        <v>25</v>
      </c>
      <c r="F322" s="234" t="s">
        <v>25</v>
      </c>
      <c r="G322" s="234" t="s">
        <v>25</v>
      </c>
      <c r="H322" s="234" t="s">
        <v>5057</v>
      </c>
      <c r="I322" s="234" t="s">
        <v>25</v>
      </c>
      <c r="J322" s="234" t="s">
        <v>5058</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5059</v>
      </c>
      <c r="B323" s="234" t="s">
        <v>5060</v>
      </c>
      <c r="C323" s="234" t="s">
        <v>5061</v>
      </c>
      <c r="D323" s="234" t="s">
        <v>25</v>
      </c>
      <c r="E323" s="234" t="s">
        <v>25</v>
      </c>
      <c r="F323" s="234" t="s">
        <v>25</v>
      </c>
      <c r="G323" s="234" t="s">
        <v>25</v>
      </c>
      <c r="H323" s="234" t="s">
        <v>5062</v>
      </c>
      <c r="I323" s="234" t="s">
        <v>3859</v>
      </c>
      <c r="J323" s="234" t="s">
        <v>5063</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5064</v>
      </c>
      <c r="B324" s="234" t="s">
        <v>5065</v>
      </c>
      <c r="C324" s="234" t="s">
        <v>5066</v>
      </c>
      <c r="D324" s="234" t="s">
        <v>25</v>
      </c>
      <c r="E324" s="234" t="s">
        <v>25</v>
      </c>
      <c r="F324" s="234" t="s">
        <v>25</v>
      </c>
      <c r="G324" s="234" t="s">
        <v>25</v>
      </c>
      <c r="H324" s="234" t="s">
        <v>5067</v>
      </c>
      <c r="I324" s="234" t="s">
        <v>5068</v>
      </c>
      <c r="J324" s="234" t="s">
        <v>5069</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5070</v>
      </c>
      <c r="B325" s="234" t="s">
        <v>5071</v>
      </c>
      <c r="C325" s="234" t="s">
        <v>5072</v>
      </c>
      <c r="D325" s="234" t="s">
        <v>5073</v>
      </c>
      <c r="E325" s="234" t="s">
        <v>25</v>
      </c>
      <c r="F325" s="234" t="s">
        <v>25</v>
      </c>
      <c r="G325" s="234" t="s">
        <v>25</v>
      </c>
      <c r="H325" s="234" t="s">
        <v>5074</v>
      </c>
      <c r="I325" s="234" t="s">
        <v>25</v>
      </c>
      <c r="J325" s="234" t="s">
        <v>5075</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5076</v>
      </c>
      <c r="B326" s="241" t="s">
        <v>5077</v>
      </c>
      <c r="C326" s="241" t="s">
        <v>5078</v>
      </c>
      <c r="D326" s="241" t="s">
        <v>5079</v>
      </c>
      <c r="E326" s="241" t="s">
        <v>25</v>
      </c>
      <c r="F326" s="241" t="s">
        <v>25</v>
      </c>
      <c r="G326" s="241" t="s">
        <v>25</v>
      </c>
      <c r="H326" s="241" t="s">
        <v>5080</v>
      </c>
      <c r="I326" s="241" t="s">
        <v>3859</v>
      </c>
      <c r="J326" s="241" t="s">
        <v>5081</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395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IFERROR(INDEX('Recommendations'!$I$2:$I$63, MATCH(L2,'Recommendations'!$B$2:$B$63,0))="Implemented", FALSE))</xm:f>
            <x14:dxf>
              <font>
                <color rgb="FF000000"/>
              </font>
              <fill>
                <patternFill>
                  <bgColor rgb="FF3C7D22"/>
                </patternFill>
              </fill>
            </x14:dxf>
          </x14:cfRule>
          <x14:cfRule type="expression" priority="2" id="{00000000-000E-0000-0A00-000002000000}">
            <xm:f>AND(L2&lt;&gt;"", IFERROR(INDEX('Recommendations'!$I$2:$I$63, MATCH(L2,'Recommendations'!$B$2:$B$63,0))="Compensated", FALSE))</xm:f>
            <x14:dxf>
              <font>
                <color rgb="FF000000"/>
              </font>
              <fill>
                <patternFill>
                  <bgColor rgb="FFC6E0B4"/>
                </patternFill>
              </fill>
            </x14:dxf>
          </x14:cfRule>
          <x14:cfRule type="expression" priority="3" id="{00000000-000E-0000-0A00-000003000000}">
            <xm:f>AND(L2&lt;&gt;"", IFERROR(INDEX('Recommendations'!$I$2:$I$63, MATCH(L2,'Recommendations'!$B$2:$B$63,0))="Testing", FALSE))</xm:f>
            <x14:dxf>
              <font>
                <color rgb="FF000000"/>
              </font>
              <fill>
                <patternFill>
                  <bgColor rgb="FFFFC000"/>
                </patternFill>
              </fill>
            </x14:dxf>
          </x14:cfRule>
          <x14:cfRule type="expression" priority="4" id="{00000000-000E-0000-0A00-000004000000}">
            <xm:f>AND(L2&lt;&gt;"", IFERROR(INDEX('Recommendations'!$I$2:$I$63, MATCH(L2,'Recommendations'!$B$2:$B$63,0))="Failed", FALSE))</xm:f>
            <x14:dxf>
              <font>
                <color rgb="FF000000"/>
              </font>
              <fill>
                <patternFill>
                  <bgColor rgb="FFD82891"/>
                </patternFill>
              </fill>
            </x14:dxf>
          </x14:cfRule>
          <x14:cfRule type="expression" priority="5" id="{00000000-000E-0000-0A00-000005000000}">
            <xm:f>AND(L2&lt;&gt;"", IFERROR(INDEX('Recommendations'!$I$2:$I$63, MATCH(L2,'Recommendations'!$B$2:$B$63,0))="Risk Accepted", FALSE))</xm:f>
            <x14:dxf>
              <font>
                <color rgb="FF000000"/>
              </font>
              <fill>
                <patternFill>
                  <bgColor rgb="FFD9D9D9"/>
                </patternFill>
              </fill>
            </x14:dxf>
          </x14:cfRule>
          <x14:cfRule type="expression" priority="6" id="{00000000-000E-0000-0A00-000006000000}">
            <xm:f>AND(L2&lt;&gt;"", IFERROR(INDEX('Recommendations'!$I$2:$I$63, MATCH(L2,'Recommendations'!$B$2:$B$63,0))="N/A",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2230</v>
      </c>
      <c r="B1" s="286" t="s">
        <v>3115</v>
      </c>
      <c r="C1" s="286" t="s">
        <v>1</v>
      </c>
      <c r="D1" s="286" t="s">
        <v>640</v>
      </c>
      <c r="E1" s="286" t="s">
        <v>5082</v>
      </c>
      <c r="F1" s="286" t="s">
        <v>5083</v>
      </c>
      <c r="G1" s="286" t="s">
        <v>645</v>
      </c>
      <c r="H1" s="286" t="s">
        <v>646</v>
      </c>
      <c r="I1" s="286" t="s">
        <v>647</v>
      </c>
      <c r="J1" s="286" t="s">
        <v>648</v>
      </c>
      <c r="K1" s="286" t="s">
        <v>649</v>
      </c>
      <c r="L1" s="286" t="s">
        <v>650</v>
      </c>
      <c r="M1" s="286" t="s">
        <v>651</v>
      </c>
      <c r="N1" s="286" t="s">
        <v>652</v>
      </c>
      <c r="O1" s="286" t="s">
        <v>653</v>
      </c>
      <c r="P1" s="286" t="s">
        <v>654</v>
      </c>
      <c r="Q1" s="286" t="s">
        <v>655</v>
      </c>
      <c r="R1" s="286" t="s">
        <v>656</v>
      </c>
      <c r="S1" s="286" t="s">
        <v>657</v>
      </c>
      <c r="T1" s="286" t="s">
        <v>658</v>
      </c>
      <c r="U1" s="286" t="s">
        <v>659</v>
      </c>
      <c r="V1" s="286" t="s">
        <v>660</v>
      </c>
      <c r="W1" s="286" t="s">
        <v>661</v>
      </c>
      <c r="X1" s="286" t="s">
        <v>662</v>
      </c>
      <c r="Y1" s="286" t="s">
        <v>663</v>
      </c>
      <c r="Z1" s="286" t="s">
        <v>664</v>
      </c>
      <c r="AA1" s="286" t="s">
        <v>665</v>
      </c>
      <c r="AB1" s="286" t="s">
        <v>666</v>
      </c>
      <c r="AC1" s="286" t="s">
        <v>667</v>
      </c>
      <c r="AD1" s="286" t="s">
        <v>668</v>
      </c>
      <c r="AE1" s="286" t="s">
        <v>669</v>
      </c>
      <c r="AF1" s="286" t="s">
        <v>670</v>
      </c>
      <c r="AG1" s="286" t="s">
        <v>671</v>
      </c>
      <c r="AH1" s="286" t="s">
        <v>672</v>
      </c>
      <c r="AI1" s="286" t="s">
        <v>673</v>
      </c>
      <c r="AJ1" s="286" t="s">
        <v>674</v>
      </c>
      <c r="AK1" s="286" t="s">
        <v>675</v>
      </c>
      <c r="AL1" s="286" t="s">
        <v>676</v>
      </c>
      <c r="AM1" s="286" t="s">
        <v>677</v>
      </c>
      <c r="AN1" s="286" t="s">
        <v>678</v>
      </c>
      <c r="AO1" s="286" t="s">
        <v>679</v>
      </c>
      <c r="AP1" s="286" t="s">
        <v>680</v>
      </c>
      <c r="AQ1" s="286" t="s">
        <v>681</v>
      </c>
      <c r="AR1" s="286" t="s">
        <v>682</v>
      </c>
      <c r="AS1" s="286" t="s">
        <v>683</v>
      </c>
      <c r="AT1" s="286" t="s">
        <v>684</v>
      </c>
      <c r="AU1" s="287" t="s">
        <v>685</v>
      </c>
    </row>
    <row r="2" spans="1:47" ht="60" customHeight="1" outlineLevel="1" x14ac:dyDescent="0.35">
      <c r="A2" s="277" t="s">
        <v>5084</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5084</v>
      </c>
      <c r="B3" s="256" t="s">
        <v>5085</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5084</v>
      </c>
      <c r="B4" s="257" t="s">
        <v>5085</v>
      </c>
      <c r="C4" s="258" t="s">
        <v>5086</v>
      </c>
      <c r="D4" s="261" t="s">
        <v>5087</v>
      </c>
      <c r="E4" s="262" t="s">
        <v>5088</v>
      </c>
      <c r="F4" s="265" t="s">
        <v>5089</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5084</v>
      </c>
      <c r="B5" s="257" t="s">
        <v>5085</v>
      </c>
      <c r="C5" s="258" t="s">
        <v>5090</v>
      </c>
      <c r="D5" s="261" t="s">
        <v>5091</v>
      </c>
      <c r="E5" s="262" t="s">
        <v>5088</v>
      </c>
      <c r="F5" s="265" t="s">
        <v>5089</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5084</v>
      </c>
      <c r="B6" s="257" t="s">
        <v>5085</v>
      </c>
      <c r="C6" s="258" t="s">
        <v>5092</v>
      </c>
      <c r="D6" s="261" t="s">
        <v>5093</v>
      </c>
      <c r="E6" s="262" t="s">
        <v>5088</v>
      </c>
      <c r="F6" s="265" t="s">
        <v>5089</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5084</v>
      </c>
      <c r="B7" s="257" t="s">
        <v>5085</v>
      </c>
      <c r="C7" s="258" t="s">
        <v>5094</v>
      </c>
      <c r="D7" s="261" t="s">
        <v>5095</v>
      </c>
      <c r="E7" s="262" t="s">
        <v>5088</v>
      </c>
      <c r="F7" s="265" t="s">
        <v>5089</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5084</v>
      </c>
      <c r="B8" s="257" t="s">
        <v>5085</v>
      </c>
      <c r="C8" s="258" t="s">
        <v>5096</v>
      </c>
      <c r="D8" s="261" t="s">
        <v>5097</v>
      </c>
      <c r="E8" s="262" t="s">
        <v>5088</v>
      </c>
      <c r="F8" s="265" t="s">
        <v>5089</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5084</v>
      </c>
      <c r="B9" s="257" t="s">
        <v>5085</v>
      </c>
      <c r="C9" s="258" t="s">
        <v>5098</v>
      </c>
      <c r="D9" s="261" t="s">
        <v>5099</v>
      </c>
      <c r="E9" s="262" t="s">
        <v>5088</v>
      </c>
      <c r="F9" s="265" t="s">
        <v>5089</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5084</v>
      </c>
      <c r="B10" s="257" t="s">
        <v>5085</v>
      </c>
      <c r="C10" s="258" t="s">
        <v>5100</v>
      </c>
      <c r="D10" s="261" t="s">
        <v>5101</v>
      </c>
      <c r="E10" s="262" t="s">
        <v>5088</v>
      </c>
      <c r="F10" s="265" t="s">
        <v>5089</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5084</v>
      </c>
      <c r="B11" s="257" t="s">
        <v>5085</v>
      </c>
      <c r="C11" s="258" t="s">
        <v>5102</v>
      </c>
      <c r="D11" s="261" t="s">
        <v>5103</v>
      </c>
      <c r="E11" s="262" t="s">
        <v>5088</v>
      </c>
      <c r="F11" s="265" t="s">
        <v>5089</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5084</v>
      </c>
      <c r="B12" s="257" t="s">
        <v>5085</v>
      </c>
      <c r="C12" s="258" t="s">
        <v>5104</v>
      </c>
      <c r="D12" s="261" t="s">
        <v>5105</v>
      </c>
      <c r="E12" s="262" t="s">
        <v>5088</v>
      </c>
      <c r="F12" s="265" t="s">
        <v>5089</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5084</v>
      </c>
      <c r="B13" s="257" t="s">
        <v>5085</v>
      </c>
      <c r="C13" s="258" t="s">
        <v>5106</v>
      </c>
      <c r="D13" s="261" t="s">
        <v>5107</v>
      </c>
      <c r="E13" s="262" t="s">
        <v>5088</v>
      </c>
      <c r="F13" s="265" t="s">
        <v>5089</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5084</v>
      </c>
      <c r="B14" s="257" t="s">
        <v>5085</v>
      </c>
      <c r="C14" s="258" t="s">
        <v>5108</v>
      </c>
      <c r="D14" s="261" t="s">
        <v>5109</v>
      </c>
      <c r="E14" s="262" t="s">
        <v>5088</v>
      </c>
      <c r="F14" s="265" t="s">
        <v>5089</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5084</v>
      </c>
      <c r="B15" s="257" t="s">
        <v>5085</v>
      </c>
      <c r="C15" s="258" t="s">
        <v>5110</v>
      </c>
      <c r="D15" s="261" t="s">
        <v>5111</v>
      </c>
      <c r="E15" s="262" t="s">
        <v>5088</v>
      </c>
      <c r="F15" s="265" t="s">
        <v>5089</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5084</v>
      </c>
      <c r="B16" s="257" t="s">
        <v>5085</v>
      </c>
      <c r="C16" s="258" t="s">
        <v>5112</v>
      </c>
      <c r="D16" s="261" t="s">
        <v>5113</v>
      </c>
      <c r="E16" s="262" t="s">
        <v>5088</v>
      </c>
      <c r="F16" s="265" t="s">
        <v>5089</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5084</v>
      </c>
      <c r="B17" s="256" t="s">
        <v>5114</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5084</v>
      </c>
      <c r="B18" s="257" t="s">
        <v>5114</v>
      </c>
      <c r="C18" s="258" t="s">
        <v>5115</v>
      </c>
      <c r="D18" s="261" t="s">
        <v>5116</v>
      </c>
      <c r="E18" s="262" t="s">
        <v>5117</v>
      </c>
      <c r="F18" s="265" t="s">
        <v>5118</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5084</v>
      </c>
      <c r="B19" s="257" t="s">
        <v>5114</v>
      </c>
      <c r="C19" s="258" t="s">
        <v>5119</v>
      </c>
      <c r="D19" s="261" t="s">
        <v>5120</v>
      </c>
      <c r="E19" s="262" t="s">
        <v>5117</v>
      </c>
      <c r="F19" s="265" t="s">
        <v>5118</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5084</v>
      </c>
      <c r="B20" s="257" t="s">
        <v>5114</v>
      </c>
      <c r="C20" s="258" t="s">
        <v>5121</v>
      </c>
      <c r="D20" s="261" t="s">
        <v>5122</v>
      </c>
      <c r="E20" s="262" t="s">
        <v>5117</v>
      </c>
      <c r="F20" s="265" t="s">
        <v>5118</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5084</v>
      </c>
      <c r="B21" s="257" t="s">
        <v>5114</v>
      </c>
      <c r="C21" s="258" t="s">
        <v>5123</v>
      </c>
      <c r="D21" s="261" t="s">
        <v>5124</v>
      </c>
      <c r="E21" s="262" t="s">
        <v>5117</v>
      </c>
      <c r="F21" s="265" t="s">
        <v>5118</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5084</v>
      </c>
      <c r="B22" s="257" t="s">
        <v>5114</v>
      </c>
      <c r="C22" s="258" t="s">
        <v>5125</v>
      </c>
      <c r="D22" s="261" t="s">
        <v>5126</v>
      </c>
      <c r="E22" s="262" t="s">
        <v>5117</v>
      </c>
      <c r="F22" s="265" t="s">
        <v>5118</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5084</v>
      </c>
      <c r="B23" s="257" t="s">
        <v>5114</v>
      </c>
      <c r="C23" s="258" t="s">
        <v>5127</v>
      </c>
      <c r="D23" s="261" t="s">
        <v>5128</v>
      </c>
      <c r="E23" s="262" t="s">
        <v>5088</v>
      </c>
      <c r="F23" s="265" t="s">
        <v>5089</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5084</v>
      </c>
      <c r="B24" s="257" t="s">
        <v>5114</v>
      </c>
      <c r="C24" s="258" t="s">
        <v>5129</v>
      </c>
      <c r="D24" s="261" t="s">
        <v>5130</v>
      </c>
      <c r="E24" s="262" t="s">
        <v>5088</v>
      </c>
      <c r="F24" s="265" t="s">
        <v>5089</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5084</v>
      </c>
      <c r="B25" s="257" t="s">
        <v>5114</v>
      </c>
      <c r="C25" s="258" t="s">
        <v>5131</v>
      </c>
      <c r="D25" s="261" t="s">
        <v>5132</v>
      </c>
      <c r="E25" s="262" t="s">
        <v>5088</v>
      </c>
      <c r="F25" s="265" t="s">
        <v>5133</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5084</v>
      </c>
      <c r="B26" s="257" t="s">
        <v>5114</v>
      </c>
      <c r="C26" s="258" t="s">
        <v>5134</v>
      </c>
      <c r="D26" s="261" t="s">
        <v>5135</v>
      </c>
      <c r="E26" s="262" t="s">
        <v>5088</v>
      </c>
      <c r="F26" s="265" t="s">
        <v>5133</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5084</v>
      </c>
      <c r="B27" s="257" t="s">
        <v>5114</v>
      </c>
      <c r="C27" s="258" t="s">
        <v>5136</v>
      </c>
      <c r="D27" s="261" t="s">
        <v>5137</v>
      </c>
      <c r="E27" s="262" t="s">
        <v>5088</v>
      </c>
      <c r="F27" s="265" t="s">
        <v>5133</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5084</v>
      </c>
      <c r="B28" s="257" t="s">
        <v>5114</v>
      </c>
      <c r="C28" s="258" t="s">
        <v>5138</v>
      </c>
      <c r="D28" s="261" t="s">
        <v>5139</v>
      </c>
      <c r="E28" s="262" t="s">
        <v>5088</v>
      </c>
      <c r="F28" s="265" t="s">
        <v>5133</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5084</v>
      </c>
      <c r="B29" s="257" t="s">
        <v>5114</v>
      </c>
      <c r="C29" s="258" t="s">
        <v>5140</v>
      </c>
      <c r="D29" s="261" t="s">
        <v>5141</v>
      </c>
      <c r="E29" s="262" t="s">
        <v>5088</v>
      </c>
      <c r="F29" s="265" t="s">
        <v>5133</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5084</v>
      </c>
      <c r="B30" s="257" t="s">
        <v>5114</v>
      </c>
      <c r="C30" s="258" t="s">
        <v>5142</v>
      </c>
      <c r="D30" s="261" t="s">
        <v>5143</v>
      </c>
      <c r="E30" s="262" t="s">
        <v>5088</v>
      </c>
      <c r="F30" s="265" t="s">
        <v>5133</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5084</v>
      </c>
      <c r="B31" s="257" t="s">
        <v>5114</v>
      </c>
      <c r="C31" s="258" t="s">
        <v>5144</v>
      </c>
      <c r="D31" s="261" t="s">
        <v>5145</v>
      </c>
      <c r="E31" s="262" t="s">
        <v>5088</v>
      </c>
      <c r="F31" s="265" t="s">
        <v>5133</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5084</v>
      </c>
      <c r="B32" s="257" t="s">
        <v>5114</v>
      </c>
      <c r="C32" s="258" t="s">
        <v>5146</v>
      </c>
      <c r="D32" s="261" t="s">
        <v>5147</v>
      </c>
      <c r="E32" s="262" t="s">
        <v>5088</v>
      </c>
      <c r="F32" s="265" t="s">
        <v>5133</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5084</v>
      </c>
      <c r="B33" s="257" t="s">
        <v>5114</v>
      </c>
      <c r="C33" s="258" t="s">
        <v>5148</v>
      </c>
      <c r="D33" s="261" t="s">
        <v>5149</v>
      </c>
      <c r="E33" s="262" t="s">
        <v>5117</v>
      </c>
      <c r="F33" s="265" t="s">
        <v>5118</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5084</v>
      </c>
      <c r="B34" s="257" t="s">
        <v>5114</v>
      </c>
      <c r="C34" s="258" t="s">
        <v>5150</v>
      </c>
      <c r="D34" s="261" t="s">
        <v>5151</v>
      </c>
      <c r="E34" s="262" t="s">
        <v>5088</v>
      </c>
      <c r="F34" s="265" t="s">
        <v>5133</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5084</v>
      </c>
      <c r="B35" s="256" t="s">
        <v>5152</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5084</v>
      </c>
      <c r="B36" s="257" t="s">
        <v>5152</v>
      </c>
      <c r="C36" s="258" t="s">
        <v>5153</v>
      </c>
      <c r="D36" s="261" t="s">
        <v>5154</v>
      </c>
      <c r="E36" s="262" t="s">
        <v>5088</v>
      </c>
      <c r="F36" s="265" t="s">
        <v>5133</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5084</v>
      </c>
      <c r="B37" s="257" t="s">
        <v>5152</v>
      </c>
      <c r="C37" s="258" t="s">
        <v>5155</v>
      </c>
      <c r="D37" s="261" t="s">
        <v>5156</v>
      </c>
      <c r="E37" s="262" t="s">
        <v>5088</v>
      </c>
      <c r="F37" s="265" t="s">
        <v>5157</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5084</v>
      </c>
      <c r="B38" s="257" t="s">
        <v>5152</v>
      </c>
      <c r="C38" s="258" t="s">
        <v>5158</v>
      </c>
      <c r="D38" s="261" t="s">
        <v>5159</v>
      </c>
      <c r="E38" s="262" t="s">
        <v>5088</v>
      </c>
      <c r="F38" s="265" t="s">
        <v>5157</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5084</v>
      </c>
      <c r="B39" s="257" t="s">
        <v>5152</v>
      </c>
      <c r="C39" s="258" t="s">
        <v>5160</v>
      </c>
      <c r="D39" s="261" t="s">
        <v>5161</v>
      </c>
      <c r="E39" s="262" t="s">
        <v>5088</v>
      </c>
      <c r="F39" s="265" t="s">
        <v>5157</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5084</v>
      </c>
      <c r="B40" s="257" t="s">
        <v>5152</v>
      </c>
      <c r="C40" s="258" t="s">
        <v>5162</v>
      </c>
      <c r="D40" s="261" t="s">
        <v>5163</v>
      </c>
      <c r="E40" s="262" t="s">
        <v>5088</v>
      </c>
      <c r="F40" s="265" t="s">
        <v>5157</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5084</v>
      </c>
      <c r="B41" s="257" t="s">
        <v>5152</v>
      </c>
      <c r="C41" s="258" t="s">
        <v>5164</v>
      </c>
      <c r="D41" s="261" t="s">
        <v>5165</v>
      </c>
      <c r="E41" s="262" t="s">
        <v>5088</v>
      </c>
      <c r="F41" s="265" t="s">
        <v>5157</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5084</v>
      </c>
      <c r="B42" s="257" t="s">
        <v>5152</v>
      </c>
      <c r="C42" s="258" t="s">
        <v>5166</v>
      </c>
      <c r="D42" s="261" t="s">
        <v>5167</v>
      </c>
      <c r="E42" s="262" t="s">
        <v>5088</v>
      </c>
      <c r="F42" s="265" t="s">
        <v>5157</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5084</v>
      </c>
      <c r="B43" s="257" t="s">
        <v>5152</v>
      </c>
      <c r="C43" s="258" t="s">
        <v>5168</v>
      </c>
      <c r="D43" s="261" t="s">
        <v>5169</v>
      </c>
      <c r="E43" s="262" t="s">
        <v>5088</v>
      </c>
      <c r="F43" s="265" t="s">
        <v>5157</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5084</v>
      </c>
      <c r="B44" s="257" t="s">
        <v>5152</v>
      </c>
      <c r="C44" s="258" t="s">
        <v>5170</v>
      </c>
      <c r="D44" s="261" t="s">
        <v>5171</v>
      </c>
      <c r="E44" s="262" t="s">
        <v>5088</v>
      </c>
      <c r="F44" s="265" t="s">
        <v>5157</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5084</v>
      </c>
      <c r="B45" s="257" t="s">
        <v>5152</v>
      </c>
      <c r="C45" s="258" t="s">
        <v>5172</v>
      </c>
      <c r="D45" s="261" t="s">
        <v>5173</v>
      </c>
      <c r="E45" s="262" t="s">
        <v>5088</v>
      </c>
      <c r="F45" s="265" t="s">
        <v>5157</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5084</v>
      </c>
      <c r="B46" s="257" t="s">
        <v>5152</v>
      </c>
      <c r="C46" s="258" t="s">
        <v>5174</v>
      </c>
      <c r="D46" s="261" t="s">
        <v>5175</v>
      </c>
      <c r="E46" s="262" t="s">
        <v>5088</v>
      </c>
      <c r="F46" s="265" t="s">
        <v>5157</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5084</v>
      </c>
      <c r="B47" s="257" t="s">
        <v>5152</v>
      </c>
      <c r="C47" s="258" t="s">
        <v>5176</v>
      </c>
      <c r="D47" s="261" t="s">
        <v>5177</v>
      </c>
      <c r="E47" s="262" t="s">
        <v>5088</v>
      </c>
      <c r="F47" s="265" t="s">
        <v>5157</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5084</v>
      </c>
      <c r="B48" s="257" t="s">
        <v>5152</v>
      </c>
      <c r="C48" s="258" t="s">
        <v>5178</v>
      </c>
      <c r="D48" s="261" t="s">
        <v>5179</v>
      </c>
      <c r="E48" s="262" t="s">
        <v>5088</v>
      </c>
      <c r="F48" s="265" t="s">
        <v>5157</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5084</v>
      </c>
      <c r="B49" s="257" t="s">
        <v>5152</v>
      </c>
      <c r="C49" s="258" t="s">
        <v>5180</v>
      </c>
      <c r="D49" s="261" t="s">
        <v>5181</v>
      </c>
      <c r="E49" s="262" t="s">
        <v>5088</v>
      </c>
      <c r="F49" s="265" t="s">
        <v>5157</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5084</v>
      </c>
      <c r="B50" s="256" t="s">
        <v>2354</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5084</v>
      </c>
      <c r="B51" s="257" t="s">
        <v>2354</v>
      </c>
      <c r="C51" s="258" t="s">
        <v>5182</v>
      </c>
      <c r="D51" s="261" t="s">
        <v>5183</v>
      </c>
      <c r="E51" s="262" t="s">
        <v>5184</v>
      </c>
      <c r="F51" s="265" t="s">
        <v>5185</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5084</v>
      </c>
      <c r="B52" s="257" t="s">
        <v>2354</v>
      </c>
      <c r="C52" s="258" t="s">
        <v>5186</v>
      </c>
      <c r="D52" s="261" t="s">
        <v>5187</v>
      </c>
      <c r="E52" s="262" t="s">
        <v>5184</v>
      </c>
      <c r="F52" s="265" t="s">
        <v>5185</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5084</v>
      </c>
      <c r="B53" s="257" t="s">
        <v>2354</v>
      </c>
      <c r="C53" s="258" t="s">
        <v>5188</v>
      </c>
      <c r="D53" s="261" t="s">
        <v>5189</v>
      </c>
      <c r="E53" s="262" t="s">
        <v>5184</v>
      </c>
      <c r="F53" s="265" t="s">
        <v>5185</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5084</v>
      </c>
      <c r="B54" s="257" t="s">
        <v>2354</v>
      </c>
      <c r="C54" s="258" t="s">
        <v>5190</v>
      </c>
      <c r="D54" s="261" t="s">
        <v>5191</v>
      </c>
      <c r="E54" s="262" t="s">
        <v>5184</v>
      </c>
      <c r="F54" s="265" t="s">
        <v>5185</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5084</v>
      </c>
      <c r="B55" s="257" t="s">
        <v>2354</v>
      </c>
      <c r="C55" s="258" t="s">
        <v>5192</v>
      </c>
      <c r="D55" s="261" t="s">
        <v>5193</v>
      </c>
      <c r="E55" s="262" t="s">
        <v>5184</v>
      </c>
      <c r="F55" s="265" t="s">
        <v>5185</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5084</v>
      </c>
      <c r="B56" s="257" t="s">
        <v>2354</v>
      </c>
      <c r="C56" s="258" t="s">
        <v>5194</v>
      </c>
      <c r="D56" s="261" t="s">
        <v>5195</v>
      </c>
      <c r="E56" s="262" t="s">
        <v>5184</v>
      </c>
      <c r="F56" s="265" t="s">
        <v>5185</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5084</v>
      </c>
      <c r="B57" s="257" t="s">
        <v>2354</v>
      </c>
      <c r="C57" s="258" t="s">
        <v>5196</v>
      </c>
      <c r="D57" s="261" t="s">
        <v>5197</v>
      </c>
      <c r="E57" s="262" t="s">
        <v>5184</v>
      </c>
      <c r="F57" s="265" t="s">
        <v>5185</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5084</v>
      </c>
      <c r="B58" s="257" t="s">
        <v>2354</v>
      </c>
      <c r="C58" s="258" t="s">
        <v>5198</v>
      </c>
      <c r="D58" s="261" t="s">
        <v>5199</v>
      </c>
      <c r="E58" s="262" t="s">
        <v>5088</v>
      </c>
      <c r="F58" s="265" t="s">
        <v>5185</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5084</v>
      </c>
      <c r="B59" s="257" t="s">
        <v>2354</v>
      </c>
      <c r="C59" s="258" t="s">
        <v>5200</v>
      </c>
      <c r="D59" s="261" t="s">
        <v>5201</v>
      </c>
      <c r="E59" s="262" t="s">
        <v>5088</v>
      </c>
      <c r="F59" s="265" t="s">
        <v>5185</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5084</v>
      </c>
      <c r="B60" s="256" t="s">
        <v>5202</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5084</v>
      </c>
      <c r="B61" s="257" t="s">
        <v>5202</v>
      </c>
      <c r="C61" s="258" t="s">
        <v>5203</v>
      </c>
      <c r="D61" s="261" t="s">
        <v>5204</v>
      </c>
      <c r="E61" s="262" t="s">
        <v>5088</v>
      </c>
      <c r="F61" s="265" t="s">
        <v>5205</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5084</v>
      </c>
      <c r="B62" s="257" t="s">
        <v>5202</v>
      </c>
      <c r="C62" s="258" t="s">
        <v>5206</v>
      </c>
      <c r="D62" s="261" t="s">
        <v>5207</v>
      </c>
      <c r="E62" s="262" t="s">
        <v>5088</v>
      </c>
      <c r="F62" s="265" t="s">
        <v>5205</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5084</v>
      </c>
      <c r="B63" s="257" t="s">
        <v>5202</v>
      </c>
      <c r="C63" s="258" t="s">
        <v>5208</v>
      </c>
      <c r="D63" s="261" t="s">
        <v>5209</v>
      </c>
      <c r="E63" s="262" t="s">
        <v>5088</v>
      </c>
      <c r="F63" s="265" t="s">
        <v>5205</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5084</v>
      </c>
      <c r="B64" s="257" t="s">
        <v>5202</v>
      </c>
      <c r="C64" s="258" t="s">
        <v>5210</v>
      </c>
      <c r="D64" s="261" t="s">
        <v>5211</v>
      </c>
      <c r="E64" s="262" t="s">
        <v>5088</v>
      </c>
      <c r="F64" s="265" t="s">
        <v>5205</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5084</v>
      </c>
      <c r="B65" s="257" t="s">
        <v>5202</v>
      </c>
      <c r="C65" s="258" t="s">
        <v>5212</v>
      </c>
      <c r="D65" s="261" t="s">
        <v>5213</v>
      </c>
      <c r="E65" s="262" t="s">
        <v>5088</v>
      </c>
      <c r="F65" s="265" t="s">
        <v>5205</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5084</v>
      </c>
      <c r="B66" s="257" t="s">
        <v>5202</v>
      </c>
      <c r="C66" s="258" t="s">
        <v>5214</v>
      </c>
      <c r="D66" s="261" t="s">
        <v>5215</v>
      </c>
      <c r="E66" s="262" t="s">
        <v>5088</v>
      </c>
      <c r="F66" s="265" t="s">
        <v>5205</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5084</v>
      </c>
      <c r="B67" s="257" t="s">
        <v>5202</v>
      </c>
      <c r="C67" s="258" t="s">
        <v>5216</v>
      </c>
      <c r="D67" s="261" t="s">
        <v>5217</v>
      </c>
      <c r="E67" s="262" t="s">
        <v>5088</v>
      </c>
      <c r="F67" s="265" t="s">
        <v>5205</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5084</v>
      </c>
      <c r="B68" s="257" t="s">
        <v>5202</v>
      </c>
      <c r="C68" s="258" t="s">
        <v>5218</v>
      </c>
      <c r="D68" s="261" t="s">
        <v>5219</v>
      </c>
      <c r="E68" s="262" t="s">
        <v>5088</v>
      </c>
      <c r="F68" s="265" t="s">
        <v>5220</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5084</v>
      </c>
      <c r="B69" s="257" t="s">
        <v>5202</v>
      </c>
      <c r="C69" s="258" t="s">
        <v>5221</v>
      </c>
      <c r="D69" s="261" t="s">
        <v>5222</v>
      </c>
      <c r="E69" s="262" t="s">
        <v>5088</v>
      </c>
      <c r="F69" s="265" t="s">
        <v>5220</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5084</v>
      </c>
      <c r="B70" s="257" t="s">
        <v>5202</v>
      </c>
      <c r="C70" s="258" t="s">
        <v>5223</v>
      </c>
      <c r="D70" s="261" t="s">
        <v>5224</v>
      </c>
      <c r="E70" s="262" t="s">
        <v>5088</v>
      </c>
      <c r="F70" s="265" t="s">
        <v>5220</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5084</v>
      </c>
      <c r="B71" s="257" t="s">
        <v>5202</v>
      </c>
      <c r="C71" s="258" t="s">
        <v>5225</v>
      </c>
      <c r="D71" s="261" t="s">
        <v>5226</v>
      </c>
      <c r="E71" s="262" t="s">
        <v>5088</v>
      </c>
      <c r="F71" s="265" t="s">
        <v>5227</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5084</v>
      </c>
      <c r="B72" s="257" t="s">
        <v>5202</v>
      </c>
      <c r="C72" s="258" t="s">
        <v>5228</v>
      </c>
      <c r="D72" s="261" t="s">
        <v>5229</v>
      </c>
      <c r="E72" s="262" t="s">
        <v>5088</v>
      </c>
      <c r="F72" s="265" t="s">
        <v>5205</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5084</v>
      </c>
      <c r="B73" s="257" t="s">
        <v>5202</v>
      </c>
      <c r="C73" s="258" t="s">
        <v>5230</v>
      </c>
      <c r="D73" s="261" t="s">
        <v>5231</v>
      </c>
      <c r="E73" s="262" t="s">
        <v>5232</v>
      </c>
      <c r="F73" s="265" t="s">
        <v>5205</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5084</v>
      </c>
      <c r="B74" s="256" t="s">
        <v>5233</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5084</v>
      </c>
      <c r="B75" s="257" t="s">
        <v>5233</v>
      </c>
      <c r="C75" s="258" t="s">
        <v>5234</v>
      </c>
      <c r="D75" s="261" t="s">
        <v>5235</v>
      </c>
      <c r="E75" s="262" t="s">
        <v>5232</v>
      </c>
      <c r="F75" s="265" t="s">
        <v>5236</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5084</v>
      </c>
      <c r="B76" s="257" t="s">
        <v>5233</v>
      </c>
      <c r="C76" s="258" t="s">
        <v>5237</v>
      </c>
      <c r="D76" s="261" t="s">
        <v>5238</v>
      </c>
      <c r="E76" s="262" t="s">
        <v>5232</v>
      </c>
      <c r="F76" s="265" t="s">
        <v>5236</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5084</v>
      </c>
      <c r="B77" s="257" t="s">
        <v>5233</v>
      </c>
      <c r="C77" s="258" t="s">
        <v>5239</v>
      </c>
      <c r="D77" s="261" t="s">
        <v>5240</v>
      </c>
      <c r="E77" s="262" t="s">
        <v>5232</v>
      </c>
      <c r="F77" s="265" t="s">
        <v>5236</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5084</v>
      </c>
      <c r="B78" s="257" t="s">
        <v>5233</v>
      </c>
      <c r="C78" s="258" t="s">
        <v>5241</v>
      </c>
      <c r="D78" s="261" t="s">
        <v>5242</v>
      </c>
      <c r="E78" s="262" t="s">
        <v>5232</v>
      </c>
      <c r="F78" s="265" t="s">
        <v>5236</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5084</v>
      </c>
      <c r="B79" s="257" t="s">
        <v>5233</v>
      </c>
      <c r="C79" s="258" t="s">
        <v>5243</v>
      </c>
      <c r="D79" s="261" t="s">
        <v>5244</v>
      </c>
      <c r="E79" s="262" t="s">
        <v>5232</v>
      </c>
      <c r="F79" s="265" t="s">
        <v>5236</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5084</v>
      </c>
      <c r="B80" s="257" t="s">
        <v>5233</v>
      </c>
      <c r="C80" s="258" t="s">
        <v>5245</v>
      </c>
      <c r="D80" s="261" t="s">
        <v>5246</v>
      </c>
      <c r="E80" s="262" t="s">
        <v>5232</v>
      </c>
      <c r="F80" s="265" t="s">
        <v>5236</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5084</v>
      </c>
      <c r="B81" s="257" t="s">
        <v>5233</v>
      </c>
      <c r="C81" s="258" t="s">
        <v>5247</v>
      </c>
      <c r="D81" s="261" t="s">
        <v>5248</v>
      </c>
      <c r="E81" s="262" t="s">
        <v>5232</v>
      </c>
      <c r="F81" s="265" t="s">
        <v>5236</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5084</v>
      </c>
      <c r="B82" s="257" t="s">
        <v>5233</v>
      </c>
      <c r="C82" s="258" t="s">
        <v>5249</v>
      </c>
      <c r="D82" s="261" t="s">
        <v>5250</v>
      </c>
      <c r="E82" s="262" t="s">
        <v>5232</v>
      </c>
      <c r="F82" s="265" t="s">
        <v>5236</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5084</v>
      </c>
      <c r="B83" s="257" t="s">
        <v>5233</v>
      </c>
      <c r="C83" s="258" t="s">
        <v>5251</v>
      </c>
      <c r="D83" s="261" t="s">
        <v>5252</v>
      </c>
      <c r="E83" s="262" t="s">
        <v>5232</v>
      </c>
      <c r="F83" s="265" t="s">
        <v>5236</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5084</v>
      </c>
      <c r="B84" s="257" t="s">
        <v>5233</v>
      </c>
      <c r="C84" s="258" t="s">
        <v>5253</v>
      </c>
      <c r="D84" s="261" t="s">
        <v>5254</v>
      </c>
      <c r="E84" s="262" t="s">
        <v>5232</v>
      </c>
      <c r="F84" s="265" t="s">
        <v>5236</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5084</v>
      </c>
      <c r="B85" s="257" t="s">
        <v>5233</v>
      </c>
      <c r="C85" s="258" t="s">
        <v>5255</v>
      </c>
      <c r="D85" s="261" t="s">
        <v>5256</v>
      </c>
      <c r="E85" s="262" t="s">
        <v>5232</v>
      </c>
      <c r="F85" s="265" t="s">
        <v>5236</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5084</v>
      </c>
      <c r="B86" s="257" t="s">
        <v>5233</v>
      </c>
      <c r="C86" s="258" t="s">
        <v>5257</v>
      </c>
      <c r="D86" s="261" t="s">
        <v>5258</v>
      </c>
      <c r="E86" s="262" t="s">
        <v>5232</v>
      </c>
      <c r="F86" s="265" t="s">
        <v>5236</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5084</v>
      </c>
      <c r="B87" s="257" t="s">
        <v>5233</v>
      </c>
      <c r="C87" s="258" t="s">
        <v>5259</v>
      </c>
      <c r="D87" s="261" t="s">
        <v>5260</v>
      </c>
      <c r="E87" s="262" t="s">
        <v>5232</v>
      </c>
      <c r="F87" s="265" t="s">
        <v>5236</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5084</v>
      </c>
      <c r="B88" s="257" t="s">
        <v>5233</v>
      </c>
      <c r="C88" s="258" t="s">
        <v>5261</v>
      </c>
      <c r="D88" s="261" t="s">
        <v>5262</v>
      </c>
      <c r="E88" s="262" t="s">
        <v>5232</v>
      </c>
      <c r="F88" s="265" t="s">
        <v>5220</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5084</v>
      </c>
      <c r="B89" s="257" t="s">
        <v>5233</v>
      </c>
      <c r="C89" s="258" t="s">
        <v>5263</v>
      </c>
      <c r="D89" s="261" t="s">
        <v>5264</v>
      </c>
      <c r="E89" s="262" t="s">
        <v>5232</v>
      </c>
      <c r="F89" s="265" t="s">
        <v>5220</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5084</v>
      </c>
      <c r="B90" s="257" t="s">
        <v>5233</v>
      </c>
      <c r="C90" s="258" t="s">
        <v>5265</v>
      </c>
      <c r="D90" s="261" t="s">
        <v>5266</v>
      </c>
      <c r="E90" s="262" t="s">
        <v>5232</v>
      </c>
      <c r="F90" s="265" t="s">
        <v>5220</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5084</v>
      </c>
      <c r="B91" s="256" t="s">
        <v>5267</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5084</v>
      </c>
      <c r="B92" s="257" t="s">
        <v>5267</v>
      </c>
      <c r="C92" s="258" t="s">
        <v>5268</v>
      </c>
      <c r="D92" s="261" t="s">
        <v>5269</v>
      </c>
      <c r="E92" s="262" t="s">
        <v>5088</v>
      </c>
      <c r="F92" s="265" t="s">
        <v>5220</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5084</v>
      </c>
      <c r="B93" s="257" t="s">
        <v>5267</v>
      </c>
      <c r="C93" s="258" t="s">
        <v>5270</v>
      </c>
      <c r="D93" s="261" t="s">
        <v>5271</v>
      </c>
      <c r="E93" s="262" t="s">
        <v>5088</v>
      </c>
      <c r="F93" s="265" t="s">
        <v>5220</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5084</v>
      </c>
      <c r="B94" s="257" t="s">
        <v>5267</v>
      </c>
      <c r="C94" s="258" t="s">
        <v>5272</v>
      </c>
      <c r="D94" s="261" t="s">
        <v>5273</v>
      </c>
      <c r="E94" s="262" t="s">
        <v>5088</v>
      </c>
      <c r="F94" s="265" t="s">
        <v>5220</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5084</v>
      </c>
      <c r="B95" s="257" t="s">
        <v>5267</v>
      </c>
      <c r="C95" s="258" t="s">
        <v>5274</v>
      </c>
      <c r="D95" s="261" t="s">
        <v>5275</v>
      </c>
      <c r="E95" s="262" t="s">
        <v>5088</v>
      </c>
      <c r="F95" s="265" t="s">
        <v>5220</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5084</v>
      </c>
      <c r="B96" s="257" t="s">
        <v>5267</v>
      </c>
      <c r="C96" s="258" t="s">
        <v>5276</v>
      </c>
      <c r="D96" s="261" t="s">
        <v>5277</v>
      </c>
      <c r="E96" s="262" t="s">
        <v>5088</v>
      </c>
      <c r="F96" s="265" t="s">
        <v>5220</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5084</v>
      </c>
      <c r="B97" s="257" t="s">
        <v>5267</v>
      </c>
      <c r="C97" s="258" t="s">
        <v>5278</v>
      </c>
      <c r="D97" s="261" t="s">
        <v>5279</v>
      </c>
      <c r="E97" s="262" t="s">
        <v>5088</v>
      </c>
      <c r="F97" s="265" t="s">
        <v>5280</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5084</v>
      </c>
      <c r="B98" s="257" t="s">
        <v>5267</v>
      </c>
      <c r="C98" s="258" t="s">
        <v>5281</v>
      </c>
      <c r="D98" s="261" t="s">
        <v>5282</v>
      </c>
      <c r="E98" s="262" t="s">
        <v>5088</v>
      </c>
      <c r="F98" s="265" t="s">
        <v>5280</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5084</v>
      </c>
      <c r="B99" s="257" t="s">
        <v>5267</v>
      </c>
      <c r="C99" s="258" t="s">
        <v>5283</v>
      </c>
      <c r="D99" s="261" t="s">
        <v>5284</v>
      </c>
      <c r="E99" s="262" t="s">
        <v>5088</v>
      </c>
      <c r="F99" s="265" t="s">
        <v>5280</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5084</v>
      </c>
      <c r="B100" s="257" t="s">
        <v>5267</v>
      </c>
      <c r="C100" s="258" t="s">
        <v>5285</v>
      </c>
      <c r="D100" s="261" t="s">
        <v>5286</v>
      </c>
      <c r="E100" s="262" t="s">
        <v>5088</v>
      </c>
      <c r="F100" s="265" t="s">
        <v>5280</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5084</v>
      </c>
      <c r="B101" s="257" t="s">
        <v>5267</v>
      </c>
      <c r="C101" s="258" t="s">
        <v>5287</v>
      </c>
      <c r="D101" s="261" t="s">
        <v>5288</v>
      </c>
      <c r="E101" s="262" t="s">
        <v>5088</v>
      </c>
      <c r="F101" s="265" t="s">
        <v>5220</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5084</v>
      </c>
      <c r="B102" s="257" t="s">
        <v>5267</v>
      </c>
      <c r="C102" s="258" t="s">
        <v>5289</v>
      </c>
      <c r="D102" s="261" t="s">
        <v>5290</v>
      </c>
      <c r="E102" s="262" t="s">
        <v>5232</v>
      </c>
      <c r="F102" s="265" t="s">
        <v>5220</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5084</v>
      </c>
      <c r="B103" s="257" t="s">
        <v>5267</v>
      </c>
      <c r="C103" s="258" t="s">
        <v>5291</v>
      </c>
      <c r="D103" s="261" t="s">
        <v>5292</v>
      </c>
      <c r="E103" s="262" t="s">
        <v>5232</v>
      </c>
      <c r="F103" s="265" t="s">
        <v>5220</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5084</v>
      </c>
      <c r="B104" s="257" t="s">
        <v>5267</v>
      </c>
      <c r="C104" s="258" t="s">
        <v>5293</v>
      </c>
      <c r="D104" s="261" t="s">
        <v>5294</v>
      </c>
      <c r="E104" s="262" t="s">
        <v>5232</v>
      </c>
      <c r="F104" s="265" t="s">
        <v>5220</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5084</v>
      </c>
      <c r="B105" s="257" t="s">
        <v>5267</v>
      </c>
      <c r="C105" s="258" t="s">
        <v>5295</v>
      </c>
      <c r="D105" s="261" t="s">
        <v>5296</v>
      </c>
      <c r="E105" s="262" t="s">
        <v>5117</v>
      </c>
      <c r="F105" s="265" t="s">
        <v>5220</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5084</v>
      </c>
      <c r="B106" s="256" t="s">
        <v>5297</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5084</v>
      </c>
      <c r="B107" s="257" t="s">
        <v>5297</v>
      </c>
      <c r="C107" s="258" t="s">
        <v>5298</v>
      </c>
      <c r="D107" s="261" t="s">
        <v>5299</v>
      </c>
      <c r="E107" s="262" t="s">
        <v>5232</v>
      </c>
      <c r="F107" s="265" t="s">
        <v>5220</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5084</v>
      </c>
      <c r="B108" s="257" t="s">
        <v>5297</v>
      </c>
      <c r="C108" s="258" t="s">
        <v>5300</v>
      </c>
      <c r="D108" s="261" t="s">
        <v>5301</v>
      </c>
      <c r="E108" s="262" t="s">
        <v>5232</v>
      </c>
      <c r="F108" s="265" t="s">
        <v>5220</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5084</v>
      </c>
      <c r="B109" s="257" t="s">
        <v>5297</v>
      </c>
      <c r="C109" s="258" t="s">
        <v>5302</v>
      </c>
      <c r="D109" s="261" t="s">
        <v>5303</v>
      </c>
      <c r="E109" s="262" t="s">
        <v>5232</v>
      </c>
      <c r="F109" s="265" t="s">
        <v>5220</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5084</v>
      </c>
      <c r="B110" s="257" t="s">
        <v>5297</v>
      </c>
      <c r="C110" s="258" t="s">
        <v>5304</v>
      </c>
      <c r="D110" s="261" t="s">
        <v>5305</v>
      </c>
      <c r="E110" s="262" t="s">
        <v>5232</v>
      </c>
      <c r="F110" s="265" t="s">
        <v>5220</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5084</v>
      </c>
      <c r="B111" s="257" t="s">
        <v>5297</v>
      </c>
      <c r="C111" s="258" t="s">
        <v>5306</v>
      </c>
      <c r="D111" s="261" t="s">
        <v>5307</v>
      </c>
      <c r="E111" s="262" t="s">
        <v>5232</v>
      </c>
      <c r="F111" s="265" t="s">
        <v>5220</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5084</v>
      </c>
      <c r="B112" s="257" t="s">
        <v>5297</v>
      </c>
      <c r="C112" s="258" t="s">
        <v>5308</v>
      </c>
      <c r="D112" s="261" t="s">
        <v>5309</v>
      </c>
      <c r="E112" s="262" t="s">
        <v>5232</v>
      </c>
      <c r="F112" s="265" t="s">
        <v>5220</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5084</v>
      </c>
      <c r="B113" s="257" t="s">
        <v>5297</v>
      </c>
      <c r="C113" s="258" t="s">
        <v>5310</v>
      </c>
      <c r="D113" s="261" t="s">
        <v>5311</v>
      </c>
      <c r="E113" s="262" t="s">
        <v>5232</v>
      </c>
      <c r="F113" s="265" t="s">
        <v>5220</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5084</v>
      </c>
      <c r="B114" s="257" t="s">
        <v>5297</v>
      </c>
      <c r="C114" s="258" t="s">
        <v>5312</v>
      </c>
      <c r="D114" s="261" t="s">
        <v>5313</v>
      </c>
      <c r="E114" s="262" t="s">
        <v>5232</v>
      </c>
      <c r="F114" s="265" t="s">
        <v>5220</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5084</v>
      </c>
      <c r="B115" s="257" t="s">
        <v>5297</v>
      </c>
      <c r="C115" s="258" t="s">
        <v>5314</v>
      </c>
      <c r="D115" s="261" t="s">
        <v>5315</v>
      </c>
      <c r="E115" s="262" t="s">
        <v>5232</v>
      </c>
      <c r="F115" s="265" t="s">
        <v>5220</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5084</v>
      </c>
      <c r="B116" s="257" t="s">
        <v>5297</v>
      </c>
      <c r="C116" s="258" t="s">
        <v>5316</v>
      </c>
      <c r="D116" s="261" t="s">
        <v>5317</v>
      </c>
      <c r="E116" s="262" t="s">
        <v>5232</v>
      </c>
      <c r="F116" s="265" t="s">
        <v>5220</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5084</v>
      </c>
      <c r="B117" s="257" t="s">
        <v>5297</v>
      </c>
      <c r="C117" s="258" t="s">
        <v>5318</v>
      </c>
      <c r="D117" s="261" t="s">
        <v>5319</v>
      </c>
      <c r="E117" s="262" t="s">
        <v>5232</v>
      </c>
      <c r="F117" s="265" t="s">
        <v>5220</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5320</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5320</v>
      </c>
      <c r="B119" s="256" t="s">
        <v>5321</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5320</v>
      </c>
      <c r="B120" s="257" t="s">
        <v>5321</v>
      </c>
      <c r="C120" s="258" t="s">
        <v>5322</v>
      </c>
      <c r="D120" s="261" t="s">
        <v>5323</v>
      </c>
      <c r="E120" s="262" t="s">
        <v>5088</v>
      </c>
      <c r="F120" s="265" t="s">
        <v>5324</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5320</v>
      </c>
      <c r="B121" s="257" t="s">
        <v>5321</v>
      </c>
      <c r="C121" s="258" t="s">
        <v>5325</v>
      </c>
      <c r="D121" s="261" t="s">
        <v>5326</v>
      </c>
      <c r="E121" s="262" t="s">
        <v>5088</v>
      </c>
      <c r="F121" s="265" t="s">
        <v>5324</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5320</v>
      </c>
      <c r="B122" s="257" t="s">
        <v>5321</v>
      </c>
      <c r="C122" s="258" t="s">
        <v>5327</v>
      </c>
      <c r="D122" s="261" t="s">
        <v>5328</v>
      </c>
      <c r="E122" s="262" t="s">
        <v>5088</v>
      </c>
      <c r="F122" s="265" t="s">
        <v>5324</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5320</v>
      </c>
      <c r="B123" s="257" t="s">
        <v>5321</v>
      </c>
      <c r="C123" s="258" t="s">
        <v>5329</v>
      </c>
      <c r="D123" s="261" t="s">
        <v>5330</v>
      </c>
      <c r="E123" s="262" t="s">
        <v>5088</v>
      </c>
      <c r="F123" s="265" t="s">
        <v>5324</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5320</v>
      </c>
      <c r="B124" s="257" t="s">
        <v>5321</v>
      </c>
      <c r="C124" s="258" t="s">
        <v>5331</v>
      </c>
      <c r="D124" s="261" t="s">
        <v>5332</v>
      </c>
      <c r="E124" s="262" t="s">
        <v>5088</v>
      </c>
      <c r="F124" s="265" t="s">
        <v>5324</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5320</v>
      </c>
      <c r="B125" s="257" t="s">
        <v>5321</v>
      </c>
      <c r="C125" s="258" t="s">
        <v>5333</v>
      </c>
      <c r="D125" s="261" t="s">
        <v>5334</v>
      </c>
      <c r="E125" s="262" t="s">
        <v>5088</v>
      </c>
      <c r="F125" s="265" t="s">
        <v>5324</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5320</v>
      </c>
      <c r="B126" s="257" t="s">
        <v>5321</v>
      </c>
      <c r="C126" s="258" t="s">
        <v>5335</v>
      </c>
      <c r="D126" s="261" t="s">
        <v>5336</v>
      </c>
      <c r="E126" s="262" t="s">
        <v>5088</v>
      </c>
      <c r="F126" s="265" t="s">
        <v>5324</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5320</v>
      </c>
      <c r="B127" s="257" t="s">
        <v>5321</v>
      </c>
      <c r="C127" s="258" t="s">
        <v>5337</v>
      </c>
      <c r="D127" s="261" t="s">
        <v>5338</v>
      </c>
      <c r="E127" s="262" t="s">
        <v>5088</v>
      </c>
      <c r="F127" s="265" t="s">
        <v>5324</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5320</v>
      </c>
      <c r="B128" s="257" t="s">
        <v>5321</v>
      </c>
      <c r="C128" s="258" t="s">
        <v>5339</v>
      </c>
      <c r="D128" s="261" t="s">
        <v>5340</v>
      </c>
      <c r="E128" s="262" t="s">
        <v>5088</v>
      </c>
      <c r="F128" s="265" t="s">
        <v>5324</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5320</v>
      </c>
      <c r="B129" s="257" t="s">
        <v>5321</v>
      </c>
      <c r="C129" s="258" t="s">
        <v>5341</v>
      </c>
      <c r="D129" s="261" t="s">
        <v>5342</v>
      </c>
      <c r="E129" s="262" t="s">
        <v>5088</v>
      </c>
      <c r="F129" s="265" t="s">
        <v>5324</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5320</v>
      </c>
      <c r="B130" s="257" t="s">
        <v>5321</v>
      </c>
      <c r="C130" s="258" t="s">
        <v>5343</v>
      </c>
      <c r="D130" s="261" t="s">
        <v>5344</v>
      </c>
      <c r="E130" s="262" t="s">
        <v>5088</v>
      </c>
      <c r="F130" s="265" t="s">
        <v>5324</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5320</v>
      </c>
      <c r="B131" s="257" t="s">
        <v>5321</v>
      </c>
      <c r="C131" s="258" t="s">
        <v>5345</v>
      </c>
      <c r="D131" s="261" t="s">
        <v>5346</v>
      </c>
      <c r="E131" s="262" t="s">
        <v>5088</v>
      </c>
      <c r="F131" s="265" t="s">
        <v>5324</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5320</v>
      </c>
      <c r="B132" s="257" t="s">
        <v>5321</v>
      </c>
      <c r="C132" s="258" t="s">
        <v>5347</v>
      </c>
      <c r="D132" s="261" t="s">
        <v>5348</v>
      </c>
      <c r="E132" s="262" t="s">
        <v>5088</v>
      </c>
      <c r="F132" s="265" t="s">
        <v>5324</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5320</v>
      </c>
      <c r="B133" s="257" t="s">
        <v>5321</v>
      </c>
      <c r="C133" s="258" t="s">
        <v>5349</v>
      </c>
      <c r="D133" s="261" t="s">
        <v>5350</v>
      </c>
      <c r="E133" s="262" t="s">
        <v>5117</v>
      </c>
      <c r="F133" s="265" t="s">
        <v>5324</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5320</v>
      </c>
      <c r="B134" s="257" t="s">
        <v>5321</v>
      </c>
      <c r="C134" s="258" t="s">
        <v>5351</v>
      </c>
      <c r="D134" s="261" t="s">
        <v>5352</v>
      </c>
      <c r="E134" s="262" t="s">
        <v>5117</v>
      </c>
      <c r="F134" s="265" t="s">
        <v>5324</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5320</v>
      </c>
      <c r="B135" s="257" t="s">
        <v>5321</v>
      </c>
      <c r="C135" s="258" t="s">
        <v>5353</v>
      </c>
      <c r="D135" s="261" t="s">
        <v>5354</v>
      </c>
      <c r="E135" s="262" t="s">
        <v>5232</v>
      </c>
      <c r="F135" s="265" t="s">
        <v>5324</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5320</v>
      </c>
      <c r="B136" s="257" t="s">
        <v>5321</v>
      </c>
      <c r="C136" s="258" t="s">
        <v>5355</v>
      </c>
      <c r="D136" s="261" t="s">
        <v>5356</v>
      </c>
      <c r="E136" s="262" t="s">
        <v>5117</v>
      </c>
      <c r="F136" s="265" t="s">
        <v>5324</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5320</v>
      </c>
      <c r="B137" s="257" t="s">
        <v>5321</v>
      </c>
      <c r="C137" s="258" t="s">
        <v>5357</v>
      </c>
      <c r="D137" s="261" t="s">
        <v>5358</v>
      </c>
      <c r="E137" s="262" t="s">
        <v>5117</v>
      </c>
      <c r="F137" s="265" t="s">
        <v>5324</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5320</v>
      </c>
      <c r="B138" s="257" t="s">
        <v>5321</v>
      </c>
      <c r="C138" s="258" t="s">
        <v>5359</v>
      </c>
      <c r="D138" s="261" t="s">
        <v>5360</v>
      </c>
      <c r="E138" s="262" t="s">
        <v>5232</v>
      </c>
      <c r="F138" s="265" t="s">
        <v>5324</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5320</v>
      </c>
      <c r="B139" s="257" t="s">
        <v>5321</v>
      </c>
      <c r="C139" s="258" t="s">
        <v>5361</v>
      </c>
      <c r="D139" s="261" t="s">
        <v>5362</v>
      </c>
      <c r="E139" s="262" t="s">
        <v>5232</v>
      </c>
      <c r="F139" s="265" t="s">
        <v>5324</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5320</v>
      </c>
      <c r="B140" s="257" t="s">
        <v>5321</v>
      </c>
      <c r="C140" s="258" t="s">
        <v>5363</v>
      </c>
      <c r="D140" s="261" t="s">
        <v>5364</v>
      </c>
      <c r="E140" s="262" t="s">
        <v>5088</v>
      </c>
      <c r="F140" s="265" t="s">
        <v>5324</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5320</v>
      </c>
      <c r="B141" s="257" t="s">
        <v>5321</v>
      </c>
      <c r="C141" s="258" t="s">
        <v>5365</v>
      </c>
      <c r="D141" s="261" t="s">
        <v>5366</v>
      </c>
      <c r="E141" s="262" t="s">
        <v>5367</v>
      </c>
      <c r="F141" s="265" t="s">
        <v>5368</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5320</v>
      </c>
      <c r="B142" s="257" t="s">
        <v>5321</v>
      </c>
      <c r="C142" s="258" t="s">
        <v>5369</v>
      </c>
      <c r="D142" s="261" t="s">
        <v>5370</v>
      </c>
      <c r="E142" s="262" t="s">
        <v>5367</v>
      </c>
      <c r="F142" s="265" t="s">
        <v>5368</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5320</v>
      </c>
      <c r="B143" s="257" t="s">
        <v>5321</v>
      </c>
      <c r="C143" s="258" t="s">
        <v>5371</v>
      </c>
      <c r="D143" s="261" t="s">
        <v>5372</v>
      </c>
      <c r="E143" s="262" t="s">
        <v>5367</v>
      </c>
      <c r="F143" s="265" t="s">
        <v>5368</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5320</v>
      </c>
      <c r="B144" s="257" t="s">
        <v>5321</v>
      </c>
      <c r="C144" s="258" t="s">
        <v>5373</v>
      </c>
      <c r="D144" s="261" t="s">
        <v>5374</v>
      </c>
      <c r="E144" s="262" t="s">
        <v>5184</v>
      </c>
      <c r="F144" s="265" t="s">
        <v>5368</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5320</v>
      </c>
      <c r="B145" s="257" t="s">
        <v>5321</v>
      </c>
      <c r="C145" s="258" t="s">
        <v>5375</v>
      </c>
      <c r="D145" s="261" t="s">
        <v>5376</v>
      </c>
      <c r="E145" s="262" t="s">
        <v>5184</v>
      </c>
      <c r="F145" s="265" t="s">
        <v>5368</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5320</v>
      </c>
      <c r="B146" s="257" t="s">
        <v>5321</v>
      </c>
      <c r="C146" s="258" t="s">
        <v>5377</v>
      </c>
      <c r="D146" s="261" t="s">
        <v>5378</v>
      </c>
      <c r="E146" s="262" t="s">
        <v>5184</v>
      </c>
      <c r="F146" s="265" t="s">
        <v>5368</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5320</v>
      </c>
      <c r="B147" s="256" t="s">
        <v>5379</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5320</v>
      </c>
      <c r="B148" s="257" t="s">
        <v>5379</v>
      </c>
      <c r="C148" s="258" t="s">
        <v>5380</v>
      </c>
      <c r="D148" s="261" t="s">
        <v>5381</v>
      </c>
      <c r="E148" s="262" t="s">
        <v>5117</v>
      </c>
      <c r="F148" s="265" t="s">
        <v>5382</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5320</v>
      </c>
      <c r="B149" s="257" t="s">
        <v>5379</v>
      </c>
      <c r="C149" s="258" t="s">
        <v>5383</v>
      </c>
      <c r="D149" s="261" t="s">
        <v>5384</v>
      </c>
      <c r="E149" s="262" t="s">
        <v>5117</v>
      </c>
      <c r="F149" s="265" t="s">
        <v>5382</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5320</v>
      </c>
      <c r="B150" s="257" t="s">
        <v>5379</v>
      </c>
      <c r="C150" s="258" t="s">
        <v>5385</v>
      </c>
      <c r="D150" s="261" t="s">
        <v>5386</v>
      </c>
      <c r="E150" s="262" t="s">
        <v>5117</v>
      </c>
      <c r="F150" s="265" t="s">
        <v>5382</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5320</v>
      </c>
      <c r="B151" s="257" t="s">
        <v>5379</v>
      </c>
      <c r="C151" s="258" t="s">
        <v>5387</v>
      </c>
      <c r="D151" s="261" t="s">
        <v>5388</v>
      </c>
      <c r="E151" s="262" t="s">
        <v>5117</v>
      </c>
      <c r="F151" s="265" t="s">
        <v>5382</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5320</v>
      </c>
      <c r="B152" s="257" t="s">
        <v>5379</v>
      </c>
      <c r="C152" s="258" t="s">
        <v>5389</v>
      </c>
      <c r="D152" s="261" t="s">
        <v>5390</v>
      </c>
      <c r="E152" s="262" t="s">
        <v>5117</v>
      </c>
      <c r="F152" s="265" t="s">
        <v>5382</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5320</v>
      </c>
      <c r="B153" s="257" t="s">
        <v>5379</v>
      </c>
      <c r="C153" s="258" t="s">
        <v>5391</v>
      </c>
      <c r="D153" s="261" t="s">
        <v>5392</v>
      </c>
      <c r="E153" s="262" t="s">
        <v>5117</v>
      </c>
      <c r="F153" s="265" t="s">
        <v>5382</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5320</v>
      </c>
      <c r="B154" s="257" t="s">
        <v>5379</v>
      </c>
      <c r="C154" s="258" t="s">
        <v>5393</v>
      </c>
      <c r="D154" s="261" t="s">
        <v>5394</v>
      </c>
      <c r="E154" s="262" t="s">
        <v>5117</v>
      </c>
      <c r="F154" s="265" t="s">
        <v>5382</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5320</v>
      </c>
      <c r="B155" s="257" t="s">
        <v>5379</v>
      </c>
      <c r="C155" s="258" t="s">
        <v>5395</v>
      </c>
      <c r="D155" s="261" t="s">
        <v>5396</v>
      </c>
      <c r="E155" s="262" t="s">
        <v>5117</v>
      </c>
      <c r="F155" s="265" t="s">
        <v>5382</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5320</v>
      </c>
      <c r="B156" s="257" t="s">
        <v>5379</v>
      </c>
      <c r="C156" s="258" t="s">
        <v>5397</v>
      </c>
      <c r="D156" s="261" t="s">
        <v>5398</v>
      </c>
      <c r="E156" s="262" t="s">
        <v>5117</v>
      </c>
      <c r="F156" s="265" t="s">
        <v>5382</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5320</v>
      </c>
      <c r="B157" s="257" t="s">
        <v>5379</v>
      </c>
      <c r="C157" s="258" t="s">
        <v>5399</v>
      </c>
      <c r="D157" s="261" t="s">
        <v>5400</v>
      </c>
      <c r="E157" s="262" t="s">
        <v>5117</v>
      </c>
      <c r="F157" s="265" t="s">
        <v>5382</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5320</v>
      </c>
      <c r="B158" s="257" t="s">
        <v>5379</v>
      </c>
      <c r="C158" s="258" t="s">
        <v>5401</v>
      </c>
      <c r="D158" s="261" t="s">
        <v>5402</v>
      </c>
      <c r="E158" s="262" t="s">
        <v>5117</v>
      </c>
      <c r="F158" s="265" t="s">
        <v>5382</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5320</v>
      </c>
      <c r="B159" s="257" t="s">
        <v>5379</v>
      </c>
      <c r="C159" s="258" t="s">
        <v>5403</v>
      </c>
      <c r="D159" s="261" t="s">
        <v>5404</v>
      </c>
      <c r="E159" s="262" t="s">
        <v>5117</v>
      </c>
      <c r="F159" s="265" t="s">
        <v>5382</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5320</v>
      </c>
      <c r="B160" s="257" t="s">
        <v>5379</v>
      </c>
      <c r="C160" s="258" t="s">
        <v>5405</v>
      </c>
      <c r="D160" s="261" t="s">
        <v>5406</v>
      </c>
      <c r="E160" s="262" t="s">
        <v>5117</v>
      </c>
      <c r="F160" s="265" t="s">
        <v>5407</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5320</v>
      </c>
      <c r="B161" s="257" t="s">
        <v>5379</v>
      </c>
      <c r="C161" s="258" t="s">
        <v>5408</v>
      </c>
      <c r="D161" s="261" t="s">
        <v>5409</v>
      </c>
      <c r="E161" s="262" t="s">
        <v>5117</v>
      </c>
      <c r="F161" s="265" t="s">
        <v>5407</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5320</v>
      </c>
      <c r="B162" s="257" t="s">
        <v>5379</v>
      </c>
      <c r="C162" s="258" t="s">
        <v>5410</v>
      </c>
      <c r="D162" s="261" t="s">
        <v>5411</v>
      </c>
      <c r="E162" s="262" t="s">
        <v>5117</v>
      </c>
      <c r="F162" s="265" t="s">
        <v>5407</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5320</v>
      </c>
      <c r="B163" s="257" t="s">
        <v>5379</v>
      </c>
      <c r="C163" s="258" t="s">
        <v>5412</v>
      </c>
      <c r="D163" s="261" t="s">
        <v>5413</v>
      </c>
      <c r="E163" s="262" t="s">
        <v>5117</v>
      </c>
      <c r="F163" s="265" t="s">
        <v>5407</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5320</v>
      </c>
      <c r="B164" s="257" t="s">
        <v>5379</v>
      </c>
      <c r="C164" s="258" t="s">
        <v>5414</v>
      </c>
      <c r="D164" s="261" t="s">
        <v>5415</v>
      </c>
      <c r="E164" s="262" t="s">
        <v>5117</v>
      </c>
      <c r="F164" s="265" t="s">
        <v>5407</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5320</v>
      </c>
      <c r="B165" s="256" t="s">
        <v>5416</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5320</v>
      </c>
      <c r="B166" s="257" t="s">
        <v>5416</v>
      </c>
      <c r="C166" s="258" t="s">
        <v>5417</v>
      </c>
      <c r="D166" s="261" t="s">
        <v>5418</v>
      </c>
      <c r="E166" s="262" t="s">
        <v>5088</v>
      </c>
      <c r="F166" s="265" t="s">
        <v>5419</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5320</v>
      </c>
      <c r="B167" s="257" t="s">
        <v>5416</v>
      </c>
      <c r="C167" s="258" t="s">
        <v>5420</v>
      </c>
      <c r="D167" s="261" t="s">
        <v>5421</v>
      </c>
      <c r="E167" s="262" t="s">
        <v>5232</v>
      </c>
      <c r="F167" s="265" t="s">
        <v>5419</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5320</v>
      </c>
      <c r="B168" s="257" t="s">
        <v>5416</v>
      </c>
      <c r="C168" s="258" t="s">
        <v>5422</v>
      </c>
      <c r="D168" s="261" t="s">
        <v>5423</v>
      </c>
      <c r="E168" s="262" t="s">
        <v>5184</v>
      </c>
      <c r="F168" s="265" t="s">
        <v>5419</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5320</v>
      </c>
      <c r="B169" s="257" t="s">
        <v>5416</v>
      </c>
      <c r="C169" s="258" t="s">
        <v>5424</v>
      </c>
      <c r="D169" s="261" t="s">
        <v>5425</v>
      </c>
      <c r="E169" s="262" t="s">
        <v>5184</v>
      </c>
      <c r="F169" s="265" t="s">
        <v>5419</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5320</v>
      </c>
      <c r="B170" s="257" t="s">
        <v>5416</v>
      </c>
      <c r="C170" s="258" t="s">
        <v>5426</v>
      </c>
      <c r="D170" s="261" t="s">
        <v>5427</v>
      </c>
      <c r="E170" s="262" t="s">
        <v>5232</v>
      </c>
      <c r="F170" s="265" t="s">
        <v>5419</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5320</v>
      </c>
      <c r="B171" s="257" t="s">
        <v>5416</v>
      </c>
      <c r="C171" s="258" t="s">
        <v>5428</v>
      </c>
      <c r="D171" s="261" t="s">
        <v>5429</v>
      </c>
      <c r="E171" s="262" t="s">
        <v>5117</v>
      </c>
      <c r="F171" s="265" t="s">
        <v>5419</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5320</v>
      </c>
      <c r="B172" s="257" t="s">
        <v>5416</v>
      </c>
      <c r="C172" s="258" t="s">
        <v>5430</v>
      </c>
      <c r="D172" s="261" t="s">
        <v>5431</v>
      </c>
      <c r="E172" s="262" t="s">
        <v>5184</v>
      </c>
      <c r="F172" s="265" t="s">
        <v>5419</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5320</v>
      </c>
      <c r="B173" s="257" t="s">
        <v>5416</v>
      </c>
      <c r="C173" s="258" t="s">
        <v>5432</v>
      </c>
      <c r="D173" s="261" t="s">
        <v>5433</v>
      </c>
      <c r="E173" s="262" t="s">
        <v>5117</v>
      </c>
      <c r="F173" s="265" t="s">
        <v>5419</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5320</v>
      </c>
      <c r="B174" s="257" t="s">
        <v>5416</v>
      </c>
      <c r="C174" s="258" t="s">
        <v>5434</v>
      </c>
      <c r="D174" s="261" t="s">
        <v>5435</v>
      </c>
      <c r="E174" s="262" t="s">
        <v>5184</v>
      </c>
      <c r="F174" s="265" t="s">
        <v>5419</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5320</v>
      </c>
      <c r="B175" s="257" t="s">
        <v>5416</v>
      </c>
      <c r="C175" s="258" t="s">
        <v>5436</v>
      </c>
      <c r="D175" s="261" t="s">
        <v>5437</v>
      </c>
      <c r="E175" s="262" t="s">
        <v>5117</v>
      </c>
      <c r="F175" s="265" t="s">
        <v>5419</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5320</v>
      </c>
      <c r="B176" s="257" t="s">
        <v>5416</v>
      </c>
      <c r="C176" s="258" t="s">
        <v>5438</v>
      </c>
      <c r="D176" s="261" t="s">
        <v>5439</v>
      </c>
      <c r="E176" s="262" t="s">
        <v>5088</v>
      </c>
      <c r="F176" s="265" t="s">
        <v>5419</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5320</v>
      </c>
      <c r="B177" s="257" t="s">
        <v>5416</v>
      </c>
      <c r="C177" s="258" t="s">
        <v>5440</v>
      </c>
      <c r="D177" s="261" t="s">
        <v>5441</v>
      </c>
      <c r="E177" s="262" t="s">
        <v>5088</v>
      </c>
      <c r="F177" s="265" t="s">
        <v>5419</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5320</v>
      </c>
      <c r="B178" s="257" t="s">
        <v>5416</v>
      </c>
      <c r="C178" s="258" t="s">
        <v>5442</v>
      </c>
      <c r="D178" s="261" t="s">
        <v>5443</v>
      </c>
      <c r="E178" s="262" t="s">
        <v>5117</v>
      </c>
      <c r="F178" s="265" t="s">
        <v>5419</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5320</v>
      </c>
      <c r="B179" s="257" t="s">
        <v>5416</v>
      </c>
      <c r="C179" s="258" t="s">
        <v>5444</v>
      </c>
      <c r="D179" s="261" t="s">
        <v>5445</v>
      </c>
      <c r="E179" s="262" t="s">
        <v>5232</v>
      </c>
      <c r="F179" s="265" t="s">
        <v>5419</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5320</v>
      </c>
      <c r="B180" s="257" t="s">
        <v>5416</v>
      </c>
      <c r="C180" s="258" t="s">
        <v>5446</v>
      </c>
      <c r="D180" s="261" t="s">
        <v>5447</v>
      </c>
      <c r="E180" s="262" t="s">
        <v>5232</v>
      </c>
      <c r="F180" s="265" t="s">
        <v>5419</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5320</v>
      </c>
      <c r="B181" s="256" t="s">
        <v>5448</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5320</v>
      </c>
      <c r="B182" s="257" t="s">
        <v>5448</v>
      </c>
      <c r="C182" s="258" t="s">
        <v>5449</v>
      </c>
      <c r="D182" s="261" t="s">
        <v>5450</v>
      </c>
      <c r="E182" s="262" t="s">
        <v>5088</v>
      </c>
      <c r="F182" s="265" t="s">
        <v>5451</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5320</v>
      </c>
      <c r="B183" s="257" t="s">
        <v>5448</v>
      </c>
      <c r="C183" s="258" t="s">
        <v>5452</v>
      </c>
      <c r="D183" s="261" t="s">
        <v>5453</v>
      </c>
      <c r="E183" s="262" t="s">
        <v>5088</v>
      </c>
      <c r="F183" s="265" t="s">
        <v>5451</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5320</v>
      </c>
      <c r="B184" s="257" t="s">
        <v>5448</v>
      </c>
      <c r="C184" s="258" t="s">
        <v>5454</v>
      </c>
      <c r="D184" s="261" t="s">
        <v>5455</v>
      </c>
      <c r="E184" s="262" t="s">
        <v>5088</v>
      </c>
      <c r="F184" s="265" t="s">
        <v>5451</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5320</v>
      </c>
      <c r="B185" s="257" t="s">
        <v>5448</v>
      </c>
      <c r="C185" s="258" t="s">
        <v>5456</v>
      </c>
      <c r="D185" s="261" t="s">
        <v>5457</v>
      </c>
      <c r="E185" s="262" t="s">
        <v>5088</v>
      </c>
      <c r="F185" s="265" t="s">
        <v>5451</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5320</v>
      </c>
      <c r="B186" s="257" t="s">
        <v>5448</v>
      </c>
      <c r="C186" s="258" t="s">
        <v>5458</v>
      </c>
      <c r="D186" s="261" t="s">
        <v>5459</v>
      </c>
      <c r="E186" s="262" t="s">
        <v>5088</v>
      </c>
      <c r="F186" s="265" t="s">
        <v>5451</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5320</v>
      </c>
      <c r="B187" s="257" t="s">
        <v>5448</v>
      </c>
      <c r="C187" s="258" t="s">
        <v>5460</v>
      </c>
      <c r="D187" s="261" t="s">
        <v>5461</v>
      </c>
      <c r="E187" s="262" t="s">
        <v>5117</v>
      </c>
      <c r="F187" s="265" t="s">
        <v>5451</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5320</v>
      </c>
      <c r="B188" s="257" t="s">
        <v>5448</v>
      </c>
      <c r="C188" s="258" t="s">
        <v>5462</v>
      </c>
      <c r="D188" s="261" t="s">
        <v>5463</v>
      </c>
      <c r="E188" s="262" t="s">
        <v>5117</v>
      </c>
      <c r="F188" s="265" t="s">
        <v>5451</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5320</v>
      </c>
      <c r="B189" s="257" t="s">
        <v>5448</v>
      </c>
      <c r="C189" s="258" t="s">
        <v>5464</v>
      </c>
      <c r="D189" s="261" t="s">
        <v>5465</v>
      </c>
      <c r="E189" s="262" t="s">
        <v>5117</v>
      </c>
      <c r="F189" s="265" t="s">
        <v>5451</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5320</v>
      </c>
      <c r="B190" s="257" t="s">
        <v>5448</v>
      </c>
      <c r="C190" s="258" t="s">
        <v>5466</v>
      </c>
      <c r="D190" s="261" t="s">
        <v>5467</v>
      </c>
      <c r="E190" s="262" t="s">
        <v>5117</v>
      </c>
      <c r="F190" s="265" t="s">
        <v>5451</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5320</v>
      </c>
      <c r="B191" s="257" t="s">
        <v>5448</v>
      </c>
      <c r="C191" s="258" t="s">
        <v>5468</v>
      </c>
      <c r="D191" s="261" t="s">
        <v>5469</v>
      </c>
      <c r="E191" s="262" t="s">
        <v>5088</v>
      </c>
      <c r="F191" s="265" t="s">
        <v>5451</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5320</v>
      </c>
      <c r="B192" s="257" t="s">
        <v>5448</v>
      </c>
      <c r="C192" s="258" t="s">
        <v>5470</v>
      </c>
      <c r="D192" s="261" t="s">
        <v>5471</v>
      </c>
      <c r="E192" s="262" t="s">
        <v>5088</v>
      </c>
      <c r="F192" s="265" t="s">
        <v>5451</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5320</v>
      </c>
      <c r="B193" s="257" t="s">
        <v>5448</v>
      </c>
      <c r="C193" s="258" t="s">
        <v>5472</v>
      </c>
      <c r="D193" s="261" t="s">
        <v>5473</v>
      </c>
      <c r="E193" s="262" t="s">
        <v>5088</v>
      </c>
      <c r="F193" s="265" t="s">
        <v>5451</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5320</v>
      </c>
      <c r="B194" s="257" t="s">
        <v>5448</v>
      </c>
      <c r="C194" s="258" t="s">
        <v>5474</v>
      </c>
      <c r="D194" s="261" t="s">
        <v>5475</v>
      </c>
      <c r="E194" s="262" t="s">
        <v>5088</v>
      </c>
      <c r="F194" s="265" t="s">
        <v>5451</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5320</v>
      </c>
      <c r="B195" s="257" t="s">
        <v>5448</v>
      </c>
      <c r="C195" s="258" t="s">
        <v>5476</v>
      </c>
      <c r="D195" s="261" t="s">
        <v>5477</v>
      </c>
      <c r="E195" s="262" t="s">
        <v>5088</v>
      </c>
      <c r="F195" s="265" t="s">
        <v>5451</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5320</v>
      </c>
      <c r="B196" s="257" t="s">
        <v>5448</v>
      </c>
      <c r="C196" s="258" t="s">
        <v>5478</v>
      </c>
      <c r="D196" s="261" t="s">
        <v>5479</v>
      </c>
      <c r="E196" s="262" t="s">
        <v>5088</v>
      </c>
      <c r="F196" s="265" t="s">
        <v>5480</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5320</v>
      </c>
      <c r="B197" s="257" t="s">
        <v>5448</v>
      </c>
      <c r="C197" s="258" t="s">
        <v>5481</v>
      </c>
      <c r="D197" s="261" t="s">
        <v>5482</v>
      </c>
      <c r="E197" s="262" t="s">
        <v>5088</v>
      </c>
      <c r="F197" s="265" t="s">
        <v>5480</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5320</v>
      </c>
      <c r="B198" s="257" t="s">
        <v>5448</v>
      </c>
      <c r="C198" s="258" t="s">
        <v>5483</v>
      </c>
      <c r="D198" s="261" t="s">
        <v>5484</v>
      </c>
      <c r="E198" s="262" t="s">
        <v>5088</v>
      </c>
      <c r="F198" s="265" t="s">
        <v>5480</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5320</v>
      </c>
      <c r="B199" s="257" t="s">
        <v>5448</v>
      </c>
      <c r="C199" s="258" t="s">
        <v>5485</v>
      </c>
      <c r="D199" s="261" t="s">
        <v>5486</v>
      </c>
      <c r="E199" s="262" t="s">
        <v>5088</v>
      </c>
      <c r="F199" s="265" t="s">
        <v>5480</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5487</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5487</v>
      </c>
      <c r="B201" s="256" t="s">
        <v>5488</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5487</v>
      </c>
      <c r="B202" s="257" t="s">
        <v>5488</v>
      </c>
      <c r="C202" s="258" t="s">
        <v>5489</v>
      </c>
      <c r="D202" s="261" t="s">
        <v>5490</v>
      </c>
      <c r="E202" s="262" t="s">
        <v>5367</v>
      </c>
      <c r="F202" s="265" t="s">
        <v>5491</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5487</v>
      </c>
      <c r="B203" s="257" t="s">
        <v>5488</v>
      </c>
      <c r="C203" s="258" t="s">
        <v>5492</v>
      </c>
      <c r="D203" s="261" t="s">
        <v>5493</v>
      </c>
      <c r="E203" s="262" t="s">
        <v>5367</v>
      </c>
      <c r="F203" s="265" t="s">
        <v>5491</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5487</v>
      </c>
      <c r="B204" s="257" t="s">
        <v>5488</v>
      </c>
      <c r="C204" s="258" t="s">
        <v>5494</v>
      </c>
      <c r="D204" s="261" t="s">
        <v>5495</v>
      </c>
      <c r="E204" s="262" t="s">
        <v>5367</v>
      </c>
      <c r="F204" s="265" t="s">
        <v>5491</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5487</v>
      </c>
      <c r="B205" s="257" t="s">
        <v>5488</v>
      </c>
      <c r="C205" s="258" t="s">
        <v>5496</v>
      </c>
      <c r="D205" s="261" t="s">
        <v>5497</v>
      </c>
      <c r="E205" s="262" t="s">
        <v>5367</v>
      </c>
      <c r="F205" s="265" t="s">
        <v>5491</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5487</v>
      </c>
      <c r="B206" s="257" t="s">
        <v>5488</v>
      </c>
      <c r="C206" s="258" t="s">
        <v>5498</v>
      </c>
      <c r="D206" s="261" t="s">
        <v>5499</v>
      </c>
      <c r="E206" s="262" t="s">
        <v>5367</v>
      </c>
      <c r="F206" s="265" t="s">
        <v>5491</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5487</v>
      </c>
      <c r="B207" s="257" t="s">
        <v>5488</v>
      </c>
      <c r="C207" s="258" t="s">
        <v>5500</v>
      </c>
      <c r="D207" s="261" t="s">
        <v>5501</v>
      </c>
      <c r="E207" s="262" t="s">
        <v>5232</v>
      </c>
      <c r="F207" s="265" t="s">
        <v>5491</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5487</v>
      </c>
      <c r="B208" s="257" t="s">
        <v>5488</v>
      </c>
      <c r="C208" s="258" t="s">
        <v>5502</v>
      </c>
      <c r="D208" s="261" t="s">
        <v>5503</v>
      </c>
      <c r="E208" s="262" t="s">
        <v>5232</v>
      </c>
      <c r="F208" s="265" t="s">
        <v>5491</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5487</v>
      </c>
      <c r="B209" s="257" t="s">
        <v>5488</v>
      </c>
      <c r="C209" s="258" t="s">
        <v>5504</v>
      </c>
      <c r="D209" s="261" t="s">
        <v>5505</v>
      </c>
      <c r="E209" s="262" t="s">
        <v>5367</v>
      </c>
      <c r="F209" s="265" t="s">
        <v>5491</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5487</v>
      </c>
      <c r="B210" s="257" t="s">
        <v>5488</v>
      </c>
      <c r="C210" s="258" t="s">
        <v>5506</v>
      </c>
      <c r="D210" s="261" t="s">
        <v>5507</v>
      </c>
      <c r="E210" s="262" t="s">
        <v>5117</v>
      </c>
      <c r="F210" s="265" t="s">
        <v>5508</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5487</v>
      </c>
      <c r="B211" s="257" t="s">
        <v>5488</v>
      </c>
      <c r="C211" s="258" t="s">
        <v>5509</v>
      </c>
      <c r="D211" s="261" t="s">
        <v>5510</v>
      </c>
      <c r="E211" s="262" t="s">
        <v>5117</v>
      </c>
      <c r="F211" s="265" t="s">
        <v>5508</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5487</v>
      </c>
      <c r="B212" s="257" t="s">
        <v>5488</v>
      </c>
      <c r="C212" s="258" t="s">
        <v>5511</v>
      </c>
      <c r="D212" s="261" t="s">
        <v>5512</v>
      </c>
      <c r="E212" s="262" t="s">
        <v>5184</v>
      </c>
      <c r="F212" s="265" t="s">
        <v>5513</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5487</v>
      </c>
      <c r="B213" s="257" t="s">
        <v>5488</v>
      </c>
      <c r="C213" s="258" t="s">
        <v>5514</v>
      </c>
      <c r="D213" s="261" t="s">
        <v>5515</v>
      </c>
      <c r="E213" s="262" t="s">
        <v>5117</v>
      </c>
      <c r="F213" s="265" t="s">
        <v>5516</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5487</v>
      </c>
      <c r="B214" s="257" t="s">
        <v>5488</v>
      </c>
      <c r="C214" s="258" t="s">
        <v>5517</v>
      </c>
      <c r="D214" s="261" t="s">
        <v>5518</v>
      </c>
      <c r="E214" s="262" t="s">
        <v>5184</v>
      </c>
      <c r="F214" s="265" t="s">
        <v>5519</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5487</v>
      </c>
      <c r="B215" s="257" t="s">
        <v>5488</v>
      </c>
      <c r="C215" s="258" t="s">
        <v>5520</v>
      </c>
      <c r="D215" s="261" t="s">
        <v>5521</v>
      </c>
      <c r="E215" s="262" t="s">
        <v>5088</v>
      </c>
      <c r="F215" s="265" t="s">
        <v>5519</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5487</v>
      </c>
      <c r="B216" s="257" t="s">
        <v>5488</v>
      </c>
      <c r="C216" s="258" t="s">
        <v>5522</v>
      </c>
      <c r="D216" s="261" t="s">
        <v>5523</v>
      </c>
      <c r="E216" s="262" t="s">
        <v>5088</v>
      </c>
      <c r="F216" s="265" t="s">
        <v>5519</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5487</v>
      </c>
      <c r="B217" s="257" t="s">
        <v>5488</v>
      </c>
      <c r="C217" s="258" t="s">
        <v>5524</v>
      </c>
      <c r="D217" s="261" t="s">
        <v>5525</v>
      </c>
      <c r="E217" s="262" t="s">
        <v>5117</v>
      </c>
      <c r="F217" s="265" t="s">
        <v>5519</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5487</v>
      </c>
      <c r="B218" s="257" t="s">
        <v>5488</v>
      </c>
      <c r="C218" s="258" t="s">
        <v>5526</v>
      </c>
      <c r="D218" s="261" t="s">
        <v>5527</v>
      </c>
      <c r="E218" s="262" t="s">
        <v>5117</v>
      </c>
      <c r="F218" s="265" t="s">
        <v>5519</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5487</v>
      </c>
      <c r="B219" s="257" t="s">
        <v>5488</v>
      </c>
      <c r="C219" s="258" t="s">
        <v>5528</v>
      </c>
      <c r="D219" s="261" t="s">
        <v>5529</v>
      </c>
      <c r="E219" s="262" t="s">
        <v>5117</v>
      </c>
      <c r="F219" s="265" t="s">
        <v>5519</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5487</v>
      </c>
      <c r="B220" s="257" t="s">
        <v>5488</v>
      </c>
      <c r="C220" s="258" t="s">
        <v>5530</v>
      </c>
      <c r="D220" s="261" t="s">
        <v>5531</v>
      </c>
      <c r="E220" s="262" t="s">
        <v>5117</v>
      </c>
      <c r="F220" s="265" t="s">
        <v>5519</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5487</v>
      </c>
      <c r="B221" s="256" t="s">
        <v>5532</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5487</v>
      </c>
      <c r="B222" s="257" t="s">
        <v>5532</v>
      </c>
      <c r="C222" s="258" t="s">
        <v>5533</v>
      </c>
      <c r="D222" s="261" t="s">
        <v>5534</v>
      </c>
      <c r="E222" s="262" t="s">
        <v>5184</v>
      </c>
      <c r="F222" s="265" t="s">
        <v>5535</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5487</v>
      </c>
      <c r="B223" s="257" t="s">
        <v>5532</v>
      </c>
      <c r="C223" s="258" t="s">
        <v>5536</v>
      </c>
      <c r="D223" s="261" t="s">
        <v>5537</v>
      </c>
      <c r="E223" s="262" t="s">
        <v>5184</v>
      </c>
      <c r="F223" s="265" t="s">
        <v>5535</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5487</v>
      </c>
      <c r="B224" s="257" t="s">
        <v>5532</v>
      </c>
      <c r="C224" s="258" t="s">
        <v>5538</v>
      </c>
      <c r="D224" s="261" t="s">
        <v>5539</v>
      </c>
      <c r="E224" s="262" t="s">
        <v>5184</v>
      </c>
      <c r="F224" s="265" t="s">
        <v>5535</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5487</v>
      </c>
      <c r="B225" s="257" t="s">
        <v>5532</v>
      </c>
      <c r="C225" s="258" t="s">
        <v>5540</v>
      </c>
      <c r="D225" s="261" t="s">
        <v>5541</v>
      </c>
      <c r="E225" s="262" t="s">
        <v>5184</v>
      </c>
      <c r="F225" s="265" t="s">
        <v>5535</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5487</v>
      </c>
      <c r="B226" s="257" t="s">
        <v>5532</v>
      </c>
      <c r="C226" s="258" t="s">
        <v>5542</v>
      </c>
      <c r="D226" s="261" t="s">
        <v>5543</v>
      </c>
      <c r="E226" s="262" t="s">
        <v>5184</v>
      </c>
      <c r="F226" s="265" t="s">
        <v>5535</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5487</v>
      </c>
      <c r="B227" s="257" t="s">
        <v>5532</v>
      </c>
      <c r="C227" s="258" t="s">
        <v>5544</v>
      </c>
      <c r="D227" s="261" t="s">
        <v>5545</v>
      </c>
      <c r="E227" s="262" t="s">
        <v>5184</v>
      </c>
      <c r="F227" s="265" t="s">
        <v>5535</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5487</v>
      </c>
      <c r="B228" s="257" t="s">
        <v>5532</v>
      </c>
      <c r="C228" s="258" t="s">
        <v>5546</v>
      </c>
      <c r="D228" s="261" t="s">
        <v>5547</v>
      </c>
      <c r="E228" s="262" t="s">
        <v>5184</v>
      </c>
      <c r="F228" s="265" t="s">
        <v>5535</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5487</v>
      </c>
      <c r="B229" s="257" t="s">
        <v>5532</v>
      </c>
      <c r="C229" s="258" t="s">
        <v>5548</v>
      </c>
      <c r="D229" s="261" t="s">
        <v>5549</v>
      </c>
      <c r="E229" s="262" t="s">
        <v>5088</v>
      </c>
      <c r="F229" s="265" t="s">
        <v>5535</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5487</v>
      </c>
      <c r="B230" s="257" t="s">
        <v>5532</v>
      </c>
      <c r="C230" s="258" t="s">
        <v>5550</v>
      </c>
      <c r="D230" s="261" t="s">
        <v>5551</v>
      </c>
      <c r="E230" s="262" t="s">
        <v>5088</v>
      </c>
      <c r="F230" s="265" t="s">
        <v>5535</v>
      </c>
      <c r="G230" s="268">
        <f>IF(COUNTIF(H230:AU230,"&lt;&gt;")=0,"",SUMPRODUCT(((Recommendations[ImplStatus]="Implemented")+(Recommendations[ImplStatus]="Compensated"))*ISNUMBER(MATCH(Recommendations[Id],H230:AU230,0)))/COUNTIF(H230:AU230,"&lt;&gt;"))</f>
        <v>0</v>
      </c>
      <c r="H230" s="269" t="s">
        <v>270</v>
      </c>
      <c r="I230" s="269" t="s">
        <v>276</v>
      </c>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5487</v>
      </c>
      <c r="B231" s="257" t="s">
        <v>5532</v>
      </c>
      <c r="C231" s="258" t="s">
        <v>5552</v>
      </c>
      <c r="D231" s="261" t="s">
        <v>5553</v>
      </c>
      <c r="E231" s="262" t="s">
        <v>5184</v>
      </c>
      <c r="F231" s="265" t="s">
        <v>5554</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5487</v>
      </c>
      <c r="B232" s="257" t="s">
        <v>5532</v>
      </c>
      <c r="C232" s="258" t="s">
        <v>5555</v>
      </c>
      <c r="D232" s="261" t="s">
        <v>5556</v>
      </c>
      <c r="E232" s="262" t="s">
        <v>5184</v>
      </c>
      <c r="F232" s="265" t="s">
        <v>5554</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5487</v>
      </c>
      <c r="B233" s="257" t="s">
        <v>5532</v>
      </c>
      <c r="C233" s="258" t="s">
        <v>5557</v>
      </c>
      <c r="D233" s="261" t="s">
        <v>5558</v>
      </c>
      <c r="E233" s="262" t="s">
        <v>5117</v>
      </c>
      <c r="F233" s="265" t="s">
        <v>5554</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5487</v>
      </c>
      <c r="B234" s="257" t="s">
        <v>5532</v>
      </c>
      <c r="C234" s="258" t="s">
        <v>5559</v>
      </c>
      <c r="D234" s="261" t="s">
        <v>5560</v>
      </c>
      <c r="E234" s="262" t="s">
        <v>5117</v>
      </c>
      <c r="F234" s="265" t="s">
        <v>5554</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5487</v>
      </c>
      <c r="B235" s="257" t="s">
        <v>5532</v>
      </c>
      <c r="C235" s="258" t="s">
        <v>5561</v>
      </c>
      <c r="D235" s="261" t="s">
        <v>5562</v>
      </c>
      <c r="E235" s="262" t="s">
        <v>5184</v>
      </c>
      <c r="F235" s="265" t="s">
        <v>5554</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5487</v>
      </c>
      <c r="B236" s="257" t="s">
        <v>5532</v>
      </c>
      <c r="C236" s="258" t="s">
        <v>5563</v>
      </c>
      <c r="D236" s="261" t="s">
        <v>5564</v>
      </c>
      <c r="E236" s="262" t="s">
        <v>5117</v>
      </c>
      <c r="F236" s="265" t="s">
        <v>5554</v>
      </c>
      <c r="G236" s="268">
        <f>IF(COUNTIF(H236:AU236,"&lt;&gt;")=0,"",SUMPRODUCT(((Recommendations[ImplStatus]="Implemented")+(Recommendations[ImplStatus]="Compensated"))*ISNUMBER(MATCH(Recommendations[Id],H236:AU236,0)))/COUNTIF(H236:AU236,"&lt;&gt;"))</f>
        <v>0</v>
      </c>
      <c r="H236" s="269" t="s">
        <v>18</v>
      </c>
      <c r="I236" s="269" t="s">
        <v>30</v>
      </c>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5487</v>
      </c>
      <c r="B237" s="256" t="s">
        <v>1721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5487</v>
      </c>
      <c r="B238" s="257" t="s">
        <v>1721</v>
      </c>
      <c r="C238" s="258" t="s">
        <v>5565</v>
      </c>
      <c r="D238" s="261" t="s">
        <v>5566</v>
      </c>
      <c r="E238" s="262" t="s">
        <v>5088</v>
      </c>
      <c r="F238" s="265" t="s">
        <v>5567</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5487</v>
      </c>
      <c r="B239" s="257" t="s">
        <v>1721</v>
      </c>
      <c r="C239" s="258" t="s">
        <v>5568</v>
      </c>
      <c r="D239" s="261" t="s">
        <v>5569</v>
      </c>
      <c r="E239" s="262" t="s">
        <v>5088</v>
      </c>
      <c r="F239" s="265" t="s">
        <v>5567</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5487</v>
      </c>
      <c r="B240" s="257" t="s">
        <v>1721</v>
      </c>
      <c r="C240" s="258" t="s">
        <v>5570</v>
      </c>
      <c r="D240" s="261" t="s">
        <v>5571</v>
      </c>
      <c r="E240" s="262" t="s">
        <v>5088</v>
      </c>
      <c r="F240" s="265" t="s">
        <v>5567</v>
      </c>
      <c r="G240" s="268">
        <f>IF(COUNTIF(H240:AU240,"&lt;&gt;")=0,"",SUMPRODUCT(((Recommendations[ImplStatus]="Implemented")+(Recommendations[ImplStatus]="Compensated"))*ISNUMBER(MATCH(Recommendations[Id],H240:AU240,0)))/COUNTIF(H240:AU240,"&lt;&gt;"))</f>
        <v>0</v>
      </c>
      <c r="H240" s="269" t="s">
        <v>283</v>
      </c>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5487</v>
      </c>
      <c r="B241" s="257" t="s">
        <v>1721</v>
      </c>
      <c r="C241" s="258" t="s">
        <v>5572</v>
      </c>
      <c r="D241" s="261" t="s">
        <v>5573</v>
      </c>
      <c r="E241" s="262" t="s">
        <v>5088</v>
      </c>
      <c r="F241" s="265" t="s">
        <v>5567</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5487</v>
      </c>
      <c r="B242" s="257" t="s">
        <v>1721</v>
      </c>
      <c r="C242" s="258" t="s">
        <v>5574</v>
      </c>
      <c r="D242" s="261" t="s">
        <v>5575</v>
      </c>
      <c r="E242" s="262" t="s">
        <v>5088</v>
      </c>
      <c r="F242" s="265" t="s">
        <v>5567</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5487</v>
      </c>
      <c r="B243" s="257" t="s">
        <v>1721</v>
      </c>
      <c r="C243" s="258" t="s">
        <v>5576</v>
      </c>
      <c r="D243" s="261" t="s">
        <v>5577</v>
      </c>
      <c r="E243" s="262" t="s">
        <v>5088</v>
      </c>
      <c r="F243" s="265" t="s">
        <v>5567</v>
      </c>
      <c r="G243" s="268">
        <f>IF(COUNTIF(H243:AU243,"&lt;&gt;")=0,"",SUMPRODUCT(((Recommendations[ImplStatus]="Implemented")+(Recommendations[ImplStatus]="Compensated"))*ISNUMBER(MATCH(Recommendations[Id],H243:AU243,0)))/COUNTIF(H243:AU243,"&lt;&gt;"))</f>
        <v>0</v>
      </c>
      <c r="H243" s="269" t="s">
        <v>30</v>
      </c>
      <c r="I243" s="269" t="s">
        <v>37</v>
      </c>
      <c r="J243" s="269" t="s">
        <v>43</v>
      </c>
      <c r="K243" s="269" t="s">
        <v>49</v>
      </c>
      <c r="L243" s="269" t="s">
        <v>55</v>
      </c>
      <c r="M243" s="269" t="s">
        <v>75</v>
      </c>
      <c r="N243" s="269" t="s">
        <v>82</v>
      </c>
      <c r="O243" s="269" t="s">
        <v>88</v>
      </c>
      <c r="P243" s="269" t="s">
        <v>264</v>
      </c>
      <c r="Q243" s="269" t="s">
        <v>307</v>
      </c>
      <c r="R243" s="269" t="s">
        <v>330</v>
      </c>
      <c r="S243" s="269" t="s">
        <v>337</v>
      </c>
      <c r="T243" s="269" t="s">
        <v>373</v>
      </c>
      <c r="U243" s="269" t="s">
        <v>378</v>
      </c>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5487</v>
      </c>
      <c r="B244" s="257" t="s">
        <v>1721</v>
      </c>
      <c r="C244" s="258" t="s">
        <v>5578</v>
      </c>
      <c r="D244" s="261" t="s">
        <v>5579</v>
      </c>
      <c r="E244" s="262" t="s">
        <v>5088</v>
      </c>
      <c r="F244" s="265" t="s">
        <v>5567</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5487</v>
      </c>
      <c r="B245" s="257" t="s">
        <v>1721</v>
      </c>
      <c r="C245" s="258" t="s">
        <v>5580</v>
      </c>
      <c r="D245" s="261" t="s">
        <v>5581</v>
      </c>
      <c r="E245" s="262" t="s">
        <v>5088</v>
      </c>
      <c r="F245" s="265" t="s">
        <v>5567</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5487</v>
      </c>
      <c r="B246" s="257" t="s">
        <v>1721</v>
      </c>
      <c r="C246" s="258" t="s">
        <v>5582</v>
      </c>
      <c r="D246" s="261" t="s">
        <v>5583</v>
      </c>
      <c r="E246" s="262" t="s">
        <v>5088</v>
      </c>
      <c r="F246" s="265" t="s">
        <v>5567</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5487</v>
      </c>
      <c r="B247" s="257" t="s">
        <v>1721</v>
      </c>
      <c r="C247" s="258" t="s">
        <v>5584</v>
      </c>
      <c r="D247" s="261" t="s">
        <v>5585</v>
      </c>
      <c r="E247" s="262" t="s">
        <v>5088</v>
      </c>
      <c r="F247" s="265" t="s">
        <v>5567</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5487</v>
      </c>
      <c r="B248" s="257" t="s">
        <v>1721</v>
      </c>
      <c r="C248" s="258" t="s">
        <v>5586</v>
      </c>
      <c r="D248" s="261" t="s">
        <v>5587</v>
      </c>
      <c r="E248" s="262" t="s">
        <v>5117</v>
      </c>
      <c r="F248" s="265" t="s">
        <v>5567</v>
      </c>
      <c r="G248" s="268">
        <f>IF(COUNTIF(H248:AU248,"&lt;&gt;")=0,"",SUMPRODUCT(((Recommendations[ImplStatus]="Implemented")+(Recommendations[ImplStatus]="Compensated"))*ISNUMBER(MATCH(Recommendations[Id],H248:AU248,0)))/COUNTIF(H248:AU248,"&lt;&gt;"))</f>
        <v>0</v>
      </c>
      <c r="H248" s="269" t="s">
        <v>62</v>
      </c>
      <c r="I248" s="269" t="s">
        <v>201</v>
      </c>
      <c r="J248" s="269" t="s">
        <v>313</v>
      </c>
      <c r="K248" s="269" t="s">
        <v>319</v>
      </c>
      <c r="L248" s="269" t="s">
        <v>324</v>
      </c>
      <c r="M248" s="269" t="s">
        <v>384</v>
      </c>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5487</v>
      </c>
      <c r="B249" s="257" t="s">
        <v>1721</v>
      </c>
      <c r="C249" s="258" t="s">
        <v>5588</v>
      </c>
      <c r="D249" s="261" t="s">
        <v>5589</v>
      </c>
      <c r="E249" s="262" t="s">
        <v>5117</v>
      </c>
      <c r="F249" s="265" t="s">
        <v>5590</v>
      </c>
      <c r="G249" s="268">
        <f>IF(COUNTIF(H249:AU249,"&lt;&gt;")=0,"",SUMPRODUCT(((Recommendations[ImplStatus]="Implemented")+(Recommendations[ImplStatus]="Compensated"))*ISNUMBER(MATCH(Recommendations[Id],H249:AU249,0)))/COUNTIF(H249:AU249,"&lt;&gt;"))</f>
        <v>0</v>
      </c>
      <c r="H249" s="269" t="s">
        <v>69</v>
      </c>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5487</v>
      </c>
      <c r="B250" s="257" t="s">
        <v>1721</v>
      </c>
      <c r="C250" s="258" t="s">
        <v>5591</v>
      </c>
      <c r="D250" s="261" t="s">
        <v>5592</v>
      </c>
      <c r="E250" s="262" t="s">
        <v>5117</v>
      </c>
      <c r="F250" s="265" t="s">
        <v>5590</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5487</v>
      </c>
      <c r="B251" s="256" t="s">
        <v>5593</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5487</v>
      </c>
      <c r="B252" s="257" t="s">
        <v>5593</v>
      </c>
      <c r="C252" s="258" t="s">
        <v>5594</v>
      </c>
      <c r="D252" s="261" t="s">
        <v>5595</v>
      </c>
      <c r="E252" s="262" t="s">
        <v>5184</v>
      </c>
      <c r="F252" s="265" t="s">
        <v>5596</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5487</v>
      </c>
      <c r="B253" s="257" t="s">
        <v>5593</v>
      </c>
      <c r="C253" s="258" t="s">
        <v>5597</v>
      </c>
      <c r="D253" s="261" t="s">
        <v>5598</v>
      </c>
      <c r="E253" s="262" t="s">
        <v>5184</v>
      </c>
      <c r="F253" s="265" t="s">
        <v>5596</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5487</v>
      </c>
      <c r="B254" s="257" t="s">
        <v>5593</v>
      </c>
      <c r="C254" s="258" t="s">
        <v>5599</v>
      </c>
      <c r="D254" s="261" t="s">
        <v>5600</v>
      </c>
      <c r="E254" s="262" t="s">
        <v>5184</v>
      </c>
      <c r="F254" s="265" t="s">
        <v>5596</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5487</v>
      </c>
      <c r="B255" s="257" t="s">
        <v>5593</v>
      </c>
      <c r="C255" s="258" t="s">
        <v>5601</v>
      </c>
      <c r="D255" s="261" t="s">
        <v>5602</v>
      </c>
      <c r="E255" s="262" t="s">
        <v>5184</v>
      </c>
      <c r="F255" s="265" t="s">
        <v>5596</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5487</v>
      </c>
      <c r="B256" s="257" t="s">
        <v>5593</v>
      </c>
      <c r="C256" s="258" t="s">
        <v>5603</v>
      </c>
      <c r="D256" s="261" t="s">
        <v>5604</v>
      </c>
      <c r="E256" s="262" t="s">
        <v>5184</v>
      </c>
      <c r="F256" s="265" t="s">
        <v>5596</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5487</v>
      </c>
      <c r="B257" s="257" t="s">
        <v>5593</v>
      </c>
      <c r="C257" s="258" t="s">
        <v>5605</v>
      </c>
      <c r="D257" s="261" t="s">
        <v>5606</v>
      </c>
      <c r="E257" s="262" t="s">
        <v>5088</v>
      </c>
      <c r="F257" s="265" t="s">
        <v>5596</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5487</v>
      </c>
      <c r="B258" s="257" t="s">
        <v>5593</v>
      </c>
      <c r="C258" s="258" t="s">
        <v>5607</v>
      </c>
      <c r="D258" s="261" t="s">
        <v>5608</v>
      </c>
      <c r="E258" s="262" t="s">
        <v>5088</v>
      </c>
      <c r="F258" s="265" t="s">
        <v>5596</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5487</v>
      </c>
      <c r="B259" s="257" t="s">
        <v>5593</v>
      </c>
      <c r="C259" s="258" t="s">
        <v>5609</v>
      </c>
      <c r="D259" s="261" t="s">
        <v>5610</v>
      </c>
      <c r="E259" s="262" t="s">
        <v>5088</v>
      </c>
      <c r="F259" s="265" t="s">
        <v>5596</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5487</v>
      </c>
      <c r="B260" s="257" t="s">
        <v>5593</v>
      </c>
      <c r="C260" s="258" t="s">
        <v>5611</v>
      </c>
      <c r="D260" s="261" t="s">
        <v>5612</v>
      </c>
      <c r="E260" s="262" t="s">
        <v>5088</v>
      </c>
      <c r="F260" s="265" t="s">
        <v>5596</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5487</v>
      </c>
      <c r="B261" s="257" t="s">
        <v>5593</v>
      </c>
      <c r="C261" s="258" t="s">
        <v>5613</v>
      </c>
      <c r="D261" s="261" t="s">
        <v>5614</v>
      </c>
      <c r="E261" s="262" t="s">
        <v>5232</v>
      </c>
      <c r="F261" s="265" t="s">
        <v>5596</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5487</v>
      </c>
      <c r="B262" s="257" t="s">
        <v>5593</v>
      </c>
      <c r="C262" s="258" t="s">
        <v>5615</v>
      </c>
      <c r="D262" s="261" t="s">
        <v>5616</v>
      </c>
      <c r="E262" s="262" t="s">
        <v>5232</v>
      </c>
      <c r="F262" s="265" t="s">
        <v>5596</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5487</v>
      </c>
      <c r="B263" s="257" t="s">
        <v>5593</v>
      </c>
      <c r="C263" s="258" t="s">
        <v>5617</v>
      </c>
      <c r="D263" s="261" t="s">
        <v>5618</v>
      </c>
      <c r="E263" s="262" t="s">
        <v>5232</v>
      </c>
      <c r="F263" s="265" t="s">
        <v>5596</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5487</v>
      </c>
      <c r="B264" s="256" t="s">
        <v>5619</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5487</v>
      </c>
      <c r="B265" s="257" t="s">
        <v>5619</v>
      </c>
      <c r="C265" s="258" t="s">
        <v>5620</v>
      </c>
      <c r="D265" s="261" t="s">
        <v>5621</v>
      </c>
      <c r="E265" s="262" t="s">
        <v>5117</v>
      </c>
      <c r="F265" s="265" t="s">
        <v>5622</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5487</v>
      </c>
      <c r="B266" s="257" t="s">
        <v>5619</v>
      </c>
      <c r="C266" s="258" t="s">
        <v>5623</v>
      </c>
      <c r="D266" s="261" t="s">
        <v>5624</v>
      </c>
      <c r="E266" s="262" t="s">
        <v>5117</v>
      </c>
      <c r="F266" s="265" t="s">
        <v>5622</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5487</v>
      </c>
      <c r="B267" s="257" t="s">
        <v>5619</v>
      </c>
      <c r="C267" s="258" t="s">
        <v>5625</v>
      </c>
      <c r="D267" s="261" t="s">
        <v>5626</v>
      </c>
      <c r="E267" s="262" t="s">
        <v>5117</v>
      </c>
      <c r="F267" s="265" t="s">
        <v>5622</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5487</v>
      </c>
      <c r="B268" s="257" t="s">
        <v>5619</v>
      </c>
      <c r="C268" s="258" t="s">
        <v>5627</v>
      </c>
      <c r="D268" s="261" t="s">
        <v>5628</v>
      </c>
      <c r="E268" s="262" t="s">
        <v>5117</v>
      </c>
      <c r="F268" s="265" t="s">
        <v>5622</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5487</v>
      </c>
      <c r="B269" s="257" t="s">
        <v>5619</v>
      </c>
      <c r="C269" s="258" t="s">
        <v>5629</v>
      </c>
      <c r="D269" s="261" t="s">
        <v>5630</v>
      </c>
      <c r="E269" s="262" t="s">
        <v>5117</v>
      </c>
      <c r="F269" s="265" t="s">
        <v>5622</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5487</v>
      </c>
      <c r="B270" s="257" t="s">
        <v>5619</v>
      </c>
      <c r="C270" s="258" t="s">
        <v>5631</v>
      </c>
      <c r="D270" s="261" t="s">
        <v>5632</v>
      </c>
      <c r="E270" s="262" t="s">
        <v>5117</v>
      </c>
      <c r="F270" s="265" t="s">
        <v>5622</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5487</v>
      </c>
      <c r="B271" s="257" t="s">
        <v>5619</v>
      </c>
      <c r="C271" s="258" t="s">
        <v>5633</v>
      </c>
      <c r="D271" s="261" t="s">
        <v>5634</v>
      </c>
      <c r="E271" s="262" t="s">
        <v>5117</v>
      </c>
      <c r="F271" s="265" t="s">
        <v>5622</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5487</v>
      </c>
      <c r="B272" s="257" t="s">
        <v>5619</v>
      </c>
      <c r="C272" s="258" t="s">
        <v>5635</v>
      </c>
      <c r="D272" s="261" t="s">
        <v>5636</v>
      </c>
      <c r="E272" s="262" t="s">
        <v>5117</v>
      </c>
      <c r="F272" s="265" t="s">
        <v>5622</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5487</v>
      </c>
      <c r="B273" s="257" t="s">
        <v>5619</v>
      </c>
      <c r="C273" s="258" t="s">
        <v>5637</v>
      </c>
      <c r="D273" s="261" t="s">
        <v>5638</v>
      </c>
      <c r="E273" s="262" t="s">
        <v>5117</v>
      </c>
      <c r="F273" s="265" t="s">
        <v>5622</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5639</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5639</v>
      </c>
      <c r="B275" s="256" t="s">
        <v>5640</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5639</v>
      </c>
      <c r="B276" s="257" t="s">
        <v>5640</v>
      </c>
      <c r="C276" s="258" t="s">
        <v>5641</v>
      </c>
      <c r="D276" s="261" t="s">
        <v>5642</v>
      </c>
      <c r="E276" s="262" t="s">
        <v>5088</v>
      </c>
      <c r="F276" s="265" t="s">
        <v>5643</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5639</v>
      </c>
      <c r="B277" s="257" t="s">
        <v>5640</v>
      </c>
      <c r="C277" s="258" t="s">
        <v>5644</v>
      </c>
      <c r="D277" s="261" t="s">
        <v>5645</v>
      </c>
      <c r="E277" s="262" t="s">
        <v>5088</v>
      </c>
      <c r="F277" s="265" t="s">
        <v>5643</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5639</v>
      </c>
      <c r="B278" s="257" t="s">
        <v>5640</v>
      </c>
      <c r="C278" s="258" t="s">
        <v>5646</v>
      </c>
      <c r="D278" s="261" t="s">
        <v>5647</v>
      </c>
      <c r="E278" s="262" t="s">
        <v>5088</v>
      </c>
      <c r="F278" s="265" t="s">
        <v>5643</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5639</v>
      </c>
      <c r="B279" s="257" t="s">
        <v>5640</v>
      </c>
      <c r="C279" s="258" t="s">
        <v>5648</v>
      </c>
      <c r="D279" s="261" t="s">
        <v>5649</v>
      </c>
      <c r="E279" s="262" t="s">
        <v>5088</v>
      </c>
      <c r="F279" s="265" t="s">
        <v>5643</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5639</v>
      </c>
      <c r="B280" s="257" t="s">
        <v>5640</v>
      </c>
      <c r="C280" s="258" t="s">
        <v>5650</v>
      </c>
      <c r="D280" s="261" t="s">
        <v>5651</v>
      </c>
      <c r="E280" s="262" t="s">
        <v>5088</v>
      </c>
      <c r="F280" s="265" t="s">
        <v>5643</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5639</v>
      </c>
      <c r="B281" s="257" t="s">
        <v>5640</v>
      </c>
      <c r="C281" s="258" t="s">
        <v>5652</v>
      </c>
      <c r="D281" s="261" t="s">
        <v>5653</v>
      </c>
      <c r="E281" s="262" t="s">
        <v>5088</v>
      </c>
      <c r="F281" s="265" t="s">
        <v>5643</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5639</v>
      </c>
      <c r="B282" s="257" t="s">
        <v>5640</v>
      </c>
      <c r="C282" s="258" t="s">
        <v>5654</v>
      </c>
      <c r="D282" s="261" t="s">
        <v>5655</v>
      </c>
      <c r="E282" s="262" t="s">
        <v>5088</v>
      </c>
      <c r="F282" s="265" t="s">
        <v>5643</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5639</v>
      </c>
      <c r="B283" s="257" t="s">
        <v>5640</v>
      </c>
      <c r="C283" s="258" t="s">
        <v>5656</v>
      </c>
      <c r="D283" s="261" t="s">
        <v>5657</v>
      </c>
      <c r="E283" s="262" t="s">
        <v>5184</v>
      </c>
      <c r="F283" s="265" t="s">
        <v>5658</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5639</v>
      </c>
      <c r="B284" s="257" t="s">
        <v>5640</v>
      </c>
      <c r="C284" s="258" t="s">
        <v>5659</v>
      </c>
      <c r="D284" s="261" t="s">
        <v>5660</v>
      </c>
      <c r="E284" s="262" t="s">
        <v>5184</v>
      </c>
      <c r="F284" s="265" t="s">
        <v>5658</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5639</v>
      </c>
      <c r="B285" s="257" t="s">
        <v>5640</v>
      </c>
      <c r="C285" s="258" t="s">
        <v>5661</v>
      </c>
      <c r="D285" s="261" t="s">
        <v>5662</v>
      </c>
      <c r="E285" s="262" t="s">
        <v>5088</v>
      </c>
      <c r="F285" s="265" t="s">
        <v>5658</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5639</v>
      </c>
      <c r="B286" s="257" t="s">
        <v>5640</v>
      </c>
      <c r="C286" s="258" t="s">
        <v>5663</v>
      </c>
      <c r="D286" s="261" t="s">
        <v>5664</v>
      </c>
      <c r="E286" s="262" t="s">
        <v>5117</v>
      </c>
      <c r="F286" s="265" t="s">
        <v>5658</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5639</v>
      </c>
      <c r="B287" s="257" t="s">
        <v>5640</v>
      </c>
      <c r="C287" s="258" t="s">
        <v>5665</v>
      </c>
      <c r="D287" s="261" t="s">
        <v>5666</v>
      </c>
      <c r="E287" s="262" t="s">
        <v>5117</v>
      </c>
      <c r="F287" s="265" t="s">
        <v>5658</v>
      </c>
      <c r="G287" s="268">
        <f>IF(COUNTIF(H287:AU287,"&lt;&gt;")=0,"",SUMPRODUCT(((Recommendations[ImplStatus]="Implemented")+(Recommendations[ImplStatus]="Compensated"))*ISNUMBER(MATCH(Recommendations[Id],H287:AU287,0)))/COUNTIF(H287:AU287,"&lt;&gt;"))</f>
        <v>0</v>
      </c>
      <c r="H287" s="269" t="s">
        <v>178</v>
      </c>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5639</v>
      </c>
      <c r="B288" s="257" t="s">
        <v>5640</v>
      </c>
      <c r="C288" s="258" t="s">
        <v>5667</v>
      </c>
      <c r="D288" s="261" t="s">
        <v>5668</v>
      </c>
      <c r="E288" s="262" t="s">
        <v>5117</v>
      </c>
      <c r="F288" s="265" t="s">
        <v>5658</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5639</v>
      </c>
      <c r="B289" s="257" t="s">
        <v>5640</v>
      </c>
      <c r="C289" s="258" t="s">
        <v>5669</v>
      </c>
      <c r="D289" s="261" t="s">
        <v>5670</v>
      </c>
      <c r="E289" s="262" t="s">
        <v>5117</v>
      </c>
      <c r="F289" s="265" t="s">
        <v>5658</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5639</v>
      </c>
      <c r="B290" s="257" t="s">
        <v>5640</v>
      </c>
      <c r="C290" s="258" t="s">
        <v>5671</v>
      </c>
      <c r="D290" s="261" t="s">
        <v>5672</v>
      </c>
      <c r="E290" s="262" t="s">
        <v>5088</v>
      </c>
      <c r="F290" s="265" t="s">
        <v>5658</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5639</v>
      </c>
      <c r="B291" s="257" t="s">
        <v>5640</v>
      </c>
      <c r="C291" s="258" t="s">
        <v>5673</v>
      </c>
      <c r="D291" s="261" t="s">
        <v>5674</v>
      </c>
      <c r="E291" s="262" t="s">
        <v>5117</v>
      </c>
      <c r="F291" s="265" t="s">
        <v>5675</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5639</v>
      </c>
      <c r="B292" s="257" t="s">
        <v>5640</v>
      </c>
      <c r="C292" s="258" t="s">
        <v>5676</v>
      </c>
      <c r="D292" s="261" t="s">
        <v>5677</v>
      </c>
      <c r="E292" s="262" t="s">
        <v>5117</v>
      </c>
      <c r="F292" s="265" t="s">
        <v>5675</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5639</v>
      </c>
      <c r="B293" s="257" t="s">
        <v>5640</v>
      </c>
      <c r="C293" s="258" t="s">
        <v>5678</v>
      </c>
      <c r="D293" s="261" t="s">
        <v>5679</v>
      </c>
      <c r="E293" s="262" t="s">
        <v>5367</v>
      </c>
      <c r="F293" s="265" t="s">
        <v>5658</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5639</v>
      </c>
      <c r="B294" s="257" t="s">
        <v>5640</v>
      </c>
      <c r="C294" s="258" t="s">
        <v>5680</v>
      </c>
      <c r="D294" s="261" t="s">
        <v>5681</v>
      </c>
      <c r="E294" s="262" t="s">
        <v>5367</v>
      </c>
      <c r="F294" s="265" t="s">
        <v>5658</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5639</v>
      </c>
      <c r="B295" s="257" t="s">
        <v>5640</v>
      </c>
      <c r="C295" s="258" t="s">
        <v>5682</v>
      </c>
      <c r="D295" s="261" t="s">
        <v>5683</v>
      </c>
      <c r="E295" s="262" t="s">
        <v>5184</v>
      </c>
      <c r="F295" s="265" t="s">
        <v>5658</v>
      </c>
      <c r="G295" s="268">
        <f>IF(COUNTIF(H295:AU295,"&lt;&gt;")=0,"",SUMPRODUCT(((Recommendations[ImplStatus]="Implemented")+(Recommendations[ImplStatus]="Compensated"))*ISNUMBER(MATCH(Recommendations[Id],H295:AU295,0)))/COUNTIF(H295:AU295,"&lt;&gt;"))</f>
        <v>0</v>
      </c>
      <c r="H295" s="269" t="s">
        <v>189</v>
      </c>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5639</v>
      </c>
      <c r="B296" s="257" t="s">
        <v>5640</v>
      </c>
      <c r="C296" s="258" t="s">
        <v>5684</v>
      </c>
      <c r="D296" s="261" t="s">
        <v>5685</v>
      </c>
      <c r="E296" s="262" t="s">
        <v>5184</v>
      </c>
      <c r="F296" s="265" t="s">
        <v>5658</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5639</v>
      </c>
      <c r="B297" s="257" t="s">
        <v>5640</v>
      </c>
      <c r="C297" s="258" t="s">
        <v>5686</v>
      </c>
      <c r="D297" s="261" t="s">
        <v>5687</v>
      </c>
      <c r="E297" s="262" t="s">
        <v>5088</v>
      </c>
      <c r="F297" s="265" t="s">
        <v>5658</v>
      </c>
      <c r="G297" s="268">
        <f>IF(COUNTIF(H297:AU297,"&lt;&gt;")=0,"",SUMPRODUCT(((Recommendations[ImplStatus]="Implemented")+(Recommendations[ImplStatus]="Compensated"))*ISNUMBER(MATCH(Recommendations[Id],H297:AU297,0)))/COUNTIF(H297:AU297,"&lt;&gt;"))</f>
        <v>0</v>
      </c>
      <c r="H297" s="269" t="s">
        <v>183</v>
      </c>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5639</v>
      </c>
      <c r="B298" s="257" t="s">
        <v>5640</v>
      </c>
      <c r="C298" s="258" t="s">
        <v>5688</v>
      </c>
      <c r="D298" s="261" t="s">
        <v>5689</v>
      </c>
      <c r="E298" s="262" t="s">
        <v>5184</v>
      </c>
      <c r="F298" s="265" t="s">
        <v>5658</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5639</v>
      </c>
      <c r="B299" s="257" t="s">
        <v>5640</v>
      </c>
      <c r="C299" s="258" t="s">
        <v>5690</v>
      </c>
      <c r="D299" s="261" t="s">
        <v>5691</v>
      </c>
      <c r="E299" s="262" t="s">
        <v>5117</v>
      </c>
      <c r="F299" s="265" t="s">
        <v>5658</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5639</v>
      </c>
      <c r="B300" s="257" t="s">
        <v>5640</v>
      </c>
      <c r="C300" s="258" t="s">
        <v>5692</v>
      </c>
      <c r="D300" s="261" t="s">
        <v>5693</v>
      </c>
      <c r="E300" s="262" t="s">
        <v>5184</v>
      </c>
      <c r="F300" s="265" t="s">
        <v>5658</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5639</v>
      </c>
      <c r="B301" s="257" t="s">
        <v>5640</v>
      </c>
      <c r="C301" s="258" t="s">
        <v>5694</v>
      </c>
      <c r="D301" s="261" t="s">
        <v>5695</v>
      </c>
      <c r="E301" s="262" t="s">
        <v>5232</v>
      </c>
      <c r="F301" s="265" t="s">
        <v>5658</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5639</v>
      </c>
      <c r="B302" s="257" t="s">
        <v>5640</v>
      </c>
      <c r="C302" s="258" t="s">
        <v>5696</v>
      </c>
      <c r="D302" s="261" t="s">
        <v>5697</v>
      </c>
      <c r="E302" s="262" t="s">
        <v>5232</v>
      </c>
      <c r="F302" s="265" t="s">
        <v>5658</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5639</v>
      </c>
      <c r="B303" s="256" t="s">
        <v>1454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5639</v>
      </c>
      <c r="B304" s="257" t="s">
        <v>1454</v>
      </c>
      <c r="C304" s="258" t="s">
        <v>5698</v>
      </c>
      <c r="D304" s="261" t="s">
        <v>5699</v>
      </c>
      <c r="E304" s="262" t="s">
        <v>5088</v>
      </c>
      <c r="F304" s="265" t="s">
        <v>5700</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5639</v>
      </c>
      <c r="B305" s="257" t="s">
        <v>1454</v>
      </c>
      <c r="C305" s="258" t="s">
        <v>5701</v>
      </c>
      <c r="D305" s="261" t="s">
        <v>5702</v>
      </c>
      <c r="E305" s="262" t="s">
        <v>5088</v>
      </c>
      <c r="F305" s="265" t="s">
        <v>5700</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5639</v>
      </c>
      <c r="B306" s="257" t="s">
        <v>1454</v>
      </c>
      <c r="C306" s="258" t="s">
        <v>5703</v>
      </c>
      <c r="D306" s="261" t="s">
        <v>5704</v>
      </c>
      <c r="E306" s="262" t="s">
        <v>5088</v>
      </c>
      <c r="F306" s="265" t="s">
        <v>5700</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5639</v>
      </c>
      <c r="B307" s="257" t="s">
        <v>1454</v>
      </c>
      <c r="C307" s="258" t="s">
        <v>5705</v>
      </c>
      <c r="D307" s="261" t="s">
        <v>5706</v>
      </c>
      <c r="E307" s="262" t="s">
        <v>5088</v>
      </c>
      <c r="F307" s="265" t="s">
        <v>5700</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5639</v>
      </c>
      <c r="B308" s="257" t="s">
        <v>1454</v>
      </c>
      <c r="C308" s="258" t="s">
        <v>5707</v>
      </c>
      <c r="D308" s="261" t="s">
        <v>5708</v>
      </c>
      <c r="E308" s="262" t="s">
        <v>5184</v>
      </c>
      <c r="F308" s="265" t="s">
        <v>5700</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5639</v>
      </c>
      <c r="B309" s="257" t="s">
        <v>1454</v>
      </c>
      <c r="C309" s="258" t="s">
        <v>5709</v>
      </c>
      <c r="D309" s="261" t="s">
        <v>5710</v>
      </c>
      <c r="E309" s="262" t="s">
        <v>5184</v>
      </c>
      <c r="F309" s="265" t="s">
        <v>5700</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5639</v>
      </c>
      <c r="B310" s="257" t="s">
        <v>1454</v>
      </c>
      <c r="C310" s="258" t="s">
        <v>5711</v>
      </c>
      <c r="D310" s="261" t="s">
        <v>5712</v>
      </c>
      <c r="E310" s="262" t="s">
        <v>5184</v>
      </c>
      <c r="F310" s="265" t="s">
        <v>5700</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5639</v>
      </c>
      <c r="B311" s="257" t="s">
        <v>1454</v>
      </c>
      <c r="C311" s="258" t="s">
        <v>5713</v>
      </c>
      <c r="D311" s="261" t="s">
        <v>5714</v>
      </c>
      <c r="E311" s="262" t="s">
        <v>5184</v>
      </c>
      <c r="F311" s="265" t="s">
        <v>5700</v>
      </c>
      <c r="G311" s="268">
        <f>IF(COUNTIF(H311:AU311,"&lt;&gt;")=0,"",SUMPRODUCT(((Recommendations[ImplStatus]="Implemented")+(Recommendations[ImplStatus]="Compensated"))*ISNUMBER(MATCH(Recommendations[Id],H311:AU311,0)))/COUNTIF(H311:AU311,"&lt;&gt;"))</f>
        <v>0</v>
      </c>
      <c r="H311" s="269" t="s">
        <v>355</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5639</v>
      </c>
      <c r="B312" s="257" t="s">
        <v>1454</v>
      </c>
      <c r="C312" s="258" t="s">
        <v>5715</v>
      </c>
      <c r="D312" s="261" t="s">
        <v>5716</v>
      </c>
      <c r="E312" s="262" t="s">
        <v>5184</v>
      </c>
      <c r="F312" s="265" t="s">
        <v>5700</v>
      </c>
      <c r="G312" s="268">
        <f>IF(COUNTIF(H312:AU312,"&lt;&gt;")=0,"",SUMPRODUCT(((Recommendations[ImplStatus]="Implemented")+(Recommendations[ImplStatus]="Compensated"))*ISNUMBER(MATCH(Recommendations[Id],H312:AU312,0)))/COUNTIF(H312:AU312,"&lt;&gt;"))</f>
        <v>0</v>
      </c>
      <c r="H312" s="269" t="s">
        <v>390</v>
      </c>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5639</v>
      </c>
      <c r="B313" s="257" t="s">
        <v>1454</v>
      </c>
      <c r="C313" s="258" t="s">
        <v>5717</v>
      </c>
      <c r="D313" s="261" t="s">
        <v>5718</v>
      </c>
      <c r="E313" s="262" t="s">
        <v>5117</v>
      </c>
      <c r="F313" s="265" t="s">
        <v>5700</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5639</v>
      </c>
      <c r="B314" s="257" t="s">
        <v>1454</v>
      </c>
      <c r="C314" s="258" t="s">
        <v>5719</v>
      </c>
      <c r="D314" s="261" t="s">
        <v>5720</v>
      </c>
      <c r="E314" s="262" t="s">
        <v>5117</v>
      </c>
      <c r="F314" s="265" t="s">
        <v>5700</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5639</v>
      </c>
      <c r="B315" s="257" t="s">
        <v>1454</v>
      </c>
      <c r="C315" s="258" t="s">
        <v>5721</v>
      </c>
      <c r="D315" s="261" t="s">
        <v>5722</v>
      </c>
      <c r="E315" s="262" t="s">
        <v>5117</v>
      </c>
      <c r="F315" s="265" t="s">
        <v>5700</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5639</v>
      </c>
      <c r="B316" s="257" t="s">
        <v>1454</v>
      </c>
      <c r="C316" s="258" t="s">
        <v>5723</v>
      </c>
      <c r="D316" s="261" t="s">
        <v>5724</v>
      </c>
      <c r="E316" s="262" t="s">
        <v>5117</v>
      </c>
      <c r="F316" s="265" t="s">
        <v>5700</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5639</v>
      </c>
      <c r="B317" s="257" t="s">
        <v>1454</v>
      </c>
      <c r="C317" s="258" t="s">
        <v>5725</v>
      </c>
      <c r="D317" s="261" t="s">
        <v>5726</v>
      </c>
      <c r="E317" s="262" t="s">
        <v>5184</v>
      </c>
      <c r="F317" s="265" t="s">
        <v>5658</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5639</v>
      </c>
      <c r="B318" s="257" t="s">
        <v>1454</v>
      </c>
      <c r="C318" s="258" t="s">
        <v>5727</v>
      </c>
      <c r="D318" s="261" t="s">
        <v>5728</v>
      </c>
      <c r="E318" s="262" t="s">
        <v>5232</v>
      </c>
      <c r="F318" s="265" t="s">
        <v>5658</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5639</v>
      </c>
      <c r="B319" s="257" t="s">
        <v>1454</v>
      </c>
      <c r="C319" s="258" t="s">
        <v>5729</v>
      </c>
      <c r="D319" s="261" t="s">
        <v>5730</v>
      </c>
      <c r="E319" s="262" t="s">
        <v>5232</v>
      </c>
      <c r="F319" s="265" t="s">
        <v>5658</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5639</v>
      </c>
      <c r="B320" s="256" t="s">
        <v>5731</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5639</v>
      </c>
      <c r="B321" s="257" t="s">
        <v>5731</v>
      </c>
      <c r="C321" s="258" t="s">
        <v>5732</v>
      </c>
      <c r="D321" s="261" t="s">
        <v>5733</v>
      </c>
      <c r="E321" s="262" t="s">
        <v>5117</v>
      </c>
      <c r="F321" s="265" t="s">
        <v>5734</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5639</v>
      </c>
      <c r="B322" s="257" t="s">
        <v>5731</v>
      </c>
      <c r="C322" s="258" t="s">
        <v>5735</v>
      </c>
      <c r="D322" s="261" t="s">
        <v>5736</v>
      </c>
      <c r="E322" s="262" t="s">
        <v>5117</v>
      </c>
      <c r="F322" s="265" t="s">
        <v>5734</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5639</v>
      </c>
      <c r="B323" s="257" t="s">
        <v>5731</v>
      </c>
      <c r="C323" s="258" t="s">
        <v>5737</v>
      </c>
      <c r="D323" s="261" t="s">
        <v>5738</v>
      </c>
      <c r="E323" s="262" t="s">
        <v>5117</v>
      </c>
      <c r="F323" s="265" t="s">
        <v>5734</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5639</v>
      </c>
      <c r="B324" s="257" t="s">
        <v>5731</v>
      </c>
      <c r="C324" s="258" t="s">
        <v>5739</v>
      </c>
      <c r="D324" s="261" t="s">
        <v>5740</v>
      </c>
      <c r="E324" s="262" t="s">
        <v>5117</v>
      </c>
      <c r="F324" s="265" t="s">
        <v>5734</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5639</v>
      </c>
      <c r="B325" s="257" t="s">
        <v>5731</v>
      </c>
      <c r="C325" s="258" t="s">
        <v>5741</v>
      </c>
      <c r="D325" s="261" t="s">
        <v>5742</v>
      </c>
      <c r="E325" s="262" t="s">
        <v>5117</v>
      </c>
      <c r="F325" s="265" t="s">
        <v>5734</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5639</v>
      </c>
      <c r="B326" s="257" t="s">
        <v>5731</v>
      </c>
      <c r="C326" s="258" t="s">
        <v>5743</v>
      </c>
      <c r="D326" s="261" t="s">
        <v>5744</v>
      </c>
      <c r="E326" s="262" t="s">
        <v>5117</v>
      </c>
      <c r="F326" s="265" t="s">
        <v>5734</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5639</v>
      </c>
      <c r="B327" s="257" t="s">
        <v>5731</v>
      </c>
      <c r="C327" s="258" t="s">
        <v>5745</v>
      </c>
      <c r="D327" s="261" t="s">
        <v>5746</v>
      </c>
      <c r="E327" s="262" t="s">
        <v>5117</v>
      </c>
      <c r="F327" s="265" t="s">
        <v>5734</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5639</v>
      </c>
      <c r="B328" s="257" t="s">
        <v>5731</v>
      </c>
      <c r="C328" s="258" t="s">
        <v>5747</v>
      </c>
      <c r="D328" s="261" t="s">
        <v>5748</v>
      </c>
      <c r="E328" s="262" t="s">
        <v>5117</v>
      </c>
      <c r="F328" s="265" t="s">
        <v>5734</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5639</v>
      </c>
      <c r="B329" s="257" t="s">
        <v>5731</v>
      </c>
      <c r="C329" s="258" t="s">
        <v>5749</v>
      </c>
      <c r="D329" s="261" t="s">
        <v>5750</v>
      </c>
      <c r="E329" s="262" t="s">
        <v>5117</v>
      </c>
      <c r="F329" s="265" t="s">
        <v>5734</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5639</v>
      </c>
      <c r="B330" s="257" t="s">
        <v>5731</v>
      </c>
      <c r="C330" s="258" t="s">
        <v>5751</v>
      </c>
      <c r="D330" s="261" t="s">
        <v>5752</v>
      </c>
      <c r="E330" s="262" t="s">
        <v>5117</v>
      </c>
      <c r="F330" s="265" t="s">
        <v>5734</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5639</v>
      </c>
      <c r="B331" s="257" t="s">
        <v>5731</v>
      </c>
      <c r="C331" s="258" t="s">
        <v>5753</v>
      </c>
      <c r="D331" s="261" t="s">
        <v>5754</v>
      </c>
      <c r="E331" s="262" t="s">
        <v>5117</v>
      </c>
      <c r="F331" s="265" t="s">
        <v>5734</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5639</v>
      </c>
      <c r="B332" s="257" t="s">
        <v>5731</v>
      </c>
      <c r="C332" s="258" t="s">
        <v>5755</v>
      </c>
      <c r="D332" s="261" t="s">
        <v>5756</v>
      </c>
      <c r="E332" s="262" t="s">
        <v>5117</v>
      </c>
      <c r="F332" s="265" t="s">
        <v>5734</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5639</v>
      </c>
      <c r="B333" s="257" t="s">
        <v>5731</v>
      </c>
      <c r="C333" s="258" t="s">
        <v>5757</v>
      </c>
      <c r="D333" s="261" t="s">
        <v>5758</v>
      </c>
      <c r="E333" s="262" t="s">
        <v>5117</v>
      </c>
      <c r="F333" s="265" t="s">
        <v>5734</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5639</v>
      </c>
      <c r="B334" s="257" t="s">
        <v>5731</v>
      </c>
      <c r="C334" s="258" t="s">
        <v>5759</v>
      </c>
      <c r="D334" s="261" t="s">
        <v>5760</v>
      </c>
      <c r="E334" s="262" t="s">
        <v>5117</v>
      </c>
      <c r="F334" s="265" t="s">
        <v>5734</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5639</v>
      </c>
      <c r="B335" s="257" t="s">
        <v>5731</v>
      </c>
      <c r="C335" s="258" t="s">
        <v>5761</v>
      </c>
      <c r="D335" s="261" t="s">
        <v>5762</v>
      </c>
      <c r="E335" s="262" t="s">
        <v>5117</v>
      </c>
      <c r="F335" s="265" t="s">
        <v>5734</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5639</v>
      </c>
      <c r="B336" s="257" t="s">
        <v>5731</v>
      </c>
      <c r="C336" s="258" t="s">
        <v>5763</v>
      </c>
      <c r="D336" s="261" t="s">
        <v>5764</v>
      </c>
      <c r="E336" s="262" t="s">
        <v>5232</v>
      </c>
      <c r="F336" s="265" t="s">
        <v>5734</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5639</v>
      </c>
      <c r="B337" s="257" t="s">
        <v>5731</v>
      </c>
      <c r="C337" s="258" t="s">
        <v>5765</v>
      </c>
      <c r="D337" s="261" t="s">
        <v>5766</v>
      </c>
      <c r="E337" s="262" t="s">
        <v>5232</v>
      </c>
      <c r="F337" s="265" t="s">
        <v>5734</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5639</v>
      </c>
      <c r="B338" s="257" t="s">
        <v>5731</v>
      </c>
      <c r="C338" s="258" t="s">
        <v>5767</v>
      </c>
      <c r="D338" s="261" t="s">
        <v>5768</v>
      </c>
      <c r="E338" s="262" t="s">
        <v>5117</v>
      </c>
      <c r="F338" s="265" t="s">
        <v>5734</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5639</v>
      </c>
      <c r="B339" s="257" t="s">
        <v>5731</v>
      </c>
      <c r="C339" s="258" t="s">
        <v>5769</v>
      </c>
      <c r="D339" s="261" t="s">
        <v>5770</v>
      </c>
      <c r="E339" s="262" t="s">
        <v>5117</v>
      </c>
      <c r="F339" s="265" t="s">
        <v>5734</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5639</v>
      </c>
      <c r="B340" s="256" t="s">
        <v>5771</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5639</v>
      </c>
      <c r="B341" s="257" t="s">
        <v>5771</v>
      </c>
      <c r="C341" s="258" t="s">
        <v>5772</v>
      </c>
      <c r="D341" s="261" t="s">
        <v>5773</v>
      </c>
      <c r="E341" s="262" t="s">
        <v>5088</v>
      </c>
      <c r="F341" s="265" t="s">
        <v>5658</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5639</v>
      </c>
      <c r="B342" s="257" t="s">
        <v>5771</v>
      </c>
      <c r="C342" s="258" t="s">
        <v>5774</v>
      </c>
      <c r="D342" s="261" t="s">
        <v>5775</v>
      </c>
      <c r="E342" s="262" t="s">
        <v>5088</v>
      </c>
      <c r="F342" s="265" t="s">
        <v>5658</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5639</v>
      </c>
      <c r="B343" s="257" t="s">
        <v>5771</v>
      </c>
      <c r="C343" s="258" t="s">
        <v>5776</v>
      </c>
      <c r="D343" s="261" t="s">
        <v>5777</v>
      </c>
      <c r="E343" s="262" t="s">
        <v>5184</v>
      </c>
      <c r="F343" s="265" t="s">
        <v>5778</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5639</v>
      </c>
      <c r="B344" s="257" t="s">
        <v>5771</v>
      </c>
      <c r="C344" s="258" t="s">
        <v>5779</v>
      </c>
      <c r="D344" s="261" t="s">
        <v>5780</v>
      </c>
      <c r="E344" s="262" t="s">
        <v>5117</v>
      </c>
      <c r="F344" s="265" t="s">
        <v>5778</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5639</v>
      </c>
      <c r="B345" s="257" t="s">
        <v>5771</v>
      </c>
      <c r="C345" s="258" t="s">
        <v>5781</v>
      </c>
      <c r="D345" s="261" t="s">
        <v>5782</v>
      </c>
      <c r="E345" s="262" t="s">
        <v>5117</v>
      </c>
      <c r="F345" s="265" t="s">
        <v>5778</v>
      </c>
      <c r="G345" s="268">
        <f>IF(COUNTIF(H345:AU345,"&lt;&gt;")=0,"",SUMPRODUCT(((Recommendations[ImplStatus]="Implemented")+(Recommendations[ImplStatus]="Compensated"))*ISNUMBER(MATCH(Recommendations[Id],H345:AU345,0)))/COUNTIF(H345:AU345,"&lt;&gt;"))</f>
        <v>0</v>
      </c>
      <c r="H345" s="269" t="s">
        <v>95</v>
      </c>
      <c r="I345" s="269" t="s">
        <v>100</v>
      </c>
      <c r="J345" s="269" t="s">
        <v>105</v>
      </c>
      <c r="K345" s="269" t="s">
        <v>111</v>
      </c>
      <c r="L345" s="269" t="s">
        <v>116</v>
      </c>
      <c r="M345" s="269" t="s">
        <v>121</v>
      </c>
      <c r="N345" s="269" t="s">
        <v>126</v>
      </c>
      <c r="O345" s="269" t="s">
        <v>131</v>
      </c>
      <c r="P345" s="269" t="s">
        <v>137</v>
      </c>
      <c r="Q345" s="269" t="s">
        <v>143</v>
      </c>
      <c r="R345" s="269" t="s">
        <v>149</v>
      </c>
      <c r="S345" s="269" t="s">
        <v>155</v>
      </c>
      <c r="T345" s="269" t="s">
        <v>160</v>
      </c>
      <c r="U345" s="269" t="s">
        <v>165</v>
      </c>
      <c r="V345" s="269" t="s">
        <v>171</v>
      </c>
      <c r="W345" s="269" t="s">
        <v>289</v>
      </c>
      <c r="X345" s="269" t="s">
        <v>295</v>
      </c>
      <c r="Y345" s="269" t="s">
        <v>349</v>
      </c>
      <c r="Z345" s="269" t="s">
        <v>361</v>
      </c>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5639</v>
      </c>
      <c r="B346" s="257" t="s">
        <v>5771</v>
      </c>
      <c r="C346" s="258" t="s">
        <v>5783</v>
      </c>
      <c r="D346" s="261" t="s">
        <v>5784</v>
      </c>
      <c r="E346" s="262" t="s">
        <v>5117</v>
      </c>
      <c r="F346" s="265" t="s">
        <v>5778</v>
      </c>
      <c r="G346" s="268">
        <f>IF(COUNTIF(H346:AU346,"&lt;&gt;")=0,"",SUMPRODUCT(((Recommendations[ImplStatus]="Implemented")+(Recommendations[ImplStatus]="Compensated"))*ISNUMBER(MATCH(Recommendations[Id],H346:AU346,0)))/COUNTIF(H346:AU346,"&lt;&gt;"))</f>
        <v>0</v>
      </c>
      <c r="H346" s="269" t="s">
        <v>257</v>
      </c>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5639</v>
      </c>
      <c r="B347" s="257" t="s">
        <v>5771</v>
      </c>
      <c r="C347" s="258" t="s">
        <v>5785</v>
      </c>
      <c r="D347" s="261" t="s">
        <v>5786</v>
      </c>
      <c r="E347" s="262" t="s">
        <v>5117</v>
      </c>
      <c r="F347" s="265" t="s">
        <v>5778</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5639</v>
      </c>
      <c r="B348" s="257" t="s">
        <v>5771</v>
      </c>
      <c r="C348" s="258" t="s">
        <v>5787</v>
      </c>
      <c r="D348" s="261" t="s">
        <v>5788</v>
      </c>
      <c r="E348" s="262" t="s">
        <v>5117</v>
      </c>
      <c r="F348" s="265" t="s">
        <v>5778</v>
      </c>
      <c r="G348" s="268">
        <f>IF(COUNTIF(H348:AU348,"&lt;&gt;")=0,"",SUMPRODUCT(((Recommendations[ImplStatus]="Implemented")+(Recommendations[ImplStatus]="Compensated"))*ISNUMBER(MATCH(Recommendations[Id],H348:AU348,0)))/COUNTIF(H348:AU348,"&lt;&gt;"))</f>
        <v>0</v>
      </c>
      <c r="H348" s="269" t="s">
        <v>195</v>
      </c>
      <c r="I348" s="269" t="s">
        <v>207</v>
      </c>
      <c r="J348" s="269" t="s">
        <v>213</v>
      </c>
      <c r="K348" s="269" t="s">
        <v>301</v>
      </c>
      <c r="L348" s="269" t="s">
        <v>343</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5639</v>
      </c>
      <c r="B349" s="257" t="s">
        <v>5771</v>
      </c>
      <c r="C349" s="258" t="s">
        <v>5789</v>
      </c>
      <c r="D349" s="261" t="s">
        <v>5790</v>
      </c>
      <c r="E349" s="262" t="s">
        <v>5117</v>
      </c>
      <c r="F349" s="265" t="s">
        <v>5778</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5639</v>
      </c>
      <c r="B350" s="257" t="s">
        <v>5771</v>
      </c>
      <c r="C350" s="258" t="s">
        <v>5791</v>
      </c>
      <c r="D350" s="261" t="s">
        <v>5792</v>
      </c>
      <c r="E350" s="262" t="s">
        <v>5088</v>
      </c>
      <c r="F350" s="265" t="s">
        <v>5778</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5639</v>
      </c>
      <c r="B351" s="257" t="s">
        <v>5771</v>
      </c>
      <c r="C351" s="258" t="s">
        <v>5793</v>
      </c>
      <c r="D351" s="261" t="s">
        <v>5794</v>
      </c>
      <c r="E351" s="262" t="s">
        <v>5088</v>
      </c>
      <c r="F351" s="265" t="s">
        <v>5778</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5639</v>
      </c>
      <c r="B352" s="257" t="s">
        <v>5771</v>
      </c>
      <c r="C352" s="258" t="s">
        <v>5795</v>
      </c>
      <c r="D352" s="261" t="s">
        <v>5796</v>
      </c>
      <c r="E352" s="262" t="s">
        <v>5088</v>
      </c>
      <c r="F352" s="265" t="s">
        <v>5778</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5639</v>
      </c>
      <c r="B353" s="257" t="s">
        <v>5771</v>
      </c>
      <c r="C353" s="258" t="s">
        <v>5797</v>
      </c>
      <c r="D353" s="261" t="s">
        <v>5798</v>
      </c>
      <c r="E353" s="262" t="s">
        <v>5184</v>
      </c>
      <c r="F353" s="265" t="s">
        <v>5658</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5639</v>
      </c>
      <c r="B354" s="256" t="s">
        <v>5799</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5639</v>
      </c>
      <c r="B355" s="257" t="s">
        <v>5799</v>
      </c>
      <c r="C355" s="258" t="s">
        <v>5800</v>
      </c>
      <c r="D355" s="261" t="s">
        <v>5801</v>
      </c>
      <c r="E355" s="262" t="s">
        <v>5184</v>
      </c>
      <c r="F355" s="265" t="s">
        <v>5802</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5639</v>
      </c>
      <c r="B356" s="257" t="s">
        <v>5799</v>
      </c>
      <c r="C356" s="258" t="s">
        <v>5803</v>
      </c>
      <c r="D356" s="261" t="s">
        <v>5804</v>
      </c>
      <c r="E356" s="262" t="s">
        <v>5184</v>
      </c>
      <c r="F356" s="265" t="s">
        <v>5802</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5639</v>
      </c>
      <c r="B357" s="257" t="s">
        <v>5799</v>
      </c>
      <c r="C357" s="258" t="s">
        <v>5805</v>
      </c>
      <c r="D357" s="261" t="s">
        <v>5806</v>
      </c>
      <c r="E357" s="262" t="s">
        <v>5232</v>
      </c>
      <c r="F357" s="265" t="s">
        <v>5802</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5639</v>
      </c>
      <c r="B358" s="257" t="s">
        <v>5799</v>
      </c>
      <c r="C358" s="258" t="s">
        <v>5807</v>
      </c>
      <c r="D358" s="261" t="s">
        <v>5808</v>
      </c>
      <c r="E358" s="262" t="s">
        <v>5232</v>
      </c>
      <c r="F358" s="265" t="s">
        <v>5802</v>
      </c>
      <c r="G358" s="268">
        <f>IF(COUNTIF(H358:AU358,"&lt;&gt;")=0,"",SUMPRODUCT(((Recommendations[ImplStatus]="Implemented")+(Recommendations[ImplStatus]="Compensated"))*ISNUMBER(MATCH(Recommendations[Id],H358:AU358,0)))/COUNTIF(H358:AU358,"&lt;&gt;"))</f>
        <v>0</v>
      </c>
      <c r="H358" s="269" t="s">
        <v>220</v>
      </c>
      <c r="I358" s="269" t="s">
        <v>226</v>
      </c>
      <c r="J358" s="269" t="s">
        <v>233</v>
      </c>
      <c r="K358" s="269" t="s">
        <v>245</v>
      </c>
      <c r="L358" s="269" t="s">
        <v>367</v>
      </c>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5639</v>
      </c>
      <c r="B359" s="257" t="s">
        <v>5799</v>
      </c>
      <c r="C359" s="258" t="s">
        <v>5809</v>
      </c>
      <c r="D359" s="261" t="s">
        <v>5810</v>
      </c>
      <c r="E359" s="262" t="s">
        <v>5232</v>
      </c>
      <c r="F359" s="265" t="s">
        <v>5802</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5639</v>
      </c>
      <c r="B360" s="257" t="s">
        <v>5799</v>
      </c>
      <c r="C360" s="258" t="s">
        <v>5811</v>
      </c>
      <c r="D360" s="261" t="s">
        <v>5812</v>
      </c>
      <c r="E360" s="262" t="s">
        <v>5184</v>
      </c>
      <c r="F360" s="265" t="s">
        <v>5802</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5639</v>
      </c>
      <c r="B361" s="257" t="s">
        <v>5799</v>
      </c>
      <c r="C361" s="258" t="s">
        <v>5813</v>
      </c>
      <c r="D361" s="261" t="s">
        <v>5814</v>
      </c>
      <c r="E361" s="262" t="s">
        <v>5117</v>
      </c>
      <c r="F361" s="265" t="s">
        <v>5802</v>
      </c>
      <c r="G361" s="268">
        <f>IF(COUNTIF(H361:AU361,"&lt;&gt;")=0,"",SUMPRODUCT(((Recommendations[ImplStatus]="Implemented")+(Recommendations[ImplStatus]="Compensated"))*ISNUMBER(MATCH(Recommendations[Id],H361:AU361,0)))/COUNTIF(H361:AU361,"&lt;&gt;"))</f>
        <v>0</v>
      </c>
      <c r="H361" s="269" t="s">
        <v>239</v>
      </c>
      <c r="I361" s="269" t="s">
        <v>250</v>
      </c>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5639</v>
      </c>
      <c r="B362" s="257" t="s">
        <v>5799</v>
      </c>
      <c r="C362" s="258" t="s">
        <v>5815</v>
      </c>
      <c r="D362" s="261" t="s">
        <v>5816</v>
      </c>
      <c r="E362" s="262" t="s">
        <v>5232</v>
      </c>
      <c r="F362" s="265" t="s">
        <v>5802</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5639</v>
      </c>
      <c r="B363" s="257" t="s">
        <v>5799</v>
      </c>
      <c r="C363" s="258" t="s">
        <v>5817</v>
      </c>
      <c r="D363" s="261" t="s">
        <v>5818</v>
      </c>
      <c r="E363" s="262" t="s">
        <v>5232</v>
      </c>
      <c r="F363" s="265" t="s">
        <v>5802</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5639</v>
      </c>
      <c r="B364" s="257" t="s">
        <v>5799</v>
      </c>
      <c r="C364" s="258" t="s">
        <v>5819</v>
      </c>
      <c r="D364" s="261" t="s">
        <v>5820</v>
      </c>
      <c r="E364" s="262" t="s">
        <v>5232</v>
      </c>
      <c r="F364" s="265" t="s">
        <v>5802</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5639</v>
      </c>
      <c r="B365" s="257" t="s">
        <v>5799</v>
      </c>
      <c r="C365" s="258" t="s">
        <v>5821</v>
      </c>
      <c r="D365" s="261" t="s">
        <v>5822</v>
      </c>
      <c r="E365" s="262" t="s">
        <v>5232</v>
      </c>
      <c r="F365" s="265" t="s">
        <v>5802</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5639</v>
      </c>
      <c r="B366" s="257" t="s">
        <v>5799</v>
      </c>
      <c r="C366" s="258" t="s">
        <v>5823</v>
      </c>
      <c r="D366" s="261" t="s">
        <v>5824</v>
      </c>
      <c r="E366" s="262" t="s">
        <v>5232</v>
      </c>
      <c r="F366" s="265" t="s">
        <v>5802</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5639</v>
      </c>
      <c r="B367" s="257" t="s">
        <v>5799</v>
      </c>
      <c r="C367" s="258" t="s">
        <v>5825</v>
      </c>
      <c r="D367" s="261" t="s">
        <v>5826</v>
      </c>
      <c r="E367" s="262" t="s">
        <v>5232</v>
      </c>
      <c r="F367" s="265" t="s">
        <v>5802</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5639</v>
      </c>
      <c r="B368" s="257" t="s">
        <v>5799</v>
      </c>
      <c r="C368" s="258" t="s">
        <v>5827</v>
      </c>
      <c r="D368" s="261" t="s">
        <v>5828</v>
      </c>
      <c r="E368" s="262" t="s">
        <v>5232</v>
      </c>
      <c r="F368" s="265" t="s">
        <v>5802</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5639</v>
      </c>
      <c r="B369" s="257" t="s">
        <v>5799</v>
      </c>
      <c r="C369" s="258" t="s">
        <v>5829</v>
      </c>
      <c r="D369" s="261" t="s">
        <v>5830</v>
      </c>
      <c r="E369" s="262" t="s">
        <v>5232</v>
      </c>
      <c r="F369" s="265" t="s">
        <v>5802</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5831</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5831</v>
      </c>
      <c r="B371" s="256" t="s">
        <v>5832</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5831</v>
      </c>
      <c r="B372" s="257" t="s">
        <v>5832</v>
      </c>
      <c r="C372" s="258" t="s">
        <v>5833</v>
      </c>
      <c r="D372" s="261" t="s">
        <v>5834</v>
      </c>
      <c r="E372" s="262" t="s">
        <v>5088</v>
      </c>
      <c r="F372" s="265" t="s">
        <v>5835</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5831</v>
      </c>
      <c r="B373" s="257" t="s">
        <v>5832</v>
      </c>
      <c r="C373" s="258" t="s">
        <v>5836</v>
      </c>
      <c r="D373" s="261" t="s">
        <v>5837</v>
      </c>
      <c r="E373" s="262" t="s">
        <v>5088</v>
      </c>
      <c r="F373" s="265" t="s">
        <v>5838</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5831</v>
      </c>
      <c r="B374" s="257" t="s">
        <v>5832</v>
      </c>
      <c r="C374" s="258" t="s">
        <v>5839</v>
      </c>
      <c r="D374" s="261" t="s">
        <v>5840</v>
      </c>
      <c r="E374" s="262" t="s">
        <v>5117</v>
      </c>
      <c r="F374" s="265" t="s">
        <v>5838</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5831</v>
      </c>
      <c r="B375" s="257" t="s">
        <v>5832</v>
      </c>
      <c r="C375" s="258" t="s">
        <v>5841</v>
      </c>
      <c r="D375" s="261" t="s">
        <v>5842</v>
      </c>
      <c r="E375" s="262" t="s">
        <v>5117</v>
      </c>
      <c r="F375" s="265" t="s">
        <v>5838</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5831</v>
      </c>
      <c r="B376" s="257" t="s">
        <v>5832</v>
      </c>
      <c r="C376" s="258" t="s">
        <v>5843</v>
      </c>
      <c r="D376" s="261" t="s">
        <v>5844</v>
      </c>
      <c r="E376" s="262" t="s">
        <v>5117</v>
      </c>
      <c r="F376" s="265" t="s">
        <v>5700</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5831</v>
      </c>
      <c r="B377" s="257" t="s">
        <v>5832</v>
      </c>
      <c r="C377" s="258" t="s">
        <v>5845</v>
      </c>
      <c r="D377" s="261" t="s">
        <v>5846</v>
      </c>
      <c r="E377" s="262" t="s">
        <v>5184</v>
      </c>
      <c r="F377" s="265" t="s">
        <v>5658</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5831</v>
      </c>
      <c r="B378" s="257" t="s">
        <v>5832</v>
      </c>
      <c r="C378" s="258" t="s">
        <v>5847</v>
      </c>
      <c r="D378" s="261" t="s">
        <v>5848</v>
      </c>
      <c r="E378" s="262" t="s">
        <v>5184</v>
      </c>
      <c r="F378" s="265" t="s">
        <v>5838</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5831</v>
      </c>
      <c r="B379" s="257" t="s">
        <v>5832</v>
      </c>
      <c r="C379" s="258" t="s">
        <v>5849</v>
      </c>
      <c r="D379" s="261" t="s">
        <v>5850</v>
      </c>
      <c r="E379" s="262" t="s">
        <v>5184</v>
      </c>
      <c r="F379" s="265" t="s">
        <v>5835</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5831</v>
      </c>
      <c r="B380" s="257" t="s">
        <v>5832</v>
      </c>
      <c r="C380" s="258" t="s">
        <v>5851</v>
      </c>
      <c r="D380" s="261" t="s">
        <v>5852</v>
      </c>
      <c r="E380" s="262" t="s">
        <v>5184</v>
      </c>
      <c r="F380" s="265" t="s">
        <v>5835</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5831</v>
      </c>
      <c r="B381" s="257" t="s">
        <v>5832</v>
      </c>
      <c r="C381" s="258" t="s">
        <v>5853</v>
      </c>
      <c r="D381" s="261" t="s">
        <v>5854</v>
      </c>
      <c r="E381" s="262" t="s">
        <v>5184</v>
      </c>
      <c r="F381" s="265" t="s">
        <v>5835</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5831</v>
      </c>
      <c r="B382" s="257" t="s">
        <v>5832</v>
      </c>
      <c r="C382" s="258" t="s">
        <v>5855</v>
      </c>
      <c r="D382" s="261" t="s">
        <v>5856</v>
      </c>
      <c r="E382" s="262" t="s">
        <v>5232</v>
      </c>
      <c r="F382" s="265" t="s">
        <v>5835</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5831</v>
      </c>
      <c r="B383" s="257" t="s">
        <v>5832</v>
      </c>
      <c r="C383" s="258" t="s">
        <v>5857</v>
      </c>
      <c r="D383" s="261" t="s">
        <v>5858</v>
      </c>
      <c r="E383" s="262" t="s">
        <v>5232</v>
      </c>
      <c r="F383" s="265" t="s">
        <v>5835</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5831</v>
      </c>
      <c r="B384" s="257" t="s">
        <v>5832</v>
      </c>
      <c r="C384" s="258" t="s">
        <v>5859</v>
      </c>
      <c r="D384" s="261" t="s">
        <v>5860</v>
      </c>
      <c r="E384" s="262" t="s">
        <v>5232</v>
      </c>
      <c r="F384" s="265" t="s">
        <v>5835</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5831</v>
      </c>
      <c r="B385" s="257" t="s">
        <v>5832</v>
      </c>
      <c r="C385" s="258" t="s">
        <v>5861</v>
      </c>
      <c r="D385" s="261" t="s">
        <v>5862</v>
      </c>
      <c r="E385" s="262" t="s">
        <v>5184</v>
      </c>
      <c r="F385" s="265" t="s">
        <v>5835</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5831</v>
      </c>
      <c r="B386" s="256" t="s">
        <v>5863</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5831</v>
      </c>
      <c r="B387" s="257" t="s">
        <v>5863</v>
      </c>
      <c r="C387" s="258" t="s">
        <v>5864</v>
      </c>
      <c r="D387" s="261" t="s">
        <v>5865</v>
      </c>
      <c r="E387" s="262" t="s">
        <v>5088</v>
      </c>
      <c r="F387" s="265" t="s">
        <v>5866</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5831</v>
      </c>
      <c r="B388" s="257" t="s">
        <v>5863</v>
      </c>
      <c r="C388" s="258" t="s">
        <v>5867</v>
      </c>
      <c r="D388" s="261" t="s">
        <v>5868</v>
      </c>
      <c r="E388" s="262" t="s">
        <v>5088</v>
      </c>
      <c r="F388" s="265" t="s">
        <v>5866</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5831</v>
      </c>
      <c r="B389" s="257" t="s">
        <v>5863</v>
      </c>
      <c r="C389" s="258" t="s">
        <v>5869</v>
      </c>
      <c r="D389" s="261" t="s">
        <v>5870</v>
      </c>
      <c r="E389" s="262" t="s">
        <v>5367</v>
      </c>
      <c r="F389" s="265" t="s">
        <v>5866</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5831</v>
      </c>
      <c r="B390" s="257" t="s">
        <v>5863</v>
      </c>
      <c r="C390" s="258" t="s">
        <v>5871</v>
      </c>
      <c r="D390" s="261" t="s">
        <v>5872</v>
      </c>
      <c r="E390" s="262" t="s">
        <v>5184</v>
      </c>
      <c r="F390" s="265" t="s">
        <v>5866</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5831</v>
      </c>
      <c r="B391" s="257" t="s">
        <v>5863</v>
      </c>
      <c r="C391" s="258" t="s">
        <v>5873</v>
      </c>
      <c r="D391" s="261" t="s">
        <v>5874</v>
      </c>
      <c r="E391" s="262" t="s">
        <v>5367</v>
      </c>
      <c r="F391" s="265" t="s">
        <v>5866</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5831</v>
      </c>
      <c r="B392" s="257" t="s">
        <v>5863</v>
      </c>
      <c r="C392" s="258" t="s">
        <v>5875</v>
      </c>
      <c r="D392" s="261" t="s">
        <v>5876</v>
      </c>
      <c r="E392" s="262" t="s">
        <v>5117</v>
      </c>
      <c r="F392" s="265" t="s">
        <v>5866</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5831</v>
      </c>
      <c r="B393" s="257" t="s">
        <v>5863</v>
      </c>
      <c r="C393" s="258" t="s">
        <v>5877</v>
      </c>
      <c r="D393" s="261" t="s">
        <v>5878</v>
      </c>
      <c r="E393" s="262" t="s">
        <v>5117</v>
      </c>
      <c r="F393" s="265" t="s">
        <v>5866</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5831</v>
      </c>
      <c r="B394" s="257" t="s">
        <v>5863</v>
      </c>
      <c r="C394" s="258" t="s">
        <v>5879</v>
      </c>
      <c r="D394" s="261" t="s">
        <v>5880</v>
      </c>
      <c r="E394" s="262" t="s">
        <v>5367</v>
      </c>
      <c r="F394" s="265" t="s">
        <v>5866</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5831</v>
      </c>
      <c r="B395" s="257" t="s">
        <v>5863</v>
      </c>
      <c r="C395" s="258" t="s">
        <v>5881</v>
      </c>
      <c r="D395" s="261" t="s">
        <v>5882</v>
      </c>
      <c r="E395" s="262" t="s">
        <v>5184</v>
      </c>
      <c r="F395" s="265" t="s">
        <v>5866</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5831</v>
      </c>
      <c r="B396" s="257" t="s">
        <v>5863</v>
      </c>
      <c r="C396" s="258" t="s">
        <v>5883</v>
      </c>
      <c r="D396" s="261" t="s">
        <v>5884</v>
      </c>
      <c r="E396" s="262" t="s">
        <v>5367</v>
      </c>
      <c r="F396" s="265" t="s">
        <v>5866</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5831</v>
      </c>
      <c r="B397" s="257" t="s">
        <v>5863</v>
      </c>
      <c r="C397" s="258" t="s">
        <v>5885</v>
      </c>
      <c r="D397" s="261" t="s">
        <v>5886</v>
      </c>
      <c r="E397" s="262" t="s">
        <v>5117</v>
      </c>
      <c r="F397" s="265" t="s">
        <v>5866</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5831</v>
      </c>
      <c r="B398" s="257" t="s">
        <v>5863</v>
      </c>
      <c r="C398" s="258" t="s">
        <v>5887</v>
      </c>
      <c r="D398" s="261" t="s">
        <v>5888</v>
      </c>
      <c r="E398" s="262" t="s">
        <v>5232</v>
      </c>
      <c r="F398" s="265" t="s">
        <v>5866</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5831</v>
      </c>
      <c r="B399" s="257" t="s">
        <v>5863</v>
      </c>
      <c r="C399" s="258" t="s">
        <v>5889</v>
      </c>
      <c r="D399" s="261" t="s">
        <v>5890</v>
      </c>
      <c r="E399" s="262" t="s">
        <v>5367</v>
      </c>
      <c r="F399" s="265" t="s">
        <v>5866</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5831</v>
      </c>
      <c r="B400" s="257" t="s">
        <v>5863</v>
      </c>
      <c r="C400" s="258" t="s">
        <v>5891</v>
      </c>
      <c r="D400" s="261" t="s">
        <v>5892</v>
      </c>
      <c r="E400" s="262" t="s">
        <v>5367</v>
      </c>
      <c r="F400" s="265" t="s">
        <v>5866</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5831</v>
      </c>
      <c r="B401" s="257" t="s">
        <v>5863</v>
      </c>
      <c r="C401" s="258" t="s">
        <v>5893</v>
      </c>
      <c r="D401" s="261" t="s">
        <v>5894</v>
      </c>
      <c r="E401" s="262" t="s">
        <v>5117</v>
      </c>
      <c r="F401" s="265" t="s">
        <v>5866</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5831</v>
      </c>
      <c r="B402" s="257" t="s">
        <v>5863</v>
      </c>
      <c r="C402" s="258" t="s">
        <v>5895</v>
      </c>
      <c r="D402" s="261" t="s">
        <v>5896</v>
      </c>
      <c r="E402" s="262" t="s">
        <v>5117</v>
      </c>
      <c r="F402" s="265" t="s">
        <v>5866</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5831</v>
      </c>
      <c r="B403" s="257" t="s">
        <v>5863</v>
      </c>
      <c r="C403" s="258" t="s">
        <v>5897</v>
      </c>
      <c r="D403" s="261" t="s">
        <v>5898</v>
      </c>
      <c r="E403" s="262" t="s">
        <v>5117</v>
      </c>
      <c r="F403" s="265" t="s">
        <v>5866</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5831</v>
      </c>
      <c r="B404" s="257" t="s">
        <v>5863</v>
      </c>
      <c r="C404" s="258" t="s">
        <v>5899</v>
      </c>
      <c r="D404" s="261" t="s">
        <v>5900</v>
      </c>
      <c r="E404" s="262" t="s">
        <v>5232</v>
      </c>
      <c r="F404" s="265" t="s">
        <v>5866</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5831</v>
      </c>
      <c r="B405" s="257" t="s">
        <v>5863</v>
      </c>
      <c r="C405" s="258" t="s">
        <v>5901</v>
      </c>
      <c r="D405" s="261" t="s">
        <v>5902</v>
      </c>
      <c r="E405" s="262" t="s">
        <v>5232</v>
      </c>
      <c r="F405" s="265" t="s">
        <v>5866</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5831</v>
      </c>
      <c r="B406" s="257" t="s">
        <v>5863</v>
      </c>
      <c r="C406" s="258" t="s">
        <v>5903</v>
      </c>
      <c r="D406" s="261" t="s">
        <v>5904</v>
      </c>
      <c r="E406" s="262" t="s">
        <v>5232</v>
      </c>
      <c r="F406" s="265" t="s">
        <v>5905</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5831</v>
      </c>
      <c r="B407" s="257" t="s">
        <v>5863</v>
      </c>
      <c r="C407" s="258" t="s">
        <v>5906</v>
      </c>
      <c r="D407" s="261" t="s">
        <v>5907</v>
      </c>
      <c r="E407" s="262" t="s">
        <v>5232</v>
      </c>
      <c r="F407" s="265" t="s">
        <v>5866</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5831</v>
      </c>
      <c r="B408" s="257" t="s">
        <v>5863</v>
      </c>
      <c r="C408" s="258" t="s">
        <v>5908</v>
      </c>
      <c r="D408" s="261" t="s">
        <v>5909</v>
      </c>
      <c r="E408" s="262" t="s">
        <v>5232</v>
      </c>
      <c r="F408" s="265" t="s">
        <v>5866</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5831</v>
      </c>
      <c r="B409" s="257" t="s">
        <v>5863</v>
      </c>
      <c r="C409" s="258" t="s">
        <v>5910</v>
      </c>
      <c r="D409" s="261" t="s">
        <v>5911</v>
      </c>
      <c r="E409" s="262" t="s">
        <v>5232</v>
      </c>
      <c r="F409" s="265" t="s">
        <v>5912</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5831</v>
      </c>
      <c r="B410" s="256" t="s">
        <v>5913</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5831</v>
      </c>
      <c r="B411" s="257" t="s">
        <v>5913</v>
      </c>
      <c r="C411" s="258" t="s">
        <v>5914</v>
      </c>
      <c r="D411" s="261" t="s">
        <v>5915</v>
      </c>
      <c r="E411" s="262" t="s">
        <v>5088</v>
      </c>
      <c r="F411" s="265" t="s">
        <v>5838</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5831</v>
      </c>
      <c r="B412" s="257" t="s">
        <v>5913</v>
      </c>
      <c r="C412" s="258" t="s">
        <v>5916</v>
      </c>
      <c r="D412" s="261" t="s">
        <v>5917</v>
      </c>
      <c r="E412" s="262" t="s">
        <v>5088</v>
      </c>
      <c r="F412" s="265" t="s">
        <v>5838</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5831</v>
      </c>
      <c r="B413" s="257" t="s">
        <v>5913</v>
      </c>
      <c r="C413" s="258" t="s">
        <v>5918</v>
      </c>
      <c r="D413" s="261" t="s">
        <v>5919</v>
      </c>
      <c r="E413" s="262" t="s">
        <v>5088</v>
      </c>
      <c r="F413" s="265" t="s">
        <v>5838</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5831</v>
      </c>
      <c r="B414" s="257" t="s">
        <v>5913</v>
      </c>
      <c r="C414" s="258" t="s">
        <v>5920</v>
      </c>
      <c r="D414" s="261" t="s">
        <v>5921</v>
      </c>
      <c r="E414" s="262" t="s">
        <v>5088</v>
      </c>
      <c r="F414" s="265" t="s">
        <v>5838</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5831</v>
      </c>
      <c r="B415" s="257" t="s">
        <v>5913</v>
      </c>
      <c r="C415" s="258" t="s">
        <v>5922</v>
      </c>
      <c r="D415" s="261" t="s">
        <v>5923</v>
      </c>
      <c r="E415" s="262" t="s">
        <v>5117</v>
      </c>
      <c r="F415" s="265" t="s">
        <v>5838</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5831</v>
      </c>
      <c r="B416" s="257" t="s">
        <v>5913</v>
      </c>
      <c r="C416" s="258" t="s">
        <v>5924</v>
      </c>
      <c r="D416" s="261" t="s">
        <v>5925</v>
      </c>
      <c r="E416" s="262" t="s">
        <v>5117</v>
      </c>
      <c r="F416" s="265" t="s">
        <v>5926</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5831</v>
      </c>
      <c r="B417" s="257" t="s">
        <v>5913</v>
      </c>
      <c r="C417" s="258" t="s">
        <v>5927</v>
      </c>
      <c r="D417" s="261" t="s">
        <v>5928</v>
      </c>
      <c r="E417" s="262" t="s">
        <v>5117</v>
      </c>
      <c r="F417" s="265" t="s">
        <v>5926</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5831</v>
      </c>
      <c r="B418" s="257" t="s">
        <v>5913</v>
      </c>
      <c r="C418" s="258" t="s">
        <v>5929</v>
      </c>
      <c r="D418" s="261" t="s">
        <v>5930</v>
      </c>
      <c r="E418" s="262" t="s">
        <v>5367</v>
      </c>
      <c r="F418" s="265" t="s">
        <v>5926</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5831</v>
      </c>
      <c r="B419" s="257" t="s">
        <v>5913</v>
      </c>
      <c r="C419" s="258" t="s">
        <v>5931</v>
      </c>
      <c r="D419" s="261" t="s">
        <v>5932</v>
      </c>
      <c r="E419" s="262" t="s">
        <v>5117</v>
      </c>
      <c r="F419" s="265" t="s">
        <v>5926</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5831</v>
      </c>
      <c r="B420" s="257" t="s">
        <v>5913</v>
      </c>
      <c r="C420" s="258" t="s">
        <v>5933</v>
      </c>
      <c r="D420" s="261" t="s">
        <v>5934</v>
      </c>
      <c r="E420" s="262" t="s">
        <v>5367</v>
      </c>
      <c r="F420" s="265" t="s">
        <v>5926</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5831</v>
      </c>
      <c r="B421" s="257" t="s">
        <v>5913</v>
      </c>
      <c r="C421" s="258" t="s">
        <v>5935</v>
      </c>
      <c r="D421" s="261" t="s">
        <v>5936</v>
      </c>
      <c r="E421" s="262" t="s">
        <v>5367</v>
      </c>
      <c r="F421" s="265" t="s">
        <v>5926</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5831</v>
      </c>
      <c r="B422" s="257" t="s">
        <v>5913</v>
      </c>
      <c r="C422" s="258" t="s">
        <v>5937</v>
      </c>
      <c r="D422" s="261" t="s">
        <v>5938</v>
      </c>
      <c r="E422" s="262" t="s">
        <v>5117</v>
      </c>
      <c r="F422" s="265" t="s">
        <v>5926</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5831</v>
      </c>
      <c r="B423" s="257" t="s">
        <v>5913</v>
      </c>
      <c r="C423" s="258" t="s">
        <v>5939</v>
      </c>
      <c r="D423" s="261" t="s">
        <v>5940</v>
      </c>
      <c r="E423" s="262" t="s">
        <v>5117</v>
      </c>
      <c r="F423" s="265" t="s">
        <v>5926</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5941</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5941</v>
      </c>
      <c r="B425" s="256" t="s">
        <v>5942</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5941</v>
      </c>
      <c r="B426" s="257" t="s">
        <v>5942</v>
      </c>
      <c r="C426" s="258" t="s">
        <v>5943</v>
      </c>
      <c r="D426" s="261" t="s">
        <v>5944</v>
      </c>
      <c r="E426" s="262" t="s">
        <v>5088</v>
      </c>
      <c r="F426" s="265" t="s">
        <v>5905</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5941</v>
      </c>
      <c r="B427" s="257" t="s">
        <v>5942</v>
      </c>
      <c r="C427" s="258" t="s">
        <v>5945</v>
      </c>
      <c r="D427" s="261" t="s">
        <v>5946</v>
      </c>
      <c r="E427" s="262" t="s">
        <v>5088</v>
      </c>
      <c r="F427" s="265" t="s">
        <v>5905</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5941</v>
      </c>
      <c r="B428" s="257" t="s">
        <v>5942</v>
      </c>
      <c r="C428" s="258" t="s">
        <v>5947</v>
      </c>
      <c r="D428" s="261" t="s">
        <v>5948</v>
      </c>
      <c r="E428" s="262" t="s">
        <v>5367</v>
      </c>
      <c r="F428" s="265" t="s">
        <v>5905</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5941</v>
      </c>
      <c r="B429" s="257" t="s">
        <v>5942</v>
      </c>
      <c r="C429" s="258" t="s">
        <v>5949</v>
      </c>
      <c r="D429" s="261" t="s">
        <v>5950</v>
      </c>
      <c r="E429" s="262" t="s">
        <v>5117</v>
      </c>
      <c r="F429" s="265" t="s">
        <v>5905</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5941</v>
      </c>
      <c r="B430" s="257" t="s">
        <v>5942</v>
      </c>
      <c r="C430" s="258" t="s">
        <v>5951</v>
      </c>
      <c r="D430" s="261" t="s">
        <v>5952</v>
      </c>
      <c r="E430" s="262" t="s">
        <v>5117</v>
      </c>
      <c r="F430" s="265" t="s">
        <v>5905</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5941</v>
      </c>
      <c r="B431" s="257" t="s">
        <v>5942</v>
      </c>
      <c r="C431" s="258" t="s">
        <v>5953</v>
      </c>
      <c r="D431" s="261" t="s">
        <v>5954</v>
      </c>
      <c r="E431" s="262" t="s">
        <v>5367</v>
      </c>
      <c r="F431" s="265" t="s">
        <v>5905</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5941</v>
      </c>
      <c r="B432" s="257" t="s">
        <v>5942</v>
      </c>
      <c r="C432" s="258" t="s">
        <v>5955</v>
      </c>
      <c r="D432" s="261" t="s">
        <v>5956</v>
      </c>
      <c r="E432" s="262" t="s">
        <v>5367</v>
      </c>
      <c r="F432" s="265" t="s">
        <v>5905</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5941</v>
      </c>
      <c r="B433" s="257" t="s">
        <v>5942</v>
      </c>
      <c r="C433" s="258" t="s">
        <v>5957</v>
      </c>
      <c r="D433" s="261" t="s">
        <v>5958</v>
      </c>
      <c r="E433" s="262" t="s">
        <v>5184</v>
      </c>
      <c r="F433" s="265" t="s">
        <v>5905</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5941</v>
      </c>
      <c r="B434" s="257" t="s">
        <v>5942</v>
      </c>
      <c r="C434" s="258" t="s">
        <v>5959</v>
      </c>
      <c r="D434" s="261" t="s">
        <v>5960</v>
      </c>
      <c r="E434" s="262" t="s">
        <v>5184</v>
      </c>
      <c r="F434" s="265" t="s">
        <v>5905</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5941</v>
      </c>
      <c r="B435" s="257" t="s">
        <v>5942</v>
      </c>
      <c r="C435" s="258" t="s">
        <v>5961</v>
      </c>
      <c r="D435" s="261" t="s">
        <v>5962</v>
      </c>
      <c r="E435" s="262" t="s">
        <v>5117</v>
      </c>
      <c r="F435" s="265" t="s">
        <v>5905</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5941</v>
      </c>
      <c r="B436" s="257" t="s">
        <v>5942</v>
      </c>
      <c r="C436" s="258" t="s">
        <v>5963</v>
      </c>
      <c r="D436" s="261" t="s">
        <v>5964</v>
      </c>
      <c r="E436" s="262" t="s">
        <v>5184</v>
      </c>
      <c r="F436" s="265" t="s">
        <v>5905</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5941</v>
      </c>
      <c r="B437" s="257" t="s">
        <v>5942</v>
      </c>
      <c r="C437" s="258" t="s">
        <v>5965</v>
      </c>
      <c r="D437" s="261" t="s">
        <v>5966</v>
      </c>
      <c r="E437" s="262" t="s">
        <v>5117</v>
      </c>
      <c r="F437" s="265" t="s">
        <v>5905</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5941</v>
      </c>
      <c r="B438" s="256" t="s">
        <v>5967</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5941</v>
      </c>
      <c r="B439" s="257" t="s">
        <v>5967</v>
      </c>
      <c r="C439" s="258" t="s">
        <v>5968</v>
      </c>
      <c r="D439" s="261" t="s">
        <v>5969</v>
      </c>
      <c r="E439" s="262" t="s">
        <v>5088</v>
      </c>
      <c r="F439" s="265" t="s">
        <v>5970</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5941</v>
      </c>
      <c r="B440" s="257" t="s">
        <v>5967</v>
      </c>
      <c r="C440" s="258" t="s">
        <v>5971</v>
      </c>
      <c r="D440" s="261" t="s">
        <v>5972</v>
      </c>
      <c r="E440" s="262" t="s">
        <v>5088</v>
      </c>
      <c r="F440" s="265" t="s">
        <v>5970</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5941</v>
      </c>
      <c r="B441" s="257" t="s">
        <v>5967</v>
      </c>
      <c r="C441" s="258" t="s">
        <v>5973</v>
      </c>
      <c r="D441" s="261" t="s">
        <v>5974</v>
      </c>
      <c r="E441" s="262" t="s">
        <v>5088</v>
      </c>
      <c r="F441" s="265" t="s">
        <v>5970</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5941</v>
      </c>
      <c r="B442" s="257" t="s">
        <v>5967</v>
      </c>
      <c r="C442" s="258" t="s">
        <v>5975</v>
      </c>
      <c r="D442" s="261" t="s">
        <v>5976</v>
      </c>
      <c r="E442" s="262" t="s">
        <v>5088</v>
      </c>
      <c r="F442" s="265" t="s">
        <v>5970</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5941</v>
      </c>
      <c r="B443" s="257" t="s">
        <v>5967</v>
      </c>
      <c r="C443" s="258" t="s">
        <v>5977</v>
      </c>
      <c r="D443" s="261" t="s">
        <v>5978</v>
      </c>
      <c r="E443" s="262" t="s">
        <v>5117</v>
      </c>
      <c r="F443" s="265" t="s">
        <v>5970</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5941</v>
      </c>
      <c r="B444" s="257" t="s">
        <v>5967</v>
      </c>
      <c r="C444" s="258" t="s">
        <v>5979</v>
      </c>
      <c r="D444" s="261" t="s">
        <v>5980</v>
      </c>
      <c r="E444" s="262" t="s">
        <v>5117</v>
      </c>
      <c r="F444" s="265" t="s">
        <v>5970</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5941</v>
      </c>
      <c r="B445" s="257" t="s">
        <v>5967</v>
      </c>
      <c r="C445" s="258" t="s">
        <v>5981</v>
      </c>
      <c r="D445" s="261" t="s">
        <v>5982</v>
      </c>
      <c r="E445" s="262" t="s">
        <v>5117</v>
      </c>
      <c r="F445" s="265" t="s">
        <v>5970</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5941</v>
      </c>
      <c r="B446" s="257" t="s">
        <v>5967</v>
      </c>
      <c r="C446" s="258" t="s">
        <v>5983</v>
      </c>
      <c r="D446" s="261" t="s">
        <v>5984</v>
      </c>
      <c r="E446" s="262" t="s">
        <v>5232</v>
      </c>
      <c r="F446" s="265" t="s">
        <v>5970</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5941</v>
      </c>
      <c r="B447" s="257" t="s">
        <v>5967</v>
      </c>
      <c r="C447" s="258" t="s">
        <v>5985</v>
      </c>
      <c r="D447" s="261" t="s">
        <v>5986</v>
      </c>
      <c r="E447" s="262" t="s">
        <v>5117</v>
      </c>
      <c r="F447" s="265" t="s">
        <v>5970</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5941</v>
      </c>
      <c r="B448" s="257" t="s">
        <v>5967</v>
      </c>
      <c r="C448" s="258" t="s">
        <v>5987</v>
      </c>
      <c r="D448" s="261" t="s">
        <v>5988</v>
      </c>
      <c r="E448" s="262" t="s">
        <v>5232</v>
      </c>
      <c r="F448" s="265" t="s">
        <v>5970</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5941</v>
      </c>
      <c r="B449" s="257" t="s">
        <v>5967</v>
      </c>
      <c r="C449" s="258" t="s">
        <v>5989</v>
      </c>
      <c r="D449" s="261" t="s">
        <v>5990</v>
      </c>
      <c r="E449" s="262" t="s">
        <v>5232</v>
      </c>
      <c r="F449" s="265" t="s">
        <v>5970</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5991</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5991</v>
      </c>
      <c r="B451" s="256" t="s">
        <v>5992</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5991</v>
      </c>
      <c r="B452" s="257" t="s">
        <v>5992</v>
      </c>
      <c r="C452" s="258" t="s">
        <v>5993</v>
      </c>
      <c r="D452" s="261" t="s">
        <v>5994</v>
      </c>
      <c r="E452" s="262" t="s">
        <v>5088</v>
      </c>
      <c r="F452" s="265" t="s">
        <v>5995</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5991</v>
      </c>
      <c r="B453" s="257" t="s">
        <v>5992</v>
      </c>
      <c r="C453" s="258" t="s">
        <v>5996</v>
      </c>
      <c r="D453" s="261" t="s">
        <v>5997</v>
      </c>
      <c r="E453" s="262" t="s">
        <v>5088</v>
      </c>
      <c r="F453" s="265" t="s">
        <v>5995</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5991</v>
      </c>
      <c r="B454" s="257" t="s">
        <v>5992</v>
      </c>
      <c r="C454" s="258" t="s">
        <v>5998</v>
      </c>
      <c r="D454" s="261" t="s">
        <v>5999</v>
      </c>
      <c r="E454" s="262" t="s">
        <v>5088</v>
      </c>
      <c r="F454" s="265" t="s">
        <v>5995</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5991</v>
      </c>
      <c r="B455" s="257" t="s">
        <v>5992</v>
      </c>
      <c r="C455" s="258" t="s">
        <v>6000</v>
      </c>
      <c r="D455" s="261" t="s">
        <v>6001</v>
      </c>
      <c r="E455" s="262" t="s">
        <v>5088</v>
      </c>
      <c r="F455" s="265" t="s">
        <v>5995</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5991</v>
      </c>
      <c r="B456" s="257" t="s">
        <v>5992</v>
      </c>
      <c r="C456" s="258" t="s">
        <v>6002</v>
      </c>
      <c r="D456" s="261" t="s">
        <v>6003</v>
      </c>
      <c r="E456" s="262" t="s">
        <v>5088</v>
      </c>
      <c r="F456" s="265" t="s">
        <v>5995</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5991</v>
      </c>
      <c r="B457" s="257" t="s">
        <v>5992</v>
      </c>
      <c r="C457" s="258" t="s">
        <v>6004</v>
      </c>
      <c r="D457" s="261" t="s">
        <v>6005</v>
      </c>
      <c r="E457" s="262" t="s">
        <v>5117</v>
      </c>
      <c r="F457" s="265" t="s">
        <v>5995</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5991</v>
      </c>
      <c r="B458" s="257" t="s">
        <v>5992</v>
      </c>
      <c r="C458" s="258" t="s">
        <v>6006</v>
      </c>
      <c r="D458" s="261" t="s">
        <v>6007</v>
      </c>
      <c r="E458" s="262" t="s">
        <v>5117</v>
      </c>
      <c r="F458" s="265" t="s">
        <v>5995</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5991</v>
      </c>
      <c r="B459" s="257" t="s">
        <v>5992</v>
      </c>
      <c r="C459" s="258" t="s">
        <v>6008</v>
      </c>
      <c r="D459" s="261" t="s">
        <v>6009</v>
      </c>
      <c r="E459" s="262" t="s">
        <v>5117</v>
      </c>
      <c r="F459" s="265" t="s">
        <v>5995</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5991</v>
      </c>
      <c r="B460" s="257" t="s">
        <v>5992</v>
      </c>
      <c r="C460" s="258" t="s">
        <v>6010</v>
      </c>
      <c r="D460" s="261" t="s">
        <v>6011</v>
      </c>
      <c r="E460" s="262" t="s">
        <v>5117</v>
      </c>
      <c r="F460" s="265" t="s">
        <v>5995</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5991</v>
      </c>
      <c r="B461" s="257" t="s">
        <v>5992</v>
      </c>
      <c r="C461" s="258" t="s">
        <v>6012</v>
      </c>
      <c r="D461" s="261" t="s">
        <v>6013</v>
      </c>
      <c r="E461" s="262" t="s">
        <v>5117</v>
      </c>
      <c r="F461" s="265" t="s">
        <v>5995</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5991</v>
      </c>
      <c r="B462" s="257" t="s">
        <v>5992</v>
      </c>
      <c r="C462" s="258" t="s">
        <v>6014</v>
      </c>
      <c r="D462" s="261" t="s">
        <v>6015</v>
      </c>
      <c r="E462" s="262" t="s">
        <v>5117</v>
      </c>
      <c r="F462" s="265" t="s">
        <v>5995</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5991</v>
      </c>
      <c r="B463" s="257" t="s">
        <v>5992</v>
      </c>
      <c r="C463" s="258" t="s">
        <v>6016</v>
      </c>
      <c r="D463" s="261" t="s">
        <v>6017</v>
      </c>
      <c r="E463" s="262" t="s">
        <v>5117</v>
      </c>
      <c r="F463" s="265" t="s">
        <v>5995</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5991</v>
      </c>
      <c r="B464" s="257" t="s">
        <v>5992</v>
      </c>
      <c r="C464" s="258" t="s">
        <v>6018</v>
      </c>
      <c r="D464" s="261" t="s">
        <v>6019</v>
      </c>
      <c r="E464" s="262" t="s">
        <v>5117</v>
      </c>
      <c r="F464" s="265" t="s">
        <v>5995</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5991</v>
      </c>
      <c r="B465" s="257" t="s">
        <v>5992</v>
      </c>
      <c r="C465" s="258" t="s">
        <v>6020</v>
      </c>
      <c r="D465" s="261" t="s">
        <v>6021</v>
      </c>
      <c r="E465" s="262" t="s">
        <v>5117</v>
      </c>
      <c r="F465" s="265" t="s">
        <v>5995</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5991</v>
      </c>
      <c r="B466" s="256" t="s">
        <v>6022</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5991</v>
      </c>
      <c r="B467" s="257" t="s">
        <v>6022</v>
      </c>
      <c r="C467" s="258" t="s">
        <v>6023</v>
      </c>
      <c r="D467" s="261" t="s">
        <v>6024</v>
      </c>
      <c r="E467" s="262" t="s">
        <v>5088</v>
      </c>
      <c r="F467" s="265" t="s">
        <v>5227</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5991</v>
      </c>
      <c r="B468" s="257" t="s">
        <v>6022</v>
      </c>
      <c r="C468" s="258" t="s">
        <v>6025</v>
      </c>
      <c r="D468" s="261" t="s">
        <v>6026</v>
      </c>
      <c r="E468" s="262" t="s">
        <v>5088</v>
      </c>
      <c r="F468" s="265" t="s">
        <v>5227</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5991</v>
      </c>
      <c r="B469" s="257" t="s">
        <v>6022</v>
      </c>
      <c r="C469" s="258" t="s">
        <v>6027</v>
      </c>
      <c r="D469" s="261" t="s">
        <v>6028</v>
      </c>
      <c r="E469" s="262" t="s">
        <v>5088</v>
      </c>
      <c r="F469" s="265" t="s">
        <v>5227</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5991</v>
      </c>
      <c r="B470" s="257" t="s">
        <v>6022</v>
      </c>
      <c r="C470" s="258" t="s">
        <v>6029</v>
      </c>
      <c r="D470" s="261" t="s">
        <v>6030</v>
      </c>
      <c r="E470" s="262" t="s">
        <v>5184</v>
      </c>
      <c r="F470" s="265" t="s">
        <v>5596</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5991</v>
      </c>
      <c r="B471" s="257" t="s">
        <v>6022</v>
      </c>
      <c r="C471" s="258" t="s">
        <v>6031</v>
      </c>
      <c r="D471" s="261" t="s">
        <v>6032</v>
      </c>
      <c r="E471" s="262" t="s">
        <v>5184</v>
      </c>
      <c r="F471" s="265" t="s">
        <v>5596</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5991</v>
      </c>
      <c r="B472" s="257" t="s">
        <v>6022</v>
      </c>
      <c r="C472" s="258" t="s">
        <v>6033</v>
      </c>
      <c r="D472" s="261" t="s">
        <v>6034</v>
      </c>
      <c r="E472" s="262" t="s">
        <v>5088</v>
      </c>
      <c r="F472" s="265" t="s">
        <v>5596</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5991</v>
      </c>
      <c r="B473" s="257" t="s">
        <v>6022</v>
      </c>
      <c r="C473" s="258" t="s">
        <v>6035</v>
      </c>
      <c r="D473" s="261" t="s">
        <v>6036</v>
      </c>
      <c r="E473" s="262" t="s">
        <v>5088</v>
      </c>
      <c r="F473" s="265" t="s">
        <v>5535</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5991</v>
      </c>
      <c r="B474" s="257" t="s">
        <v>6022</v>
      </c>
      <c r="C474" s="258" t="s">
        <v>6037</v>
      </c>
      <c r="D474" s="261" t="s">
        <v>6038</v>
      </c>
      <c r="E474" s="262" t="s">
        <v>5117</v>
      </c>
      <c r="F474" s="265" t="s">
        <v>5535</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5991</v>
      </c>
      <c r="B475" s="257" t="s">
        <v>6022</v>
      </c>
      <c r="C475" s="258" t="s">
        <v>6039</v>
      </c>
      <c r="D475" s="261" t="s">
        <v>6040</v>
      </c>
      <c r="E475" s="262" t="s">
        <v>5117</v>
      </c>
      <c r="F475" s="265" t="s">
        <v>5535</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5991</v>
      </c>
      <c r="B476" s="257" t="s">
        <v>6022</v>
      </c>
      <c r="C476" s="258" t="s">
        <v>6041</v>
      </c>
      <c r="D476" s="261" t="s">
        <v>6042</v>
      </c>
      <c r="E476" s="262" t="s">
        <v>5117</v>
      </c>
      <c r="F476" s="265" t="s">
        <v>5535</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5991</v>
      </c>
      <c r="B477" s="257" t="s">
        <v>6022</v>
      </c>
      <c r="C477" s="258" t="s">
        <v>6043</v>
      </c>
      <c r="D477" s="261" t="s">
        <v>6044</v>
      </c>
      <c r="E477" s="262" t="s">
        <v>5117</v>
      </c>
      <c r="F477" s="265" t="s">
        <v>5535</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5991</v>
      </c>
      <c r="B478" s="257" t="s">
        <v>6022</v>
      </c>
      <c r="C478" s="258" t="s">
        <v>6045</v>
      </c>
      <c r="D478" s="261" t="s">
        <v>6046</v>
      </c>
      <c r="E478" s="262" t="s">
        <v>5117</v>
      </c>
      <c r="F478" s="265" t="s">
        <v>5596</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5991</v>
      </c>
      <c r="B479" s="257" t="s">
        <v>6022</v>
      </c>
      <c r="C479" s="258" t="s">
        <v>6047</v>
      </c>
      <c r="D479" s="261" t="s">
        <v>6048</v>
      </c>
      <c r="E479" s="262" t="s">
        <v>5232</v>
      </c>
      <c r="F479" s="265" t="s">
        <v>5596</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5991</v>
      </c>
      <c r="B480" s="257" t="s">
        <v>6022</v>
      </c>
      <c r="C480" s="258" t="s">
        <v>6049</v>
      </c>
      <c r="D480" s="261" t="s">
        <v>6050</v>
      </c>
      <c r="E480" s="262" t="s">
        <v>5232</v>
      </c>
      <c r="F480" s="265" t="s">
        <v>5596</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5991</v>
      </c>
      <c r="B481" s="270" t="s">
        <v>6022</v>
      </c>
      <c r="C481" s="271" t="s">
        <v>6051</v>
      </c>
      <c r="D481" s="272" t="s">
        <v>6052</v>
      </c>
      <c r="E481" s="273" t="s">
        <v>5232</v>
      </c>
      <c r="F481" s="274" t="s">
        <v>5227</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395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IFERROR(INDEX('Recommendations'!$I$2:$I$63, MATCH(H2,'Recommendations'!$B$2:$B$63,0))="Implemented", FALSE))</xm:f>
            <x14:dxf>
              <font>
                <color rgb="FF000000"/>
              </font>
              <fill>
                <patternFill>
                  <bgColor rgb="FF3C7D22"/>
                </patternFill>
              </fill>
            </x14:dxf>
          </x14:cfRule>
          <x14:cfRule type="expression" priority="2" id="{00000000-000E-0000-0B00-000002000000}">
            <xm:f>AND(H2&lt;&gt;"", IFERROR(INDEX('Recommendations'!$I$2:$I$63, MATCH(H2,'Recommendations'!$B$2:$B$63,0))="Compensated", FALSE))</xm:f>
            <x14:dxf>
              <font>
                <color rgb="FF000000"/>
              </font>
              <fill>
                <patternFill>
                  <bgColor rgb="FFC6E0B4"/>
                </patternFill>
              </fill>
            </x14:dxf>
          </x14:cfRule>
          <x14:cfRule type="expression" priority="3" id="{00000000-000E-0000-0B00-000003000000}">
            <xm:f>AND(H2&lt;&gt;"", IFERROR(INDEX('Recommendations'!$I$2:$I$63, MATCH(H2,'Recommendations'!$B$2:$B$63,0))="Testing", FALSE))</xm:f>
            <x14:dxf>
              <font>
                <color rgb="FF000000"/>
              </font>
              <fill>
                <patternFill>
                  <bgColor rgb="FFFFC000"/>
                </patternFill>
              </fill>
            </x14:dxf>
          </x14:cfRule>
          <x14:cfRule type="expression" priority="4" id="{00000000-000E-0000-0B00-000004000000}">
            <xm:f>AND(H2&lt;&gt;"", IFERROR(INDEX('Recommendations'!$I$2:$I$63, MATCH(H2,'Recommendations'!$B$2:$B$63,0))="Failed", FALSE))</xm:f>
            <x14:dxf>
              <font>
                <color rgb="FF000000"/>
              </font>
              <fill>
                <patternFill>
                  <bgColor rgb="FFD82891"/>
                </patternFill>
              </fill>
            </x14:dxf>
          </x14:cfRule>
          <x14:cfRule type="expression" priority="5" id="{00000000-000E-0000-0B00-000005000000}">
            <xm:f>AND(H2&lt;&gt;"", IFERROR(INDEX('Recommendations'!$I$2:$I$63, MATCH(H2,'Recommendations'!$B$2:$B$63,0))="Risk Accepted", FALSE))</xm:f>
            <x14:dxf>
              <font>
                <color rgb="FF000000"/>
              </font>
              <fill>
                <patternFill>
                  <bgColor rgb="FFD9D9D9"/>
                </patternFill>
              </fill>
            </x14:dxf>
          </x14:cfRule>
          <x14:cfRule type="expression" priority="6" id="{00000000-000E-0000-0B00-000006000000}">
            <xm:f>AND(H2&lt;&gt;"", IFERROR(INDEX('Recommendations'!$I$2:$I$63, MATCH(H2,'Recommendations'!$B$2:$B$63,0))="N/A",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479</v>
      </c>
      <c r="C2" s="290"/>
      <c r="D2" s="290"/>
      <c r="E2" s="290"/>
      <c r="F2" s="290"/>
      <c r="G2" s="290"/>
      <c r="H2" s="290"/>
      <c r="I2" s="290"/>
    </row>
    <row r="4" spans="2:15" ht="18.5" x14ac:dyDescent="0.45">
      <c r="B4" s="39" t="s">
        <v>480</v>
      </c>
    </row>
    <row r="5" spans="2:15" x14ac:dyDescent="0.35">
      <c r="B5" s="41" t="s">
        <v>25</v>
      </c>
      <c r="C5" s="41" t="s">
        <v>481</v>
      </c>
      <c r="D5" s="41" t="s">
        <v>482</v>
      </c>
      <c r="F5" s="291" t="s">
        <v>483</v>
      </c>
      <c r="G5" s="291"/>
      <c r="H5" s="291"/>
      <c r="I5" s="292" t="s">
        <v>484</v>
      </c>
      <c r="J5" s="292"/>
      <c r="K5" s="292"/>
      <c r="L5" s="292"/>
      <c r="M5" s="292"/>
      <c r="N5" s="292"/>
      <c r="O5" s="292"/>
    </row>
    <row r="6" spans="2:15" x14ac:dyDescent="0.35">
      <c r="B6" s="47" t="s">
        <v>485</v>
      </c>
      <c r="C6" s="48">
        <v>62</v>
      </c>
      <c r="D6" s="49" t="s">
        <v>25</v>
      </c>
      <c r="F6" s="291" t="s">
        <v>486</v>
      </c>
      <c r="G6" s="291"/>
      <c r="H6" s="291"/>
      <c r="I6" s="293" t="s">
        <v>487</v>
      </c>
      <c r="J6" s="293"/>
      <c r="K6" s="293"/>
      <c r="L6" s="293"/>
      <c r="M6" s="293"/>
      <c r="N6" s="293"/>
      <c r="O6" s="293"/>
    </row>
    <row r="7" spans="2:15" x14ac:dyDescent="0.35">
      <c r="B7" s="50" t="s">
        <v>488</v>
      </c>
      <c r="C7" s="51">
        <f>C6-C8-C9</f>
        <v>62</v>
      </c>
      <c r="D7" s="52">
        <f>IF(C6&gt;0,C7/C6,0)</f>
        <v>1</v>
      </c>
      <c r="F7" s="291" t="s">
        <v>489</v>
      </c>
      <c r="G7" s="291"/>
      <c r="H7" s="291"/>
      <c r="I7" s="293" t="s">
        <v>487</v>
      </c>
      <c r="J7" s="293"/>
      <c r="K7" s="293"/>
      <c r="L7" s="293"/>
      <c r="M7" s="293"/>
      <c r="N7" s="293"/>
      <c r="O7" s="293"/>
    </row>
    <row r="8" spans="2:15" x14ac:dyDescent="0.35">
      <c r="B8" s="43" t="s">
        <v>490</v>
      </c>
      <c r="C8" s="44">
        <f>COUNTIF('Recommendations'!I:I,"Risk Accepted")</f>
        <v>0</v>
      </c>
      <c r="D8" s="45">
        <f>IF(C6&gt;0,C8/C6,0)</f>
        <v>0</v>
      </c>
      <c r="F8" s="291" t="s">
        <v>491</v>
      </c>
      <c r="G8" s="291"/>
      <c r="H8" s="291"/>
      <c r="I8" s="293" t="s">
        <v>487</v>
      </c>
      <c r="J8" s="293"/>
      <c r="K8" s="293"/>
      <c r="L8" s="293"/>
      <c r="M8" s="293"/>
      <c r="N8" s="293"/>
      <c r="O8" s="293"/>
    </row>
    <row r="9" spans="2:15" x14ac:dyDescent="0.35">
      <c r="B9" s="43" t="s">
        <v>492</v>
      </c>
      <c r="C9" s="44">
        <f>COUNTIF('Recommendations'!I:I,"N/A")</f>
        <v>0</v>
      </c>
      <c r="D9" s="45">
        <f>IF(C6&gt;0,C9/C6,0)</f>
        <v>0</v>
      </c>
      <c r="F9" s="291" t="s">
        <v>493</v>
      </c>
      <c r="G9" s="291"/>
      <c r="H9" s="291"/>
      <c r="I9" s="293" t="s">
        <v>487</v>
      </c>
      <c r="J9" s="293"/>
      <c r="K9" s="293"/>
      <c r="L9" s="293"/>
      <c r="M9" s="293"/>
      <c r="N9" s="293"/>
      <c r="O9" s="293"/>
    </row>
    <row r="12" spans="2:15" ht="18.5" x14ac:dyDescent="0.45">
      <c r="B12" s="39" t="s">
        <v>494</v>
      </c>
    </row>
    <row r="14" spans="2:15" x14ac:dyDescent="0.35">
      <c r="B14" s="53" t="s">
        <v>495</v>
      </c>
    </row>
    <row r="15" spans="2:15" x14ac:dyDescent="0.35">
      <c r="B15" s="41" t="s">
        <v>25</v>
      </c>
      <c r="C15" s="41" t="s">
        <v>496</v>
      </c>
      <c r="D15" s="41" t="s">
        <v>497</v>
      </c>
      <c r="E15" s="41" t="s">
        <v>498</v>
      </c>
      <c r="F15" s="41" t="s">
        <v>499</v>
      </c>
    </row>
    <row r="16" spans="2:15" x14ac:dyDescent="0.35">
      <c r="B16" s="43" t="s">
        <v>500</v>
      </c>
      <c r="C16" s="44">
        <f>COUNTIF('Recommendations'!P:P,"Resolved")</f>
        <v>0</v>
      </c>
      <c r="D16" s="44">
        <f>COUNTIF('Recommendations'!P:P,"Testing")</f>
        <v>0</v>
      </c>
      <c r="E16" s="44">
        <f>COUNTIF('Recommendations'!P:P,"Outstanding")</f>
        <v>62</v>
      </c>
      <c r="F16" s="44">
        <f>SUM(C16:E16)</f>
        <v>62</v>
      </c>
    </row>
    <row r="18" spans="2:6" x14ac:dyDescent="0.35">
      <c r="B18" s="53" t="s">
        <v>501</v>
      </c>
    </row>
    <row r="19" spans="2:6" x14ac:dyDescent="0.35">
      <c r="B19" s="54" t="s">
        <v>25</v>
      </c>
      <c r="C19" s="54" t="s">
        <v>496</v>
      </c>
      <c r="D19" s="54" t="s">
        <v>497</v>
      </c>
      <c r="E19" s="54" t="s">
        <v>498</v>
      </c>
      <c r="F19" s="54" t="s">
        <v>25</v>
      </c>
    </row>
    <row r="20" spans="2:6" x14ac:dyDescent="0.35">
      <c r="B20" s="43" t="s">
        <v>500</v>
      </c>
      <c r="C20" s="45">
        <f>IF(F16&gt;0, C16/F16, 0)</f>
        <v>0</v>
      </c>
      <c r="D20" s="45">
        <f>IF(F16&gt;0, D16/F16, 0)</f>
        <v>0</v>
      </c>
      <c r="E20" s="45">
        <f>IF(F16&gt;0, E16/F16, 0)</f>
        <v>1</v>
      </c>
      <c r="F20" s="46" t="s">
        <v>25</v>
      </c>
    </row>
    <row r="25" spans="2:6" ht="18.5" x14ac:dyDescent="0.45">
      <c r="B25" s="39" t="s">
        <v>502</v>
      </c>
    </row>
    <row r="27" spans="2:6" x14ac:dyDescent="0.35">
      <c r="B27" s="53" t="s">
        <v>495</v>
      </c>
    </row>
    <row r="28" spans="2:6" x14ac:dyDescent="0.35">
      <c r="B28" s="41" t="s">
        <v>4</v>
      </c>
      <c r="C28" s="41" t="s">
        <v>496</v>
      </c>
      <c r="D28" s="41" t="s">
        <v>497</v>
      </c>
      <c r="E28" s="41" t="s">
        <v>498</v>
      </c>
      <c r="F28" s="41" t="s">
        <v>499</v>
      </c>
    </row>
    <row r="29" spans="2:6" x14ac:dyDescent="0.35">
      <c r="B29" s="43" t="s">
        <v>64</v>
      </c>
      <c r="C29" s="44">
        <f>COUNTIFS('Recommendations'!E:E,"Level 1",'Recommendations'!P:P,"=Resolved")</f>
        <v>0</v>
      </c>
      <c r="D29" s="44">
        <f>COUNTIFS('Recommendations'!E:E,"=Level 1",'Recommendations'!P:P,"=Testing")</f>
        <v>0</v>
      </c>
      <c r="E29" s="44">
        <f>COUNTIFS('Recommendations'!E:E,"=Level 1",'Recommendations'!P:P,"=Outstanding")</f>
        <v>39</v>
      </c>
      <c r="F29" s="44">
        <f>SUM(C29:E29)</f>
        <v>39</v>
      </c>
    </row>
    <row r="30" spans="2:6" x14ac:dyDescent="0.35">
      <c r="B30" s="43" t="s">
        <v>21</v>
      </c>
      <c r="C30" s="44">
        <f>COUNTIFS('Recommendations'!E:E,"Level 2",'Recommendations'!P:P,"=Resolved")</f>
        <v>0</v>
      </c>
      <c r="D30" s="44">
        <f>COUNTIFS('Recommendations'!E:E,"=Level 2",'Recommendations'!P:P,"=Testing")</f>
        <v>0</v>
      </c>
      <c r="E30" s="44">
        <f>COUNTIFS('Recommendations'!E:E,"=Level 2",'Recommendations'!P:P,"=Outstanding")</f>
        <v>23</v>
      </c>
      <c r="F30" s="44">
        <f>SUM(C30:E30)</f>
        <v>23</v>
      </c>
    </row>
    <row r="32" spans="2:6" x14ac:dyDescent="0.35">
      <c r="B32" s="53" t="s">
        <v>501</v>
      </c>
    </row>
    <row r="33" spans="2:6" x14ac:dyDescent="0.35">
      <c r="B33" s="54" t="s">
        <v>4</v>
      </c>
      <c r="C33" s="54" t="s">
        <v>496</v>
      </c>
      <c r="D33" s="54" t="s">
        <v>497</v>
      </c>
      <c r="E33" s="54" t="s">
        <v>498</v>
      </c>
      <c r="F33" s="54" t="s">
        <v>25</v>
      </c>
    </row>
    <row r="34" spans="2:6" x14ac:dyDescent="0.35">
      <c r="B34" s="43" t="s">
        <v>64</v>
      </c>
      <c r="C34" s="45">
        <f>IF(F29&gt;0, C29/F29, 0)</f>
        <v>0</v>
      </c>
      <c r="D34" s="45">
        <f>IF(F29&gt;0, D29/F29, 0)</f>
        <v>0</v>
      </c>
      <c r="E34" s="45">
        <f>IF(F29&gt;0, E29/F29, 0)</f>
        <v>1</v>
      </c>
      <c r="F34" s="46" t="s">
        <v>25</v>
      </c>
    </row>
    <row r="35" spans="2:6" x14ac:dyDescent="0.35">
      <c r="B35" s="43" t="s">
        <v>21</v>
      </c>
      <c r="C35" s="45">
        <f>IF(F30&gt;0, C30/F30, 0)</f>
        <v>0</v>
      </c>
      <c r="D35" s="45">
        <f>IF(F30&gt;0, D30/F30, 0)</f>
        <v>0</v>
      </c>
      <c r="E35" s="45">
        <f>IF(F30&gt;0, E30/F30, 0)</f>
        <v>1</v>
      </c>
      <c r="F35" s="46" t="s">
        <v>25</v>
      </c>
    </row>
    <row r="40" spans="2:6" ht="18.5" x14ac:dyDescent="0.45">
      <c r="B40" s="39" t="s">
        <v>503</v>
      </c>
    </row>
    <row r="42" spans="2:6" x14ac:dyDescent="0.35">
      <c r="B42" s="53" t="s">
        <v>495</v>
      </c>
    </row>
    <row r="43" spans="2:6" x14ac:dyDescent="0.35">
      <c r="B43" s="41" t="s">
        <v>7</v>
      </c>
      <c r="C43" s="41" t="s">
        <v>496</v>
      </c>
      <c r="D43" s="41" t="s">
        <v>497</v>
      </c>
      <c r="E43" s="41" t="s">
        <v>498</v>
      </c>
      <c r="F43" s="41" t="s">
        <v>499</v>
      </c>
    </row>
    <row r="44" spans="2:6" x14ac:dyDescent="0.35">
      <c r="B44" s="43" t="s">
        <v>504</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505</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506</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507</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508</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62</v>
      </c>
      <c r="F49" s="44">
        <f t="shared" si="0"/>
        <v>62</v>
      </c>
    </row>
    <row r="51" spans="2:6" x14ac:dyDescent="0.35">
      <c r="B51" s="53" t="s">
        <v>501</v>
      </c>
    </row>
    <row r="52" spans="2:6" x14ac:dyDescent="0.35">
      <c r="B52" s="54" t="s">
        <v>7</v>
      </c>
      <c r="C52" s="54" t="s">
        <v>496</v>
      </c>
      <c r="D52" s="54" t="s">
        <v>497</v>
      </c>
      <c r="E52" s="54" t="s">
        <v>498</v>
      </c>
      <c r="F52" s="54" t="s">
        <v>25</v>
      </c>
    </row>
    <row r="53" spans="2:6" x14ac:dyDescent="0.35">
      <c r="B53" s="43" t="s">
        <v>504</v>
      </c>
      <c r="C53" s="45">
        <f t="shared" ref="C53:C58" si="1">IF(F44&gt;0, C44/F44, 0)</f>
        <v>0</v>
      </c>
      <c r="D53" s="45">
        <f t="shared" ref="D53:D58" si="2">IF(F44&gt;0, D44/F44, 0)</f>
        <v>0</v>
      </c>
      <c r="E53" s="45">
        <f t="shared" ref="E53:E58" si="3">IF(F44&gt;0, E44/F44, 0)</f>
        <v>0</v>
      </c>
      <c r="F53" s="46" t="s">
        <v>25</v>
      </c>
    </row>
    <row r="54" spans="2:6" x14ac:dyDescent="0.35">
      <c r="B54" s="43" t="s">
        <v>505</v>
      </c>
      <c r="C54" s="45">
        <f t="shared" si="1"/>
        <v>0</v>
      </c>
      <c r="D54" s="45">
        <f t="shared" si="2"/>
        <v>0</v>
      </c>
      <c r="E54" s="45">
        <f t="shared" si="3"/>
        <v>0</v>
      </c>
      <c r="F54" s="46" t="s">
        <v>25</v>
      </c>
    </row>
    <row r="55" spans="2:6" x14ac:dyDescent="0.35">
      <c r="B55" s="43" t="s">
        <v>506</v>
      </c>
      <c r="C55" s="45">
        <f t="shared" si="1"/>
        <v>0</v>
      </c>
      <c r="D55" s="45">
        <f t="shared" si="2"/>
        <v>0</v>
      </c>
      <c r="E55" s="45">
        <f t="shared" si="3"/>
        <v>0</v>
      </c>
      <c r="F55" s="46" t="s">
        <v>25</v>
      </c>
    </row>
    <row r="56" spans="2:6" x14ac:dyDescent="0.35">
      <c r="B56" s="43" t="s">
        <v>507</v>
      </c>
      <c r="C56" s="45">
        <f t="shared" si="1"/>
        <v>0</v>
      </c>
      <c r="D56" s="45">
        <f t="shared" si="2"/>
        <v>0</v>
      </c>
      <c r="E56" s="45">
        <f t="shared" si="3"/>
        <v>0</v>
      </c>
      <c r="F56" s="46" t="s">
        <v>25</v>
      </c>
    </row>
    <row r="57" spans="2:6" x14ac:dyDescent="0.35">
      <c r="B57" s="43" t="s">
        <v>508</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509</v>
      </c>
    </row>
    <row r="65" spans="2:6" x14ac:dyDescent="0.35">
      <c r="B65" s="53" t="s">
        <v>495</v>
      </c>
    </row>
    <row r="66" spans="2:6" x14ac:dyDescent="0.35">
      <c r="B66" s="41" t="s">
        <v>3</v>
      </c>
      <c r="C66" s="41" t="s">
        <v>496</v>
      </c>
      <c r="D66" s="41" t="s">
        <v>497</v>
      </c>
      <c r="E66" s="41" t="s">
        <v>498</v>
      </c>
      <c r="F66" s="41" t="s">
        <v>499</v>
      </c>
    </row>
    <row r="67" spans="2:6" x14ac:dyDescent="0.35">
      <c r="B67" s="43" t="s">
        <v>57</v>
      </c>
      <c r="C67" s="44">
        <f>COUNTIFS('Recommendations'!D:D,"Automated",'Recommendations'!P:P,"=Resolved")</f>
        <v>0</v>
      </c>
      <c r="D67" s="44">
        <f>COUNTIFS('Recommendations'!D:D,"=Automated",'Recommendations'!P:P,"=Testing")</f>
        <v>0</v>
      </c>
      <c r="E67" s="44">
        <f>COUNTIFS('Recommendations'!D:D,"=Automated",'Recommendations'!P:P,"=Outstanding")</f>
        <v>47</v>
      </c>
      <c r="F67" s="44">
        <f>SUM(C67:E67)</f>
        <v>47</v>
      </c>
    </row>
    <row r="68" spans="2:6" x14ac:dyDescent="0.35">
      <c r="B68" s="43" t="s">
        <v>20</v>
      </c>
      <c r="C68" s="44">
        <f>COUNTIFS('Recommendations'!D:D,"Manual",'Recommendations'!P:P,"=Resolved")</f>
        <v>0</v>
      </c>
      <c r="D68" s="44">
        <f>COUNTIFS('Recommendations'!D:D,"=Manual",'Recommendations'!P:P,"=Testing")</f>
        <v>0</v>
      </c>
      <c r="E68" s="44">
        <f>COUNTIFS('Recommendations'!D:D,"=Manual",'Recommendations'!P:P,"=Outstanding")</f>
        <v>15</v>
      </c>
      <c r="F68" s="44">
        <f>SUM(C68:E68)</f>
        <v>15</v>
      </c>
    </row>
    <row r="70" spans="2:6" x14ac:dyDescent="0.35">
      <c r="B70" s="53" t="s">
        <v>501</v>
      </c>
    </row>
    <row r="71" spans="2:6" x14ac:dyDescent="0.35">
      <c r="B71" s="54" t="s">
        <v>3</v>
      </c>
      <c r="C71" s="54" t="s">
        <v>496</v>
      </c>
      <c r="D71" s="54" t="s">
        <v>497</v>
      </c>
      <c r="E71" s="54" t="s">
        <v>498</v>
      </c>
      <c r="F71" s="54" t="s">
        <v>25</v>
      </c>
    </row>
    <row r="72" spans="2:6" x14ac:dyDescent="0.35">
      <c r="B72" s="43" t="s">
        <v>57</v>
      </c>
      <c r="C72" s="45">
        <f>IF(F67&gt;0, C67/F67, 0)</f>
        <v>0</v>
      </c>
      <c r="D72" s="45">
        <f>IF(F67&gt;0, D67/F67, 0)</f>
        <v>0</v>
      </c>
      <c r="E72" s="45">
        <f>IF(F67&gt;0, E67/F67, 0)</f>
        <v>1</v>
      </c>
      <c r="F72" s="46" t="s">
        <v>25</v>
      </c>
    </row>
    <row r="73" spans="2:6" x14ac:dyDescent="0.35">
      <c r="B73" s="43" t="s">
        <v>20</v>
      </c>
      <c r="C73" s="45">
        <f>IF(F68&gt;0, C68/F68, 0)</f>
        <v>0</v>
      </c>
      <c r="D73" s="45">
        <f>IF(F68&gt;0, D68/F68, 0)</f>
        <v>0</v>
      </c>
      <c r="E73" s="45">
        <f>IF(F68&gt;0, E68/F68, 0)</f>
        <v>1</v>
      </c>
      <c r="F73" s="46" t="s">
        <v>25</v>
      </c>
    </row>
    <row r="78" spans="2:6" ht="18.5" x14ac:dyDescent="0.45">
      <c r="B78" s="39" t="s">
        <v>510</v>
      </c>
    </row>
    <row r="80" spans="2:6" x14ac:dyDescent="0.35">
      <c r="B80" s="53" t="s">
        <v>495</v>
      </c>
    </row>
    <row r="81" spans="2:6" x14ac:dyDescent="0.35">
      <c r="B81" s="41" t="s">
        <v>5</v>
      </c>
      <c r="C81" s="41" t="s">
        <v>496</v>
      </c>
      <c r="D81" s="41" t="s">
        <v>497</v>
      </c>
      <c r="E81" s="41" t="s">
        <v>498</v>
      </c>
      <c r="F81" s="41" t="s">
        <v>499</v>
      </c>
    </row>
    <row r="82" spans="2:6" x14ac:dyDescent="0.35">
      <c r="B82" s="43" t="s">
        <v>511</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512</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513</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514</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62</v>
      </c>
      <c r="F86" s="44">
        <f>SUM(C86:E86)</f>
        <v>62</v>
      </c>
    </row>
    <row r="88" spans="2:6" x14ac:dyDescent="0.35">
      <c r="B88" s="53" t="s">
        <v>501</v>
      </c>
    </row>
    <row r="89" spans="2:6" x14ac:dyDescent="0.35">
      <c r="B89" s="54" t="s">
        <v>5</v>
      </c>
      <c r="C89" s="54" t="s">
        <v>496</v>
      </c>
      <c r="D89" s="54" t="s">
        <v>497</v>
      </c>
      <c r="E89" s="54" t="s">
        <v>498</v>
      </c>
      <c r="F89" s="54" t="s">
        <v>25</v>
      </c>
    </row>
    <row r="90" spans="2:6" x14ac:dyDescent="0.35">
      <c r="B90" s="43" t="s">
        <v>511</v>
      </c>
      <c r="C90" s="45">
        <f>IF(F82&gt;0, C82/F82, 0)</f>
        <v>0</v>
      </c>
      <c r="D90" s="45">
        <f>IF(F82&gt;0, D82/F82, 0)</f>
        <v>0</v>
      </c>
      <c r="E90" s="45">
        <f>IF(F82&gt;0, E82/F82, 0)</f>
        <v>0</v>
      </c>
      <c r="F90" s="46" t="s">
        <v>25</v>
      </c>
    </row>
    <row r="91" spans="2:6" x14ac:dyDescent="0.35">
      <c r="B91" s="43" t="s">
        <v>512</v>
      </c>
      <c r="C91" s="45">
        <f>IF(F83&gt;0, C83/F83, 0)</f>
        <v>0</v>
      </c>
      <c r="D91" s="45">
        <f>IF(F83&gt;0, D83/F83, 0)</f>
        <v>0</v>
      </c>
      <c r="E91" s="45">
        <f>IF(F83&gt;0, E83/F83, 0)</f>
        <v>0</v>
      </c>
      <c r="F91" s="46" t="s">
        <v>25</v>
      </c>
    </row>
    <row r="92" spans="2:6" x14ac:dyDescent="0.35">
      <c r="B92" s="43" t="s">
        <v>513</v>
      </c>
      <c r="C92" s="45">
        <f>IF(F84&gt;0, C84/F84, 0)</f>
        <v>0</v>
      </c>
      <c r="D92" s="45">
        <f>IF(F84&gt;0, D84/F84, 0)</f>
        <v>0</v>
      </c>
      <c r="E92" s="45">
        <f>IF(F84&gt;0, E84/F84, 0)</f>
        <v>0</v>
      </c>
      <c r="F92" s="46" t="s">
        <v>25</v>
      </c>
    </row>
    <row r="93" spans="2:6" x14ac:dyDescent="0.35">
      <c r="B93" s="43" t="s">
        <v>514</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515</v>
      </c>
    </row>
    <row r="101" spans="2:6" x14ac:dyDescent="0.35">
      <c r="B101" s="53" t="s">
        <v>495</v>
      </c>
    </row>
    <row r="102" spans="2:6" x14ac:dyDescent="0.35">
      <c r="B102" s="41" t="s">
        <v>516</v>
      </c>
      <c r="C102" s="41" t="s">
        <v>496</v>
      </c>
      <c r="D102" s="41" t="s">
        <v>497</v>
      </c>
      <c r="E102" s="41" t="s">
        <v>498</v>
      </c>
      <c r="F102" s="41" t="s">
        <v>499</v>
      </c>
    </row>
    <row r="103" spans="2:6" x14ac:dyDescent="0.35">
      <c r="B103" s="43" t="s">
        <v>517</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518</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519</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62</v>
      </c>
      <c r="F106" s="44">
        <f>SUM(C106:E106)</f>
        <v>62</v>
      </c>
    </row>
    <row r="108" spans="2:6" x14ac:dyDescent="0.35">
      <c r="B108" s="53" t="s">
        <v>501</v>
      </c>
    </row>
    <row r="109" spans="2:6" x14ac:dyDescent="0.35">
      <c r="B109" s="54" t="s">
        <v>516</v>
      </c>
      <c r="C109" s="54" t="s">
        <v>496</v>
      </c>
      <c r="D109" s="54" t="s">
        <v>497</v>
      </c>
      <c r="E109" s="54" t="s">
        <v>498</v>
      </c>
      <c r="F109" s="54" t="s">
        <v>25</v>
      </c>
    </row>
    <row r="110" spans="2:6" x14ac:dyDescent="0.35">
      <c r="B110" s="43" t="s">
        <v>517</v>
      </c>
      <c r="C110" s="45">
        <f>IF(F103&gt;0, C103/F103, 0)</f>
        <v>0</v>
      </c>
      <c r="D110" s="45">
        <f>IF(F103&gt;0, D103/F103, 0)</f>
        <v>0</v>
      </c>
      <c r="E110" s="45">
        <f>IF(F103&gt;0, E103/F103, 0)</f>
        <v>0</v>
      </c>
      <c r="F110" s="46" t="s">
        <v>25</v>
      </c>
    </row>
    <row r="111" spans="2:6" x14ac:dyDescent="0.35">
      <c r="B111" s="43" t="s">
        <v>518</v>
      </c>
      <c r="C111" s="45">
        <f>IF(F104&gt;0, C104/F104, 0)</f>
        <v>0</v>
      </c>
      <c r="D111" s="45">
        <f>IF(F104&gt;0, D104/F104, 0)</f>
        <v>0</v>
      </c>
      <c r="E111" s="45">
        <f>IF(F104&gt;0, E104/F104, 0)</f>
        <v>0</v>
      </c>
      <c r="F111" s="46" t="s">
        <v>25</v>
      </c>
    </row>
    <row r="112" spans="2:6" x14ac:dyDescent="0.35">
      <c r="B112" s="43" t="s">
        <v>519</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520</v>
      </c>
      <c r="J118" s="39" t="s">
        <v>521</v>
      </c>
    </row>
    <row r="119" spans="2:15" x14ac:dyDescent="0.35">
      <c r="B119" s="41" t="s">
        <v>7</v>
      </c>
      <c r="C119" s="294" t="s">
        <v>522</v>
      </c>
      <c r="D119" s="294"/>
      <c r="E119" s="41" t="s">
        <v>488</v>
      </c>
      <c r="F119" s="41" t="s">
        <v>496</v>
      </c>
      <c r="G119" s="294" t="s">
        <v>523</v>
      </c>
      <c r="H119" s="294"/>
      <c r="J119" s="41" t="s">
        <v>7</v>
      </c>
      <c r="K119" s="41" t="s">
        <v>511</v>
      </c>
      <c r="L119" s="41" t="s">
        <v>512</v>
      </c>
      <c r="M119" s="41" t="s">
        <v>513</v>
      </c>
      <c r="N119" s="41" t="s">
        <v>514</v>
      </c>
      <c r="O119" s="41" t="s">
        <v>22</v>
      </c>
    </row>
    <row r="120" spans="2:15" x14ac:dyDescent="0.35">
      <c r="B120" s="47" t="s">
        <v>504</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504</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505</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505</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506</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506</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507</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507</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508</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508</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62</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62</v>
      </c>
    </row>
    <row r="132" spans="2:24" ht="21" x14ac:dyDescent="0.5">
      <c r="B132" s="39" t="s">
        <v>524</v>
      </c>
      <c r="P132" s="56" t="s">
        <v>525</v>
      </c>
    </row>
    <row r="134" spans="2:24" ht="60" customHeight="1" x14ac:dyDescent="0.35">
      <c r="B134" s="297" t="s">
        <v>526</v>
      </c>
      <c r="C134" s="290"/>
      <c r="D134" s="290"/>
      <c r="E134" s="290"/>
      <c r="F134" s="290"/>
      <c r="P134" s="297" t="s">
        <v>527</v>
      </c>
      <c r="Q134" s="290"/>
      <c r="R134" s="290"/>
      <c r="S134" s="290"/>
      <c r="T134" s="290"/>
      <c r="U134" s="290"/>
      <c r="V134" s="290"/>
      <c r="W134" s="290"/>
    </row>
    <row r="136" spans="2:24" ht="30" customHeight="1" x14ac:dyDescent="0.35">
      <c r="P136" s="57" t="s">
        <v>528</v>
      </c>
      <c r="Q136" s="58">
        <f>C16</f>
        <v>0</v>
      </c>
      <c r="R136" s="59"/>
      <c r="S136" s="58">
        <f>C82</f>
        <v>0</v>
      </c>
      <c r="T136" s="59"/>
      <c r="U136" s="58">
        <f>C83</f>
        <v>0</v>
      </c>
      <c r="V136" s="59"/>
      <c r="W136" s="58">
        <f>C84</f>
        <v>0</v>
      </c>
      <c r="X136" s="59"/>
    </row>
    <row r="137" spans="2:24" ht="35" customHeight="1" x14ac:dyDescent="0.35">
      <c r="P137" s="60" t="s">
        <v>529</v>
      </c>
      <c r="Q137" s="60" t="s">
        <v>530</v>
      </c>
      <c r="R137" s="60" t="s">
        <v>531</v>
      </c>
      <c r="S137" s="60" t="s">
        <v>532</v>
      </c>
      <c r="T137" s="60" t="s">
        <v>533</v>
      </c>
      <c r="U137" s="60" t="s">
        <v>534</v>
      </c>
      <c r="V137" s="60" t="s">
        <v>535</v>
      </c>
      <c r="W137" s="60" t="s">
        <v>536</v>
      </c>
      <c r="X137" s="60" t="s">
        <v>537</v>
      </c>
    </row>
    <row r="138" spans="2:24" x14ac:dyDescent="0.35">
      <c r="O138" s="61" t="s">
        <v>538</v>
      </c>
      <c r="P138" s="62" t="s">
        <v>539</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540</v>
      </c>
      <c r="P173" s="56" t="s">
        <v>541</v>
      </c>
    </row>
    <row r="175" spans="2:24" ht="45" customHeight="1" x14ac:dyDescent="0.35">
      <c r="B175" s="297" t="s">
        <v>542</v>
      </c>
      <c r="C175" s="290"/>
      <c r="D175" s="290"/>
      <c r="E175" s="290"/>
      <c r="F175" s="290"/>
      <c r="P175" s="297" t="s">
        <v>543</v>
      </c>
      <c r="Q175" s="290"/>
      <c r="R175" s="290"/>
      <c r="S175" s="290"/>
      <c r="T175" s="290"/>
      <c r="U175" s="290"/>
    </row>
    <row r="176" spans="2:24" ht="35" customHeight="1" x14ac:dyDescent="0.35">
      <c r="P176" s="294" t="s">
        <v>544</v>
      </c>
      <c r="Q176" s="294"/>
      <c r="R176" s="294" t="s">
        <v>545</v>
      </c>
      <c r="S176" s="294"/>
      <c r="T176" s="294"/>
    </row>
    <row r="177" spans="16:22" ht="30" customHeight="1" x14ac:dyDescent="0.35">
      <c r="P177" s="298">
        <v>0</v>
      </c>
      <c r="Q177" s="299"/>
      <c r="R177" s="300" t="s">
        <v>546</v>
      </c>
      <c r="S177" s="301"/>
      <c r="T177" s="301"/>
    </row>
    <row r="180" spans="16:22" ht="25" customHeight="1" x14ac:dyDescent="0.35">
      <c r="P180" s="65" t="s">
        <v>529</v>
      </c>
      <c r="Q180" s="65" t="s">
        <v>547</v>
      </c>
      <c r="R180" s="65" t="s">
        <v>548</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395</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t="s">
        <v>29</v>
      </c>
      <c r="P2" s="4" t="str">
        <f t="shared" ref="P2:P63"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c r="N3" s="5" t="s">
        <v>34</v>
      </c>
      <c r="O3" s="5" t="s">
        <v>35</v>
      </c>
      <c r="P3" s="4" t="str">
        <f t="shared" si="0"/>
        <v>Outstanding</v>
      </c>
      <c r="Q3" s="13" t="s">
        <v>25</v>
      </c>
    </row>
    <row r="4" spans="1:17" ht="60" customHeight="1" x14ac:dyDescent="0.35">
      <c r="A4" s="11" t="s">
        <v>36</v>
      </c>
      <c r="B4" s="2" t="s">
        <v>37</v>
      </c>
      <c r="C4" s="1" t="s">
        <v>38</v>
      </c>
      <c r="D4" s="3" t="s">
        <v>20</v>
      </c>
      <c r="E4" s="3" t="s">
        <v>21</v>
      </c>
      <c r="F4" s="4" t="s">
        <v>22</v>
      </c>
      <c r="G4" s="4" t="s">
        <v>23</v>
      </c>
      <c r="H4" s="4" t="s">
        <v>24</v>
      </c>
      <c r="I4" s="4" t="s">
        <v>25</v>
      </c>
      <c r="J4" s="5" t="s">
        <v>25</v>
      </c>
      <c r="K4" s="5" t="s">
        <v>39</v>
      </c>
      <c r="L4" s="5" t="s">
        <v>40</v>
      </c>
      <c r="M4" s="5"/>
      <c r="N4" s="5" t="s">
        <v>41</v>
      </c>
      <c r="O4" s="5" t="s">
        <v>42</v>
      </c>
      <c r="P4" s="4" t="str">
        <f t="shared" si="0"/>
        <v>Outstanding</v>
      </c>
      <c r="Q4" s="13" t="s">
        <v>25</v>
      </c>
    </row>
    <row r="5" spans="1:17" ht="60" customHeight="1" x14ac:dyDescent="0.35">
      <c r="A5" s="11" t="s">
        <v>36</v>
      </c>
      <c r="B5" s="2" t="s">
        <v>43</v>
      </c>
      <c r="C5" s="1" t="s">
        <v>44</v>
      </c>
      <c r="D5" s="3" t="s">
        <v>20</v>
      </c>
      <c r="E5" s="3" t="s">
        <v>21</v>
      </c>
      <c r="F5" s="4" t="s">
        <v>22</v>
      </c>
      <c r="G5" s="4" t="s">
        <v>23</v>
      </c>
      <c r="H5" s="4" t="s">
        <v>24</v>
      </c>
      <c r="I5" s="4" t="s">
        <v>25</v>
      </c>
      <c r="J5" s="5" t="s">
        <v>25</v>
      </c>
      <c r="K5" s="5" t="s">
        <v>45</v>
      </c>
      <c r="L5" s="5" t="s">
        <v>46</v>
      </c>
      <c r="M5" s="5"/>
      <c r="N5" s="5" t="s">
        <v>47</v>
      </c>
      <c r="O5" s="5" t="s">
        <v>48</v>
      </c>
      <c r="P5" s="4" t="str">
        <f t="shared" si="0"/>
        <v>Outstanding</v>
      </c>
      <c r="Q5" s="13" t="s">
        <v>25</v>
      </c>
    </row>
    <row r="6" spans="1:17" ht="60" customHeight="1" x14ac:dyDescent="0.35">
      <c r="A6" s="11" t="s">
        <v>36</v>
      </c>
      <c r="B6" s="2" t="s">
        <v>49</v>
      </c>
      <c r="C6" s="1" t="s">
        <v>50</v>
      </c>
      <c r="D6" s="3" t="s">
        <v>20</v>
      </c>
      <c r="E6" s="3" t="s">
        <v>21</v>
      </c>
      <c r="F6" s="4" t="s">
        <v>22</v>
      </c>
      <c r="G6" s="4" t="s">
        <v>23</v>
      </c>
      <c r="H6" s="4" t="s">
        <v>24</v>
      </c>
      <c r="I6" s="4" t="s">
        <v>25</v>
      </c>
      <c r="J6" s="5" t="s">
        <v>25</v>
      </c>
      <c r="K6" s="5" t="s">
        <v>51</v>
      </c>
      <c r="L6" s="5" t="s">
        <v>52</v>
      </c>
      <c r="M6" s="5"/>
      <c r="N6" s="5" t="s">
        <v>53</v>
      </c>
      <c r="O6" s="5" t="s">
        <v>54</v>
      </c>
      <c r="P6" s="4" t="str">
        <f t="shared" si="0"/>
        <v>Outstanding</v>
      </c>
      <c r="Q6" s="13" t="s">
        <v>25</v>
      </c>
    </row>
    <row r="7" spans="1:17" ht="60" customHeight="1" x14ac:dyDescent="0.35">
      <c r="A7" s="11" t="s">
        <v>36</v>
      </c>
      <c r="B7" s="2" t="s">
        <v>55</v>
      </c>
      <c r="C7" s="1" t="s">
        <v>56</v>
      </c>
      <c r="D7" s="3" t="s">
        <v>57</v>
      </c>
      <c r="E7" s="3" t="s">
        <v>21</v>
      </c>
      <c r="F7" s="4" t="s">
        <v>22</v>
      </c>
      <c r="G7" s="4" t="s">
        <v>23</v>
      </c>
      <c r="H7" s="4" t="s">
        <v>24</v>
      </c>
      <c r="I7" s="4" t="s">
        <v>25</v>
      </c>
      <c r="J7" s="5" t="s">
        <v>25</v>
      </c>
      <c r="K7" s="5" t="s">
        <v>58</v>
      </c>
      <c r="L7" s="5" t="s">
        <v>59</v>
      </c>
      <c r="M7" s="5"/>
      <c r="N7" s="5" t="s">
        <v>60</v>
      </c>
      <c r="O7" s="5" t="s">
        <v>61</v>
      </c>
      <c r="P7" s="4" t="str">
        <f t="shared" si="0"/>
        <v>Outstanding</v>
      </c>
      <c r="Q7" s="13" t="s">
        <v>25</v>
      </c>
    </row>
    <row r="8" spans="1:17" ht="60" customHeight="1" x14ac:dyDescent="0.35">
      <c r="A8" s="11" t="s">
        <v>36</v>
      </c>
      <c r="B8" s="2" t="s">
        <v>62</v>
      </c>
      <c r="C8" s="1" t="s">
        <v>63</v>
      </c>
      <c r="D8" s="3" t="s">
        <v>57</v>
      </c>
      <c r="E8" s="3" t="s">
        <v>64</v>
      </c>
      <c r="F8" s="4" t="s">
        <v>22</v>
      </c>
      <c r="G8" s="4" t="s">
        <v>23</v>
      </c>
      <c r="H8" s="4" t="s">
        <v>24</v>
      </c>
      <c r="I8" s="4" t="s">
        <v>25</v>
      </c>
      <c r="J8" s="5" t="s">
        <v>25</v>
      </c>
      <c r="K8" s="5" t="s">
        <v>65</v>
      </c>
      <c r="L8" s="5" t="s">
        <v>66</v>
      </c>
      <c r="M8" s="5"/>
      <c r="N8" s="5" t="s">
        <v>67</v>
      </c>
      <c r="O8" s="5" t="s">
        <v>68</v>
      </c>
      <c r="P8" s="4" t="str">
        <f t="shared" si="0"/>
        <v>Outstanding</v>
      </c>
      <c r="Q8" s="13" t="s">
        <v>25</v>
      </c>
    </row>
    <row r="9" spans="1:17" ht="60" customHeight="1" x14ac:dyDescent="0.35">
      <c r="A9" s="11" t="s">
        <v>36</v>
      </c>
      <c r="B9" s="2" t="s">
        <v>69</v>
      </c>
      <c r="C9" s="1" t="s">
        <v>70</v>
      </c>
      <c r="D9" s="3" t="s">
        <v>57</v>
      </c>
      <c r="E9" s="3" t="s">
        <v>64</v>
      </c>
      <c r="F9" s="4" t="s">
        <v>22</v>
      </c>
      <c r="G9" s="4" t="s">
        <v>23</v>
      </c>
      <c r="H9" s="4" t="s">
        <v>24</v>
      </c>
      <c r="I9" s="4" t="s">
        <v>25</v>
      </c>
      <c r="J9" s="5" t="s">
        <v>25</v>
      </c>
      <c r="K9" s="5" t="s">
        <v>71</v>
      </c>
      <c r="L9" s="5" t="s">
        <v>72</v>
      </c>
      <c r="M9" s="5"/>
      <c r="N9" s="5" t="s">
        <v>73</v>
      </c>
      <c r="O9" s="5" t="s">
        <v>74</v>
      </c>
      <c r="P9" s="4" t="str">
        <f t="shared" si="0"/>
        <v>Outstanding</v>
      </c>
      <c r="Q9" s="13" t="s">
        <v>25</v>
      </c>
    </row>
    <row r="10" spans="1:17" ht="60" customHeight="1" x14ac:dyDescent="0.35">
      <c r="A10" s="11" t="s">
        <v>36</v>
      </c>
      <c r="B10" s="2" t="s">
        <v>75</v>
      </c>
      <c r="C10" s="1" t="s">
        <v>76</v>
      </c>
      <c r="D10" s="3" t="s">
        <v>57</v>
      </c>
      <c r="E10" s="3" t="s">
        <v>21</v>
      </c>
      <c r="F10" s="4" t="s">
        <v>22</v>
      </c>
      <c r="G10" s="4" t="s">
        <v>23</v>
      </c>
      <c r="H10" s="4" t="s">
        <v>24</v>
      </c>
      <c r="I10" s="4" t="s">
        <v>25</v>
      </c>
      <c r="J10" s="5" t="s">
        <v>25</v>
      </c>
      <c r="K10" s="5" t="s">
        <v>77</v>
      </c>
      <c r="L10" s="5" t="s">
        <v>78</v>
      </c>
      <c r="M10" s="5"/>
      <c r="N10" s="5" t="s">
        <v>79</v>
      </c>
      <c r="O10" s="5" t="s">
        <v>80</v>
      </c>
      <c r="P10" s="4" t="str">
        <f t="shared" si="0"/>
        <v>Outstanding</v>
      </c>
      <c r="Q10" s="13" t="s">
        <v>25</v>
      </c>
    </row>
    <row r="11" spans="1:17" ht="60" customHeight="1" x14ac:dyDescent="0.35">
      <c r="A11" s="11" t="s">
        <v>81</v>
      </c>
      <c r="B11" s="2" t="s">
        <v>82</v>
      </c>
      <c r="C11" s="1" t="s">
        <v>83</v>
      </c>
      <c r="D11" s="3" t="s">
        <v>57</v>
      </c>
      <c r="E11" s="3" t="s">
        <v>64</v>
      </c>
      <c r="F11" s="4" t="s">
        <v>22</v>
      </c>
      <c r="G11" s="4" t="s">
        <v>23</v>
      </c>
      <c r="H11" s="4" t="s">
        <v>24</v>
      </c>
      <c r="I11" s="4" t="s">
        <v>25</v>
      </c>
      <c r="J11" s="5" t="s">
        <v>25</v>
      </c>
      <c r="K11" s="5" t="s">
        <v>84</v>
      </c>
      <c r="L11" s="5" t="s">
        <v>85</v>
      </c>
      <c r="M11" s="5"/>
      <c r="N11" s="5" t="s">
        <v>86</v>
      </c>
      <c r="O11" s="5" t="s">
        <v>87</v>
      </c>
      <c r="P11" s="4" t="str">
        <f t="shared" si="0"/>
        <v>Outstanding</v>
      </c>
      <c r="Q11" s="13" t="s">
        <v>25</v>
      </c>
    </row>
    <row r="12" spans="1:17" ht="60" customHeight="1" x14ac:dyDescent="0.35">
      <c r="A12" s="11" t="s">
        <v>81</v>
      </c>
      <c r="B12" s="2" t="s">
        <v>88</v>
      </c>
      <c r="C12" s="1" t="s">
        <v>89</v>
      </c>
      <c r="D12" s="3" t="s">
        <v>57</v>
      </c>
      <c r="E12" s="3" t="s">
        <v>21</v>
      </c>
      <c r="F12" s="4" t="s">
        <v>22</v>
      </c>
      <c r="G12" s="4" t="s">
        <v>23</v>
      </c>
      <c r="H12" s="4" t="s">
        <v>24</v>
      </c>
      <c r="I12" s="4" t="s">
        <v>25</v>
      </c>
      <c r="J12" s="5" t="s">
        <v>25</v>
      </c>
      <c r="K12" s="5" t="s">
        <v>90</v>
      </c>
      <c r="L12" s="5" t="s">
        <v>91</v>
      </c>
      <c r="M12" s="5"/>
      <c r="N12" s="5" t="s">
        <v>92</v>
      </c>
      <c r="O12" s="5" t="s">
        <v>93</v>
      </c>
      <c r="P12" s="4" t="str">
        <f t="shared" si="0"/>
        <v>Outstanding</v>
      </c>
      <c r="Q12" s="13" t="s">
        <v>25</v>
      </c>
    </row>
    <row r="13" spans="1:17" ht="60" customHeight="1" x14ac:dyDescent="0.35">
      <c r="A13" s="11" t="s">
        <v>94</v>
      </c>
      <c r="B13" s="2" t="s">
        <v>95</v>
      </c>
      <c r="C13" s="1" t="s">
        <v>96</v>
      </c>
      <c r="D13" s="3" t="s">
        <v>57</v>
      </c>
      <c r="E13" s="3" t="s">
        <v>64</v>
      </c>
      <c r="F13" s="4" t="s">
        <v>22</v>
      </c>
      <c r="G13" s="4" t="s">
        <v>23</v>
      </c>
      <c r="H13" s="4" t="s">
        <v>24</v>
      </c>
      <c r="I13" s="4" t="s">
        <v>25</v>
      </c>
      <c r="J13" s="5" t="s">
        <v>25</v>
      </c>
      <c r="K13" s="5" t="s">
        <v>97</v>
      </c>
      <c r="L13" s="5" t="s">
        <v>98</v>
      </c>
      <c r="M13" s="5"/>
      <c r="N13" s="5" t="s">
        <v>99</v>
      </c>
      <c r="O13" s="5"/>
      <c r="P13" s="4" t="str">
        <f t="shared" si="0"/>
        <v>Outstanding</v>
      </c>
      <c r="Q13" s="13" t="s">
        <v>25</v>
      </c>
    </row>
    <row r="14" spans="1:17" ht="60" customHeight="1" x14ac:dyDescent="0.35">
      <c r="A14" s="11" t="s">
        <v>94</v>
      </c>
      <c r="B14" s="2" t="s">
        <v>100</v>
      </c>
      <c r="C14" s="1" t="s">
        <v>101</v>
      </c>
      <c r="D14" s="3" t="s">
        <v>57</v>
      </c>
      <c r="E14" s="3" t="s">
        <v>64</v>
      </c>
      <c r="F14" s="4" t="s">
        <v>22</v>
      </c>
      <c r="G14" s="4" t="s">
        <v>23</v>
      </c>
      <c r="H14" s="4" t="s">
        <v>24</v>
      </c>
      <c r="I14" s="4" t="s">
        <v>25</v>
      </c>
      <c r="J14" s="5" t="s">
        <v>25</v>
      </c>
      <c r="K14" s="5" t="s">
        <v>102</v>
      </c>
      <c r="L14" s="5" t="s">
        <v>103</v>
      </c>
      <c r="M14" s="5"/>
      <c r="N14" s="5" t="s">
        <v>104</v>
      </c>
      <c r="O14" s="5"/>
      <c r="P14" s="4" t="str">
        <f t="shared" si="0"/>
        <v>Outstanding</v>
      </c>
      <c r="Q14" s="13" t="s">
        <v>25</v>
      </c>
    </row>
    <row r="15" spans="1:17" ht="60" customHeight="1" x14ac:dyDescent="0.35">
      <c r="A15" s="11" t="s">
        <v>94</v>
      </c>
      <c r="B15" s="2" t="s">
        <v>105</v>
      </c>
      <c r="C15" s="1" t="s">
        <v>106</v>
      </c>
      <c r="D15" s="3" t="s">
        <v>57</v>
      </c>
      <c r="E15" s="3" t="s">
        <v>64</v>
      </c>
      <c r="F15" s="4" t="s">
        <v>22</v>
      </c>
      <c r="G15" s="4" t="s">
        <v>23</v>
      </c>
      <c r="H15" s="4" t="s">
        <v>24</v>
      </c>
      <c r="I15" s="4" t="s">
        <v>25</v>
      </c>
      <c r="J15" s="5" t="s">
        <v>25</v>
      </c>
      <c r="K15" s="5" t="s">
        <v>107</v>
      </c>
      <c r="L15" s="5" t="s">
        <v>108</v>
      </c>
      <c r="M15" s="5"/>
      <c r="N15" s="5" t="s">
        <v>109</v>
      </c>
      <c r="O15" s="5" t="s">
        <v>110</v>
      </c>
      <c r="P15" s="4" t="str">
        <f t="shared" si="0"/>
        <v>Outstanding</v>
      </c>
      <c r="Q15" s="13" t="s">
        <v>25</v>
      </c>
    </row>
    <row r="16" spans="1:17" ht="60" customHeight="1" x14ac:dyDescent="0.35">
      <c r="A16" s="11" t="s">
        <v>94</v>
      </c>
      <c r="B16" s="2" t="s">
        <v>111</v>
      </c>
      <c r="C16" s="1" t="s">
        <v>112</v>
      </c>
      <c r="D16" s="3" t="s">
        <v>57</v>
      </c>
      <c r="E16" s="3" t="s">
        <v>64</v>
      </c>
      <c r="F16" s="4" t="s">
        <v>22</v>
      </c>
      <c r="G16" s="4" t="s">
        <v>23</v>
      </c>
      <c r="H16" s="4" t="s">
        <v>24</v>
      </c>
      <c r="I16" s="4" t="s">
        <v>25</v>
      </c>
      <c r="J16" s="5" t="s">
        <v>25</v>
      </c>
      <c r="K16" s="5" t="s">
        <v>113</v>
      </c>
      <c r="L16" s="5" t="s">
        <v>114</v>
      </c>
      <c r="M16" s="5"/>
      <c r="N16" s="5" t="s">
        <v>115</v>
      </c>
      <c r="O16" s="5" t="s">
        <v>110</v>
      </c>
      <c r="P16" s="4" t="str">
        <f t="shared" si="0"/>
        <v>Outstanding</v>
      </c>
      <c r="Q16" s="13" t="s">
        <v>25</v>
      </c>
    </row>
    <row r="17" spans="1:17" ht="60" customHeight="1" x14ac:dyDescent="0.35">
      <c r="A17" s="11" t="s">
        <v>94</v>
      </c>
      <c r="B17" s="2" t="s">
        <v>116</v>
      </c>
      <c r="C17" s="1" t="s">
        <v>117</v>
      </c>
      <c r="D17" s="3" t="s">
        <v>57</v>
      </c>
      <c r="E17" s="3" t="s">
        <v>64</v>
      </c>
      <c r="F17" s="4" t="s">
        <v>22</v>
      </c>
      <c r="G17" s="4" t="s">
        <v>23</v>
      </c>
      <c r="H17" s="4" t="s">
        <v>24</v>
      </c>
      <c r="I17" s="4" t="s">
        <v>25</v>
      </c>
      <c r="J17" s="5" t="s">
        <v>25</v>
      </c>
      <c r="K17" s="5" t="s">
        <v>118</v>
      </c>
      <c r="L17" s="5" t="s">
        <v>119</v>
      </c>
      <c r="M17" s="5"/>
      <c r="N17" s="5" t="s">
        <v>120</v>
      </c>
      <c r="O17" s="5" t="s">
        <v>110</v>
      </c>
      <c r="P17" s="4" t="str">
        <f t="shared" si="0"/>
        <v>Outstanding</v>
      </c>
      <c r="Q17" s="13" t="s">
        <v>25</v>
      </c>
    </row>
    <row r="18" spans="1:17" ht="60" customHeight="1" x14ac:dyDescent="0.35">
      <c r="A18" s="11" t="s">
        <v>94</v>
      </c>
      <c r="B18" s="2" t="s">
        <v>121</v>
      </c>
      <c r="C18" s="1" t="s">
        <v>122</v>
      </c>
      <c r="D18" s="3" t="s">
        <v>57</v>
      </c>
      <c r="E18" s="3" t="s">
        <v>64</v>
      </c>
      <c r="F18" s="4" t="s">
        <v>22</v>
      </c>
      <c r="G18" s="4" t="s">
        <v>23</v>
      </c>
      <c r="H18" s="4" t="s">
        <v>24</v>
      </c>
      <c r="I18" s="4" t="s">
        <v>25</v>
      </c>
      <c r="J18" s="5" t="s">
        <v>25</v>
      </c>
      <c r="K18" s="5" t="s">
        <v>123</v>
      </c>
      <c r="L18" s="5" t="s">
        <v>124</v>
      </c>
      <c r="M18" s="5"/>
      <c r="N18" s="5" t="s">
        <v>125</v>
      </c>
      <c r="O18" s="5" t="s">
        <v>110</v>
      </c>
      <c r="P18" s="4" t="str">
        <f t="shared" si="0"/>
        <v>Outstanding</v>
      </c>
      <c r="Q18" s="13" t="s">
        <v>25</v>
      </c>
    </row>
    <row r="19" spans="1:17" ht="60" customHeight="1" x14ac:dyDescent="0.35">
      <c r="A19" s="11" t="s">
        <v>94</v>
      </c>
      <c r="B19" s="2" t="s">
        <v>126</v>
      </c>
      <c r="C19" s="1" t="s">
        <v>127</v>
      </c>
      <c r="D19" s="3" t="s">
        <v>57</v>
      </c>
      <c r="E19" s="3" t="s">
        <v>64</v>
      </c>
      <c r="F19" s="4" t="s">
        <v>22</v>
      </c>
      <c r="G19" s="4" t="s">
        <v>23</v>
      </c>
      <c r="H19" s="4" t="s">
        <v>24</v>
      </c>
      <c r="I19" s="4" t="s">
        <v>25</v>
      </c>
      <c r="J19" s="5" t="s">
        <v>25</v>
      </c>
      <c r="K19" s="5" t="s">
        <v>128</v>
      </c>
      <c r="L19" s="5" t="s">
        <v>129</v>
      </c>
      <c r="M19" s="5"/>
      <c r="N19" s="5" t="s">
        <v>130</v>
      </c>
      <c r="O19" s="5" t="s">
        <v>110</v>
      </c>
      <c r="P19" s="4" t="str">
        <f t="shared" si="0"/>
        <v>Outstanding</v>
      </c>
      <c r="Q19" s="13" t="s">
        <v>25</v>
      </c>
    </row>
    <row r="20" spans="1:17" ht="60" customHeight="1" x14ac:dyDescent="0.35">
      <c r="A20" s="11" t="s">
        <v>94</v>
      </c>
      <c r="B20" s="2" t="s">
        <v>131</v>
      </c>
      <c r="C20" s="1" t="s">
        <v>132</v>
      </c>
      <c r="D20" s="3" t="s">
        <v>57</v>
      </c>
      <c r="E20" s="3" t="s">
        <v>64</v>
      </c>
      <c r="F20" s="4" t="s">
        <v>22</v>
      </c>
      <c r="G20" s="4" t="s">
        <v>23</v>
      </c>
      <c r="H20" s="4" t="s">
        <v>24</v>
      </c>
      <c r="I20" s="4" t="s">
        <v>25</v>
      </c>
      <c r="J20" s="5" t="s">
        <v>25</v>
      </c>
      <c r="K20" s="5" t="s">
        <v>133</v>
      </c>
      <c r="L20" s="5" t="s">
        <v>134</v>
      </c>
      <c r="M20" s="5"/>
      <c r="N20" s="5" t="s">
        <v>135</v>
      </c>
      <c r="O20" s="5" t="s">
        <v>136</v>
      </c>
      <c r="P20" s="4" t="str">
        <f t="shared" si="0"/>
        <v>Outstanding</v>
      </c>
      <c r="Q20" s="13" t="s">
        <v>25</v>
      </c>
    </row>
    <row r="21" spans="1:17" ht="60" customHeight="1" x14ac:dyDescent="0.35">
      <c r="A21" s="11" t="s">
        <v>94</v>
      </c>
      <c r="B21" s="2" t="s">
        <v>137</v>
      </c>
      <c r="C21" s="1" t="s">
        <v>138</v>
      </c>
      <c r="D21" s="3" t="s">
        <v>57</v>
      </c>
      <c r="E21" s="3" t="s">
        <v>64</v>
      </c>
      <c r="F21" s="4" t="s">
        <v>22</v>
      </c>
      <c r="G21" s="4" t="s">
        <v>23</v>
      </c>
      <c r="H21" s="4" t="s">
        <v>24</v>
      </c>
      <c r="I21" s="4" t="s">
        <v>25</v>
      </c>
      <c r="J21" s="5" t="s">
        <v>25</v>
      </c>
      <c r="K21" s="5" t="s">
        <v>139</v>
      </c>
      <c r="L21" s="5" t="s">
        <v>140</v>
      </c>
      <c r="M21" s="5"/>
      <c r="N21" s="5" t="s">
        <v>141</v>
      </c>
      <c r="O21" s="5" t="s">
        <v>142</v>
      </c>
      <c r="P21" s="4" t="str">
        <f t="shared" si="0"/>
        <v>Outstanding</v>
      </c>
      <c r="Q21" s="13" t="s">
        <v>25</v>
      </c>
    </row>
    <row r="22" spans="1:17" ht="60" customHeight="1" x14ac:dyDescent="0.35">
      <c r="A22" s="11" t="s">
        <v>94</v>
      </c>
      <c r="B22" s="2" t="s">
        <v>143</v>
      </c>
      <c r="C22" s="1" t="s">
        <v>144</v>
      </c>
      <c r="D22" s="3" t="s">
        <v>57</v>
      </c>
      <c r="E22" s="3" t="s">
        <v>64</v>
      </c>
      <c r="F22" s="4" t="s">
        <v>22</v>
      </c>
      <c r="G22" s="4" t="s">
        <v>23</v>
      </c>
      <c r="H22" s="4" t="s">
        <v>24</v>
      </c>
      <c r="I22" s="4" t="s">
        <v>25</v>
      </c>
      <c r="J22" s="5" t="s">
        <v>25</v>
      </c>
      <c r="K22" s="5" t="s">
        <v>145</v>
      </c>
      <c r="L22" s="5" t="s">
        <v>146</v>
      </c>
      <c r="M22" s="5"/>
      <c r="N22" s="5" t="s">
        <v>147</v>
      </c>
      <c r="O22" s="5" t="s">
        <v>148</v>
      </c>
      <c r="P22" s="4" t="str">
        <f t="shared" si="0"/>
        <v>Outstanding</v>
      </c>
      <c r="Q22" s="13" t="s">
        <v>25</v>
      </c>
    </row>
    <row r="23" spans="1:17" ht="60" customHeight="1" x14ac:dyDescent="0.35">
      <c r="A23" s="11" t="s">
        <v>94</v>
      </c>
      <c r="B23" s="2" t="s">
        <v>149</v>
      </c>
      <c r="C23" s="1" t="s">
        <v>150</v>
      </c>
      <c r="D23" s="3" t="s">
        <v>57</v>
      </c>
      <c r="E23" s="3" t="s">
        <v>64</v>
      </c>
      <c r="F23" s="4" t="s">
        <v>22</v>
      </c>
      <c r="G23" s="4" t="s">
        <v>23</v>
      </c>
      <c r="H23" s="4" t="s">
        <v>24</v>
      </c>
      <c r="I23" s="4" t="s">
        <v>25</v>
      </c>
      <c r="J23" s="5" t="s">
        <v>25</v>
      </c>
      <c r="K23" s="5" t="s">
        <v>151</v>
      </c>
      <c r="L23" s="5" t="s">
        <v>152</v>
      </c>
      <c r="M23" s="5"/>
      <c r="N23" s="5" t="s">
        <v>153</v>
      </c>
      <c r="O23" s="5" t="s">
        <v>154</v>
      </c>
      <c r="P23" s="4" t="str">
        <f t="shared" si="0"/>
        <v>Outstanding</v>
      </c>
      <c r="Q23" s="13" t="s">
        <v>25</v>
      </c>
    </row>
    <row r="24" spans="1:17" ht="60" customHeight="1" x14ac:dyDescent="0.35">
      <c r="A24" s="11" t="s">
        <v>94</v>
      </c>
      <c r="B24" s="2" t="s">
        <v>155</v>
      </c>
      <c r="C24" s="1" t="s">
        <v>156</v>
      </c>
      <c r="D24" s="3" t="s">
        <v>57</v>
      </c>
      <c r="E24" s="3" t="s">
        <v>64</v>
      </c>
      <c r="F24" s="4" t="s">
        <v>22</v>
      </c>
      <c r="G24" s="4" t="s">
        <v>23</v>
      </c>
      <c r="H24" s="4" t="s">
        <v>24</v>
      </c>
      <c r="I24" s="4" t="s">
        <v>25</v>
      </c>
      <c r="J24" s="5" t="s">
        <v>25</v>
      </c>
      <c r="K24" s="5" t="s">
        <v>157</v>
      </c>
      <c r="L24" s="5" t="s">
        <v>158</v>
      </c>
      <c r="M24" s="5"/>
      <c r="N24" s="5" t="s">
        <v>159</v>
      </c>
      <c r="O24" s="5" t="s">
        <v>136</v>
      </c>
      <c r="P24" s="4" t="str">
        <f t="shared" si="0"/>
        <v>Outstanding</v>
      </c>
      <c r="Q24" s="13" t="s">
        <v>25</v>
      </c>
    </row>
    <row r="25" spans="1:17" ht="60" customHeight="1" x14ac:dyDescent="0.35">
      <c r="A25" s="11" t="s">
        <v>94</v>
      </c>
      <c r="B25" s="2" t="s">
        <v>160</v>
      </c>
      <c r="C25" s="1" t="s">
        <v>161</v>
      </c>
      <c r="D25" s="3" t="s">
        <v>57</v>
      </c>
      <c r="E25" s="3" t="s">
        <v>64</v>
      </c>
      <c r="F25" s="4" t="s">
        <v>22</v>
      </c>
      <c r="G25" s="4" t="s">
        <v>23</v>
      </c>
      <c r="H25" s="4" t="s">
        <v>24</v>
      </c>
      <c r="I25" s="4" t="s">
        <v>25</v>
      </c>
      <c r="J25" s="5" t="s">
        <v>25</v>
      </c>
      <c r="K25" s="5" t="s">
        <v>162</v>
      </c>
      <c r="L25" s="5" t="s">
        <v>163</v>
      </c>
      <c r="M25" s="5"/>
      <c r="N25" s="5" t="s">
        <v>164</v>
      </c>
      <c r="O25" s="5" t="s">
        <v>136</v>
      </c>
      <c r="P25" s="4" t="str">
        <f t="shared" si="0"/>
        <v>Outstanding</v>
      </c>
      <c r="Q25" s="13" t="s">
        <v>25</v>
      </c>
    </row>
    <row r="26" spans="1:17" ht="60" customHeight="1" x14ac:dyDescent="0.35">
      <c r="A26" s="11" t="s">
        <v>94</v>
      </c>
      <c r="B26" s="2" t="s">
        <v>165</v>
      </c>
      <c r="C26" s="1" t="s">
        <v>166</v>
      </c>
      <c r="D26" s="3" t="s">
        <v>57</v>
      </c>
      <c r="E26" s="3" t="s">
        <v>64</v>
      </c>
      <c r="F26" s="4" t="s">
        <v>22</v>
      </c>
      <c r="G26" s="4" t="s">
        <v>23</v>
      </c>
      <c r="H26" s="4" t="s">
        <v>24</v>
      </c>
      <c r="I26" s="4" t="s">
        <v>25</v>
      </c>
      <c r="J26" s="5" t="s">
        <v>25</v>
      </c>
      <c r="K26" s="5" t="s">
        <v>167</v>
      </c>
      <c r="L26" s="5" t="s">
        <v>168</v>
      </c>
      <c r="M26" s="5"/>
      <c r="N26" s="5" t="s">
        <v>169</v>
      </c>
      <c r="O26" s="5" t="s">
        <v>170</v>
      </c>
      <c r="P26" s="4" t="str">
        <f t="shared" si="0"/>
        <v>Outstanding</v>
      </c>
      <c r="Q26" s="13" t="s">
        <v>25</v>
      </c>
    </row>
    <row r="27" spans="1:17" ht="60" customHeight="1" x14ac:dyDescent="0.35">
      <c r="A27" s="11" t="s">
        <v>94</v>
      </c>
      <c r="B27" s="2" t="s">
        <v>171</v>
      </c>
      <c r="C27" s="1" t="s">
        <v>172</v>
      </c>
      <c r="D27" s="3" t="s">
        <v>57</v>
      </c>
      <c r="E27" s="3" t="s">
        <v>64</v>
      </c>
      <c r="F27" s="4" t="s">
        <v>22</v>
      </c>
      <c r="G27" s="4" t="s">
        <v>23</v>
      </c>
      <c r="H27" s="4" t="s">
        <v>24</v>
      </c>
      <c r="I27" s="4" t="s">
        <v>25</v>
      </c>
      <c r="J27" s="5" t="s">
        <v>25</v>
      </c>
      <c r="K27" s="5" t="s">
        <v>173</v>
      </c>
      <c r="L27" s="5" t="s">
        <v>174</v>
      </c>
      <c r="M27" s="5"/>
      <c r="N27" s="5" t="s">
        <v>175</v>
      </c>
      <c r="O27" s="5" t="s">
        <v>176</v>
      </c>
      <c r="P27" s="4" t="str">
        <f t="shared" si="0"/>
        <v>Outstanding</v>
      </c>
      <c r="Q27" s="13" t="s">
        <v>25</v>
      </c>
    </row>
    <row r="28" spans="1:17" ht="60" customHeight="1" x14ac:dyDescent="0.35">
      <c r="A28" s="11" t="s">
        <v>177</v>
      </c>
      <c r="B28" s="2" t="s">
        <v>178</v>
      </c>
      <c r="C28" s="1" t="s">
        <v>179</v>
      </c>
      <c r="D28" s="3" t="s">
        <v>57</v>
      </c>
      <c r="E28" s="3" t="s">
        <v>21</v>
      </c>
      <c r="F28" s="4" t="s">
        <v>22</v>
      </c>
      <c r="G28" s="4" t="s">
        <v>23</v>
      </c>
      <c r="H28" s="4" t="s">
        <v>24</v>
      </c>
      <c r="I28" s="4" t="s">
        <v>25</v>
      </c>
      <c r="J28" s="5" t="s">
        <v>25</v>
      </c>
      <c r="K28" s="5" t="s">
        <v>180</v>
      </c>
      <c r="L28" s="5" t="s">
        <v>181</v>
      </c>
      <c r="M28" s="5"/>
      <c r="N28" s="5" t="s">
        <v>182</v>
      </c>
      <c r="O28" s="5"/>
      <c r="P28" s="4" t="str">
        <f t="shared" si="0"/>
        <v>Outstanding</v>
      </c>
      <c r="Q28" s="13" t="s">
        <v>25</v>
      </c>
    </row>
    <row r="29" spans="1:17" ht="60" customHeight="1" x14ac:dyDescent="0.35">
      <c r="A29" s="11" t="s">
        <v>177</v>
      </c>
      <c r="B29" s="2" t="s">
        <v>183</v>
      </c>
      <c r="C29" s="1" t="s">
        <v>184</v>
      </c>
      <c r="D29" s="3" t="s">
        <v>57</v>
      </c>
      <c r="E29" s="3" t="s">
        <v>21</v>
      </c>
      <c r="F29" s="4" t="s">
        <v>22</v>
      </c>
      <c r="G29" s="4" t="s">
        <v>23</v>
      </c>
      <c r="H29" s="4" t="s">
        <v>24</v>
      </c>
      <c r="I29" s="4" t="s">
        <v>25</v>
      </c>
      <c r="J29" s="5" t="s">
        <v>25</v>
      </c>
      <c r="K29" s="5" t="s">
        <v>185</v>
      </c>
      <c r="L29" s="5" t="s">
        <v>186</v>
      </c>
      <c r="M29" s="5"/>
      <c r="N29" s="5" t="s">
        <v>187</v>
      </c>
      <c r="O29" s="5"/>
      <c r="P29" s="4" t="str">
        <f t="shared" si="0"/>
        <v>Outstanding</v>
      </c>
      <c r="Q29" s="13" t="s">
        <v>25</v>
      </c>
    </row>
    <row r="30" spans="1:17" ht="60" customHeight="1" x14ac:dyDescent="0.35">
      <c r="A30" s="11" t="s">
        <v>188</v>
      </c>
      <c r="B30" s="2" t="s">
        <v>189</v>
      </c>
      <c r="C30" s="1" t="s">
        <v>190</v>
      </c>
      <c r="D30" s="3" t="s">
        <v>57</v>
      </c>
      <c r="E30" s="3" t="s">
        <v>21</v>
      </c>
      <c r="F30" s="4" t="s">
        <v>22</v>
      </c>
      <c r="G30" s="4" t="s">
        <v>23</v>
      </c>
      <c r="H30" s="4" t="s">
        <v>24</v>
      </c>
      <c r="I30" s="4" t="s">
        <v>25</v>
      </c>
      <c r="J30" s="5" t="s">
        <v>25</v>
      </c>
      <c r="K30" s="5" t="s">
        <v>191</v>
      </c>
      <c r="L30" s="5" t="s">
        <v>192</v>
      </c>
      <c r="M30" s="5"/>
      <c r="N30" s="5" t="s">
        <v>193</v>
      </c>
      <c r="O30" s="5" t="s">
        <v>194</v>
      </c>
      <c r="P30" s="4" t="str">
        <f t="shared" si="0"/>
        <v>Outstanding</v>
      </c>
      <c r="Q30" s="13" t="s">
        <v>25</v>
      </c>
    </row>
    <row r="31" spans="1:17" ht="60" customHeight="1" x14ac:dyDescent="0.35">
      <c r="A31" s="11" t="s">
        <v>188</v>
      </c>
      <c r="B31" s="2" t="s">
        <v>195</v>
      </c>
      <c r="C31" s="1" t="s">
        <v>196</v>
      </c>
      <c r="D31" s="3" t="s">
        <v>57</v>
      </c>
      <c r="E31" s="3" t="s">
        <v>64</v>
      </c>
      <c r="F31" s="4" t="s">
        <v>22</v>
      </c>
      <c r="G31" s="4" t="s">
        <v>23</v>
      </c>
      <c r="H31" s="4" t="s">
        <v>24</v>
      </c>
      <c r="I31" s="4" t="s">
        <v>25</v>
      </c>
      <c r="J31" s="5" t="s">
        <v>25</v>
      </c>
      <c r="K31" s="5" t="s">
        <v>197</v>
      </c>
      <c r="L31" s="5" t="s">
        <v>198</v>
      </c>
      <c r="M31" s="5"/>
      <c r="N31" s="5" t="s">
        <v>199</v>
      </c>
      <c r="O31" s="5" t="s">
        <v>200</v>
      </c>
      <c r="P31" s="4" t="str">
        <f t="shared" si="0"/>
        <v>Outstanding</v>
      </c>
      <c r="Q31" s="13" t="s">
        <v>25</v>
      </c>
    </row>
    <row r="32" spans="1:17" ht="60" customHeight="1" x14ac:dyDescent="0.35">
      <c r="A32" s="11" t="s">
        <v>188</v>
      </c>
      <c r="B32" s="2" t="s">
        <v>201</v>
      </c>
      <c r="C32" s="1" t="s">
        <v>202</v>
      </c>
      <c r="D32" s="3" t="s">
        <v>57</v>
      </c>
      <c r="E32" s="3" t="s">
        <v>64</v>
      </c>
      <c r="F32" s="4" t="s">
        <v>22</v>
      </c>
      <c r="G32" s="4" t="s">
        <v>23</v>
      </c>
      <c r="H32" s="4" t="s">
        <v>24</v>
      </c>
      <c r="I32" s="4" t="s">
        <v>25</v>
      </c>
      <c r="J32" s="5" t="s">
        <v>25</v>
      </c>
      <c r="K32" s="5" t="s">
        <v>203</v>
      </c>
      <c r="L32" s="5" t="s">
        <v>204</v>
      </c>
      <c r="M32" s="5"/>
      <c r="N32" s="5" t="s">
        <v>205</v>
      </c>
      <c r="O32" s="5" t="s">
        <v>206</v>
      </c>
      <c r="P32" s="4" t="str">
        <f t="shared" si="0"/>
        <v>Outstanding</v>
      </c>
      <c r="Q32" s="13" t="s">
        <v>25</v>
      </c>
    </row>
    <row r="33" spans="1:17" ht="60" customHeight="1" x14ac:dyDescent="0.35">
      <c r="A33" s="11" t="s">
        <v>188</v>
      </c>
      <c r="B33" s="2" t="s">
        <v>207</v>
      </c>
      <c r="C33" s="1" t="s">
        <v>208</v>
      </c>
      <c r="D33" s="3" t="s">
        <v>57</v>
      </c>
      <c r="E33" s="3" t="s">
        <v>64</v>
      </c>
      <c r="F33" s="4" t="s">
        <v>22</v>
      </c>
      <c r="G33" s="4" t="s">
        <v>23</v>
      </c>
      <c r="H33" s="4" t="s">
        <v>24</v>
      </c>
      <c r="I33" s="4" t="s">
        <v>25</v>
      </c>
      <c r="J33" s="5" t="s">
        <v>25</v>
      </c>
      <c r="K33" s="5" t="s">
        <v>209</v>
      </c>
      <c r="L33" s="5" t="s">
        <v>210</v>
      </c>
      <c r="M33" s="5"/>
      <c r="N33" s="5" t="s">
        <v>211</v>
      </c>
      <c r="O33" s="5" t="s">
        <v>212</v>
      </c>
      <c r="P33" s="4" t="str">
        <f t="shared" si="0"/>
        <v>Outstanding</v>
      </c>
      <c r="Q33" s="13" t="s">
        <v>25</v>
      </c>
    </row>
    <row r="34" spans="1:17" ht="60" customHeight="1" x14ac:dyDescent="0.35">
      <c r="A34" s="11" t="s">
        <v>188</v>
      </c>
      <c r="B34" s="2" t="s">
        <v>213</v>
      </c>
      <c r="C34" s="1" t="s">
        <v>214</v>
      </c>
      <c r="D34" s="3" t="s">
        <v>57</v>
      </c>
      <c r="E34" s="3" t="s">
        <v>64</v>
      </c>
      <c r="F34" s="4" t="s">
        <v>22</v>
      </c>
      <c r="G34" s="4" t="s">
        <v>23</v>
      </c>
      <c r="H34" s="4" t="s">
        <v>24</v>
      </c>
      <c r="I34" s="4" t="s">
        <v>25</v>
      </c>
      <c r="J34" s="5" t="s">
        <v>25</v>
      </c>
      <c r="K34" s="5" t="s">
        <v>215</v>
      </c>
      <c r="L34" s="5" t="s">
        <v>216</v>
      </c>
      <c r="M34" s="5"/>
      <c r="N34" s="5" t="s">
        <v>217</v>
      </c>
      <c r="O34" s="5" t="s">
        <v>218</v>
      </c>
      <c r="P34" s="4" t="str">
        <f t="shared" si="0"/>
        <v>Outstanding</v>
      </c>
      <c r="Q34" s="13" t="s">
        <v>25</v>
      </c>
    </row>
    <row r="35" spans="1:17" ht="60" customHeight="1" x14ac:dyDescent="0.35">
      <c r="A35" s="11" t="s">
        <v>219</v>
      </c>
      <c r="B35" s="2" t="s">
        <v>220</v>
      </c>
      <c r="C35" s="1" t="s">
        <v>221</v>
      </c>
      <c r="D35" s="3" t="s">
        <v>57</v>
      </c>
      <c r="E35" s="3" t="s">
        <v>21</v>
      </c>
      <c r="F35" s="4" t="s">
        <v>22</v>
      </c>
      <c r="G35" s="4" t="s">
        <v>23</v>
      </c>
      <c r="H35" s="4" t="s">
        <v>24</v>
      </c>
      <c r="I35" s="4" t="s">
        <v>25</v>
      </c>
      <c r="J35" s="5" t="s">
        <v>25</v>
      </c>
      <c r="K35" s="5" t="s">
        <v>222</v>
      </c>
      <c r="L35" s="5" t="s">
        <v>223</v>
      </c>
      <c r="M35" s="5"/>
      <c r="N35" s="5" t="s">
        <v>224</v>
      </c>
      <c r="O35" s="5" t="s">
        <v>225</v>
      </c>
      <c r="P35" s="4" t="str">
        <f t="shared" si="0"/>
        <v>Outstanding</v>
      </c>
      <c r="Q35" s="13" t="s">
        <v>25</v>
      </c>
    </row>
    <row r="36" spans="1:17" ht="60" customHeight="1" x14ac:dyDescent="0.35">
      <c r="A36" s="11" t="s">
        <v>219</v>
      </c>
      <c r="B36" s="2" t="s">
        <v>226</v>
      </c>
      <c r="C36" s="1" t="s">
        <v>227</v>
      </c>
      <c r="D36" s="3" t="s">
        <v>57</v>
      </c>
      <c r="E36" s="3" t="s">
        <v>64</v>
      </c>
      <c r="F36" s="4" t="s">
        <v>22</v>
      </c>
      <c r="G36" s="4" t="s">
        <v>23</v>
      </c>
      <c r="H36" s="4" t="s">
        <v>24</v>
      </c>
      <c r="I36" s="4" t="s">
        <v>25</v>
      </c>
      <c r="J36" s="5" t="s">
        <v>25</v>
      </c>
      <c r="K36" s="5" t="s">
        <v>228</v>
      </c>
      <c r="L36" s="5" t="s">
        <v>229</v>
      </c>
      <c r="M36" s="5" t="s">
        <v>230</v>
      </c>
      <c r="N36" s="5" t="s">
        <v>231</v>
      </c>
      <c r="O36" s="5" t="s">
        <v>232</v>
      </c>
      <c r="P36" s="4" t="str">
        <f t="shared" si="0"/>
        <v>Outstanding</v>
      </c>
      <c r="Q36" s="13" t="s">
        <v>25</v>
      </c>
    </row>
    <row r="37" spans="1:17" ht="60" customHeight="1" x14ac:dyDescent="0.35">
      <c r="A37" s="11" t="s">
        <v>219</v>
      </c>
      <c r="B37" s="2" t="s">
        <v>233</v>
      </c>
      <c r="C37" s="1" t="s">
        <v>234</v>
      </c>
      <c r="D37" s="3" t="s">
        <v>57</v>
      </c>
      <c r="E37" s="3" t="s">
        <v>21</v>
      </c>
      <c r="F37" s="4" t="s">
        <v>22</v>
      </c>
      <c r="G37" s="4" t="s">
        <v>23</v>
      </c>
      <c r="H37" s="4" t="s">
        <v>24</v>
      </c>
      <c r="I37" s="4" t="s">
        <v>25</v>
      </c>
      <c r="J37" s="5" t="s">
        <v>25</v>
      </c>
      <c r="K37" s="5" t="s">
        <v>235</v>
      </c>
      <c r="L37" s="5" t="s">
        <v>236</v>
      </c>
      <c r="M37" s="5"/>
      <c r="N37" s="5" t="s">
        <v>237</v>
      </c>
      <c r="O37" s="5" t="s">
        <v>238</v>
      </c>
      <c r="P37" s="4" t="str">
        <f t="shared" si="0"/>
        <v>Outstanding</v>
      </c>
      <c r="Q37" s="13" t="s">
        <v>25</v>
      </c>
    </row>
    <row r="38" spans="1:17" ht="60" customHeight="1" x14ac:dyDescent="0.35">
      <c r="A38" s="11" t="s">
        <v>219</v>
      </c>
      <c r="B38" s="2" t="s">
        <v>239</v>
      </c>
      <c r="C38" s="1" t="s">
        <v>240</v>
      </c>
      <c r="D38" s="3" t="s">
        <v>20</v>
      </c>
      <c r="E38" s="3" t="s">
        <v>64</v>
      </c>
      <c r="F38" s="4" t="s">
        <v>22</v>
      </c>
      <c r="G38" s="4" t="s">
        <v>23</v>
      </c>
      <c r="H38" s="4" t="s">
        <v>24</v>
      </c>
      <c r="I38" s="4" t="s">
        <v>25</v>
      </c>
      <c r="J38" s="5" t="s">
        <v>25</v>
      </c>
      <c r="K38" s="5" t="s">
        <v>241</v>
      </c>
      <c r="L38" s="5" t="s">
        <v>242</v>
      </c>
      <c r="M38" s="5"/>
      <c r="N38" s="5" t="s">
        <v>243</v>
      </c>
      <c r="O38" s="5" t="s">
        <v>244</v>
      </c>
      <c r="P38" s="4" t="str">
        <f t="shared" si="0"/>
        <v>Outstanding</v>
      </c>
      <c r="Q38" s="13" t="s">
        <v>25</v>
      </c>
    </row>
    <row r="39" spans="1:17" ht="60" customHeight="1" x14ac:dyDescent="0.35">
      <c r="A39" s="11" t="s">
        <v>219</v>
      </c>
      <c r="B39" s="2" t="s">
        <v>245</v>
      </c>
      <c r="C39" s="1" t="s">
        <v>246</v>
      </c>
      <c r="D39" s="3" t="s">
        <v>57</v>
      </c>
      <c r="E39" s="3" t="s">
        <v>64</v>
      </c>
      <c r="F39" s="4" t="s">
        <v>22</v>
      </c>
      <c r="G39" s="4" t="s">
        <v>23</v>
      </c>
      <c r="H39" s="4" t="s">
        <v>24</v>
      </c>
      <c r="I39" s="4" t="s">
        <v>25</v>
      </c>
      <c r="J39" s="5" t="s">
        <v>25</v>
      </c>
      <c r="K39" s="5" t="s">
        <v>247</v>
      </c>
      <c r="L39" s="5" t="s">
        <v>248</v>
      </c>
      <c r="M39" s="5"/>
      <c r="N39" s="5" t="s">
        <v>249</v>
      </c>
      <c r="O39" s="5" t="s">
        <v>238</v>
      </c>
      <c r="P39" s="4" t="str">
        <f t="shared" si="0"/>
        <v>Outstanding</v>
      </c>
      <c r="Q39" s="13" t="s">
        <v>25</v>
      </c>
    </row>
    <row r="40" spans="1:17" ht="60" customHeight="1" x14ac:dyDescent="0.35">
      <c r="A40" s="11" t="s">
        <v>219</v>
      </c>
      <c r="B40" s="2" t="s">
        <v>250</v>
      </c>
      <c r="C40" s="1" t="s">
        <v>251</v>
      </c>
      <c r="D40" s="3" t="s">
        <v>57</v>
      </c>
      <c r="E40" s="3" t="s">
        <v>64</v>
      </c>
      <c r="F40" s="4" t="s">
        <v>22</v>
      </c>
      <c r="G40" s="4" t="s">
        <v>23</v>
      </c>
      <c r="H40" s="4" t="s">
        <v>24</v>
      </c>
      <c r="I40" s="4" t="s">
        <v>25</v>
      </c>
      <c r="J40" s="5" t="s">
        <v>25</v>
      </c>
      <c r="K40" s="5" t="s">
        <v>252</v>
      </c>
      <c r="L40" s="5" t="s">
        <v>253</v>
      </c>
      <c r="M40" s="5"/>
      <c r="N40" s="5" t="s">
        <v>254</v>
      </c>
      <c r="O40" s="5" t="s">
        <v>255</v>
      </c>
      <c r="P40" s="4" t="str">
        <f t="shared" si="0"/>
        <v>Outstanding</v>
      </c>
      <c r="Q40" s="13" t="s">
        <v>25</v>
      </c>
    </row>
    <row r="41" spans="1:17" ht="60" customHeight="1" x14ac:dyDescent="0.35">
      <c r="A41" s="11" t="s">
        <v>256</v>
      </c>
      <c r="B41" s="2" t="s">
        <v>257</v>
      </c>
      <c r="C41" s="1" t="s">
        <v>258</v>
      </c>
      <c r="D41" s="3" t="s">
        <v>57</v>
      </c>
      <c r="E41" s="3" t="s">
        <v>64</v>
      </c>
      <c r="F41" s="4" t="s">
        <v>22</v>
      </c>
      <c r="G41" s="4" t="s">
        <v>23</v>
      </c>
      <c r="H41" s="4" t="s">
        <v>24</v>
      </c>
      <c r="I41" s="4" t="s">
        <v>25</v>
      </c>
      <c r="J41" s="5" t="s">
        <v>25</v>
      </c>
      <c r="K41" s="5" t="s">
        <v>259</v>
      </c>
      <c r="L41" s="5" t="s">
        <v>260</v>
      </c>
      <c r="M41" s="5"/>
      <c r="N41" s="5" t="s">
        <v>261</v>
      </c>
      <c r="O41" s="5" t="s">
        <v>262</v>
      </c>
      <c r="P41" s="4" t="str">
        <f t="shared" si="0"/>
        <v>Outstanding</v>
      </c>
      <c r="Q41" s="13" t="s">
        <v>25</v>
      </c>
    </row>
    <row r="42" spans="1:17" ht="60" customHeight="1" x14ac:dyDescent="0.35">
      <c r="A42" s="11" t="s">
        <v>263</v>
      </c>
      <c r="B42" s="2" t="s">
        <v>264</v>
      </c>
      <c r="C42" s="1" t="s">
        <v>265</v>
      </c>
      <c r="D42" s="3" t="s">
        <v>20</v>
      </c>
      <c r="E42" s="3" t="s">
        <v>64</v>
      </c>
      <c r="F42" s="4" t="s">
        <v>22</v>
      </c>
      <c r="G42" s="4" t="s">
        <v>23</v>
      </c>
      <c r="H42" s="4" t="s">
        <v>24</v>
      </c>
      <c r="I42" s="4" t="s">
        <v>25</v>
      </c>
      <c r="J42" s="5" t="s">
        <v>25</v>
      </c>
      <c r="K42" s="5" t="s">
        <v>266</v>
      </c>
      <c r="L42" s="5" t="s">
        <v>267</v>
      </c>
      <c r="M42" s="5"/>
      <c r="N42" s="5" t="s">
        <v>268</v>
      </c>
      <c r="O42" s="5" t="s">
        <v>269</v>
      </c>
      <c r="P42" s="4" t="str">
        <f t="shared" si="0"/>
        <v>Outstanding</v>
      </c>
      <c r="Q42" s="13" t="s">
        <v>25</v>
      </c>
    </row>
    <row r="43" spans="1:17" ht="60" customHeight="1" x14ac:dyDescent="0.35">
      <c r="A43" s="11" t="s">
        <v>263</v>
      </c>
      <c r="B43" s="2" t="s">
        <v>270</v>
      </c>
      <c r="C43" s="1" t="s">
        <v>271</v>
      </c>
      <c r="D43" s="3" t="s">
        <v>57</v>
      </c>
      <c r="E43" s="3" t="s">
        <v>21</v>
      </c>
      <c r="F43" s="4" t="s">
        <v>22</v>
      </c>
      <c r="G43" s="4" t="s">
        <v>23</v>
      </c>
      <c r="H43" s="4" t="s">
        <v>24</v>
      </c>
      <c r="I43" s="4" t="s">
        <v>25</v>
      </c>
      <c r="J43" s="5" t="s">
        <v>25</v>
      </c>
      <c r="K43" s="5" t="s">
        <v>272</v>
      </c>
      <c r="L43" s="5" t="s">
        <v>273</v>
      </c>
      <c r="M43" s="5"/>
      <c r="N43" s="5" t="s">
        <v>274</v>
      </c>
      <c r="O43" s="5" t="s">
        <v>275</v>
      </c>
      <c r="P43" s="4" t="str">
        <f t="shared" si="0"/>
        <v>Outstanding</v>
      </c>
      <c r="Q43" s="13" t="s">
        <v>25</v>
      </c>
    </row>
    <row r="44" spans="1:17" ht="60" customHeight="1" x14ac:dyDescent="0.35">
      <c r="A44" s="11" t="s">
        <v>263</v>
      </c>
      <c r="B44" s="2" t="s">
        <v>276</v>
      </c>
      <c r="C44" s="1" t="s">
        <v>277</v>
      </c>
      <c r="D44" s="3" t="s">
        <v>57</v>
      </c>
      <c r="E44" s="3" t="s">
        <v>21</v>
      </c>
      <c r="F44" s="4" t="s">
        <v>22</v>
      </c>
      <c r="G44" s="4" t="s">
        <v>23</v>
      </c>
      <c r="H44" s="4" t="s">
        <v>24</v>
      </c>
      <c r="I44" s="4" t="s">
        <v>25</v>
      </c>
      <c r="J44" s="5" t="s">
        <v>25</v>
      </c>
      <c r="K44" s="5" t="s">
        <v>278</v>
      </c>
      <c r="L44" s="5" t="s">
        <v>279</v>
      </c>
      <c r="M44" s="5"/>
      <c r="N44" s="5" t="s">
        <v>280</v>
      </c>
      <c r="O44" s="5" t="s">
        <v>281</v>
      </c>
      <c r="P44" s="4" t="str">
        <f t="shared" si="0"/>
        <v>Outstanding</v>
      </c>
      <c r="Q44" s="13" t="s">
        <v>25</v>
      </c>
    </row>
    <row r="45" spans="1:17" ht="60" customHeight="1" x14ac:dyDescent="0.35">
      <c r="A45" s="11" t="s">
        <v>282</v>
      </c>
      <c r="B45" s="2" t="s">
        <v>283</v>
      </c>
      <c r="C45" s="1" t="s">
        <v>284</v>
      </c>
      <c r="D45" s="3" t="s">
        <v>20</v>
      </c>
      <c r="E45" s="3" t="s">
        <v>64</v>
      </c>
      <c r="F45" s="4" t="s">
        <v>22</v>
      </c>
      <c r="G45" s="4" t="s">
        <v>23</v>
      </c>
      <c r="H45" s="4" t="s">
        <v>24</v>
      </c>
      <c r="I45" s="4" t="s">
        <v>25</v>
      </c>
      <c r="J45" s="5" t="s">
        <v>25</v>
      </c>
      <c r="K45" s="5" t="s">
        <v>285</v>
      </c>
      <c r="L45" s="5" t="s">
        <v>286</v>
      </c>
      <c r="M45" s="5"/>
      <c r="N45" s="5" t="s">
        <v>287</v>
      </c>
      <c r="O45" s="5" t="s">
        <v>288</v>
      </c>
      <c r="P45" s="4" t="str">
        <f t="shared" si="0"/>
        <v>Outstanding</v>
      </c>
      <c r="Q45" s="13" t="s">
        <v>25</v>
      </c>
    </row>
    <row r="46" spans="1:17" ht="60" customHeight="1" x14ac:dyDescent="0.35">
      <c r="A46" s="11" t="s">
        <v>282</v>
      </c>
      <c r="B46" s="2" t="s">
        <v>289</v>
      </c>
      <c r="C46" s="1" t="s">
        <v>290</v>
      </c>
      <c r="D46" s="3" t="s">
        <v>57</v>
      </c>
      <c r="E46" s="3" t="s">
        <v>64</v>
      </c>
      <c r="F46" s="4" t="s">
        <v>22</v>
      </c>
      <c r="G46" s="4" t="s">
        <v>23</v>
      </c>
      <c r="H46" s="4" t="s">
        <v>24</v>
      </c>
      <c r="I46" s="4" t="s">
        <v>25</v>
      </c>
      <c r="J46" s="5" t="s">
        <v>25</v>
      </c>
      <c r="K46" s="5" t="s">
        <v>291</v>
      </c>
      <c r="L46" s="5" t="s">
        <v>292</v>
      </c>
      <c r="M46" s="5"/>
      <c r="N46" s="5" t="s">
        <v>293</v>
      </c>
      <c r="O46" s="5" t="s">
        <v>294</v>
      </c>
      <c r="P46" s="4" t="str">
        <f t="shared" si="0"/>
        <v>Outstanding</v>
      </c>
      <c r="Q46" s="13" t="s">
        <v>25</v>
      </c>
    </row>
    <row r="47" spans="1:17" ht="60" customHeight="1" x14ac:dyDescent="0.35">
      <c r="A47" s="11" t="s">
        <v>282</v>
      </c>
      <c r="B47" s="2" t="s">
        <v>295</v>
      </c>
      <c r="C47" s="1" t="s">
        <v>296</v>
      </c>
      <c r="D47" s="3" t="s">
        <v>20</v>
      </c>
      <c r="E47" s="3" t="s">
        <v>21</v>
      </c>
      <c r="F47" s="4" t="s">
        <v>22</v>
      </c>
      <c r="G47" s="4" t="s">
        <v>23</v>
      </c>
      <c r="H47" s="4" t="s">
        <v>24</v>
      </c>
      <c r="I47" s="4" t="s">
        <v>25</v>
      </c>
      <c r="J47" s="5" t="s">
        <v>25</v>
      </c>
      <c r="K47" s="5" t="s">
        <v>297</v>
      </c>
      <c r="L47" s="5" t="s">
        <v>298</v>
      </c>
      <c r="M47" s="5"/>
      <c r="N47" s="5" t="s">
        <v>299</v>
      </c>
      <c r="O47" s="5" t="s">
        <v>300</v>
      </c>
      <c r="P47" s="4" t="str">
        <f t="shared" si="0"/>
        <v>Outstanding</v>
      </c>
      <c r="Q47" s="13" t="s">
        <v>25</v>
      </c>
    </row>
    <row r="48" spans="1:17" ht="60" customHeight="1" x14ac:dyDescent="0.35">
      <c r="A48" s="11" t="s">
        <v>282</v>
      </c>
      <c r="B48" s="2" t="s">
        <v>301</v>
      </c>
      <c r="C48" s="1" t="s">
        <v>302</v>
      </c>
      <c r="D48" s="3" t="s">
        <v>20</v>
      </c>
      <c r="E48" s="3" t="s">
        <v>64</v>
      </c>
      <c r="F48" s="4" t="s">
        <v>22</v>
      </c>
      <c r="G48" s="4" t="s">
        <v>23</v>
      </c>
      <c r="H48" s="4" t="s">
        <v>24</v>
      </c>
      <c r="I48" s="4" t="s">
        <v>25</v>
      </c>
      <c r="J48" s="5" t="s">
        <v>25</v>
      </c>
      <c r="K48" s="5" t="s">
        <v>303</v>
      </c>
      <c r="L48" s="5" t="s">
        <v>304</v>
      </c>
      <c r="M48" s="5"/>
      <c r="N48" s="5" t="s">
        <v>305</v>
      </c>
      <c r="O48" s="5" t="s">
        <v>306</v>
      </c>
      <c r="P48" s="4" t="str">
        <f t="shared" si="0"/>
        <v>Outstanding</v>
      </c>
      <c r="Q48" s="13" t="s">
        <v>25</v>
      </c>
    </row>
    <row r="49" spans="1:17" ht="60" customHeight="1" x14ac:dyDescent="0.35">
      <c r="A49" s="11" t="s">
        <v>282</v>
      </c>
      <c r="B49" s="2" t="s">
        <v>307</v>
      </c>
      <c r="C49" s="1" t="s">
        <v>308</v>
      </c>
      <c r="D49" s="3" t="s">
        <v>20</v>
      </c>
      <c r="E49" s="3" t="s">
        <v>21</v>
      </c>
      <c r="F49" s="4" t="s">
        <v>22</v>
      </c>
      <c r="G49" s="4" t="s">
        <v>23</v>
      </c>
      <c r="H49" s="4" t="s">
        <v>24</v>
      </c>
      <c r="I49" s="4" t="s">
        <v>25</v>
      </c>
      <c r="J49" s="5" t="s">
        <v>25</v>
      </c>
      <c r="K49" s="5" t="s">
        <v>309</v>
      </c>
      <c r="L49" s="5" t="s">
        <v>310</v>
      </c>
      <c r="M49" s="5"/>
      <c r="N49" s="5" t="s">
        <v>311</v>
      </c>
      <c r="O49" s="5" t="s">
        <v>312</v>
      </c>
      <c r="P49" s="4" t="str">
        <f t="shared" si="0"/>
        <v>Outstanding</v>
      </c>
      <c r="Q49" s="13" t="s">
        <v>25</v>
      </c>
    </row>
    <row r="50" spans="1:17" ht="60" customHeight="1" x14ac:dyDescent="0.35">
      <c r="A50" s="11" t="s">
        <v>282</v>
      </c>
      <c r="B50" s="2" t="s">
        <v>313</v>
      </c>
      <c r="C50" s="1" t="s">
        <v>314</v>
      </c>
      <c r="D50" s="3" t="s">
        <v>20</v>
      </c>
      <c r="E50" s="3" t="s">
        <v>21</v>
      </c>
      <c r="F50" s="4" t="s">
        <v>22</v>
      </c>
      <c r="G50" s="4" t="s">
        <v>23</v>
      </c>
      <c r="H50" s="4" t="s">
        <v>24</v>
      </c>
      <c r="I50" s="4" t="s">
        <v>25</v>
      </c>
      <c r="J50" s="5" t="s">
        <v>25</v>
      </c>
      <c r="K50" s="5" t="s">
        <v>315</v>
      </c>
      <c r="L50" s="5" t="s">
        <v>316</v>
      </c>
      <c r="M50" s="5" t="s">
        <v>317</v>
      </c>
      <c r="N50" s="5" t="s">
        <v>318</v>
      </c>
      <c r="O50" s="5" t="s">
        <v>61</v>
      </c>
      <c r="P50" s="4" t="str">
        <f t="shared" si="0"/>
        <v>Outstanding</v>
      </c>
      <c r="Q50" s="13" t="s">
        <v>25</v>
      </c>
    </row>
    <row r="51" spans="1:17" ht="60" customHeight="1" x14ac:dyDescent="0.35">
      <c r="A51" s="11" t="s">
        <v>282</v>
      </c>
      <c r="B51" s="2" t="s">
        <v>319</v>
      </c>
      <c r="C51" s="1" t="s">
        <v>320</v>
      </c>
      <c r="D51" s="3" t="s">
        <v>20</v>
      </c>
      <c r="E51" s="3" t="s">
        <v>64</v>
      </c>
      <c r="F51" s="4" t="s">
        <v>22</v>
      </c>
      <c r="G51" s="4" t="s">
        <v>23</v>
      </c>
      <c r="H51" s="4" t="s">
        <v>24</v>
      </c>
      <c r="I51" s="4" t="s">
        <v>25</v>
      </c>
      <c r="J51" s="5" t="s">
        <v>25</v>
      </c>
      <c r="K51" s="5" t="s">
        <v>321</v>
      </c>
      <c r="L51" s="5" t="s">
        <v>322</v>
      </c>
      <c r="M51" s="5"/>
      <c r="N51" s="5" t="s">
        <v>323</v>
      </c>
      <c r="O51" s="5" t="s">
        <v>61</v>
      </c>
      <c r="P51" s="4" t="str">
        <f t="shared" si="0"/>
        <v>Outstanding</v>
      </c>
      <c r="Q51" s="13" t="s">
        <v>25</v>
      </c>
    </row>
    <row r="52" spans="1:17" ht="60" customHeight="1" x14ac:dyDescent="0.35">
      <c r="A52" s="11" t="s">
        <v>282</v>
      </c>
      <c r="B52" s="2" t="s">
        <v>324</v>
      </c>
      <c r="C52" s="1" t="s">
        <v>325</v>
      </c>
      <c r="D52" s="3" t="s">
        <v>20</v>
      </c>
      <c r="E52" s="3" t="s">
        <v>21</v>
      </c>
      <c r="F52" s="4" t="s">
        <v>22</v>
      </c>
      <c r="G52" s="4" t="s">
        <v>23</v>
      </c>
      <c r="H52" s="4" t="s">
        <v>24</v>
      </c>
      <c r="I52" s="4" t="s">
        <v>25</v>
      </c>
      <c r="J52" s="5" t="s">
        <v>25</v>
      </c>
      <c r="K52" s="5" t="s">
        <v>326</v>
      </c>
      <c r="L52" s="5" t="s">
        <v>327</v>
      </c>
      <c r="M52" s="5"/>
      <c r="N52" s="5" t="s">
        <v>328</v>
      </c>
      <c r="O52" s="5" t="s">
        <v>329</v>
      </c>
      <c r="P52" s="4" t="str">
        <f t="shared" si="0"/>
        <v>Outstanding</v>
      </c>
      <c r="Q52" s="13" t="s">
        <v>25</v>
      </c>
    </row>
    <row r="53" spans="1:17" ht="60" customHeight="1" x14ac:dyDescent="0.35">
      <c r="A53" s="11" t="s">
        <v>282</v>
      </c>
      <c r="B53" s="2" t="s">
        <v>330</v>
      </c>
      <c r="C53" s="1" t="s">
        <v>331</v>
      </c>
      <c r="D53" s="3" t="s">
        <v>57</v>
      </c>
      <c r="E53" s="3" t="s">
        <v>21</v>
      </c>
      <c r="F53" s="4" t="s">
        <v>22</v>
      </c>
      <c r="G53" s="4" t="s">
        <v>23</v>
      </c>
      <c r="H53" s="4" t="s">
        <v>24</v>
      </c>
      <c r="I53" s="4" t="s">
        <v>25</v>
      </c>
      <c r="J53" s="5" t="s">
        <v>25</v>
      </c>
      <c r="K53" s="5" t="s">
        <v>332</v>
      </c>
      <c r="L53" s="5" t="s">
        <v>333</v>
      </c>
      <c r="M53" s="5" t="s">
        <v>334</v>
      </c>
      <c r="N53" s="5" t="s">
        <v>335</v>
      </c>
      <c r="O53" s="5" t="s">
        <v>336</v>
      </c>
      <c r="P53" s="4" t="str">
        <f t="shared" si="0"/>
        <v>Outstanding</v>
      </c>
      <c r="Q53" s="13" t="s">
        <v>25</v>
      </c>
    </row>
    <row r="54" spans="1:17" ht="60" customHeight="1" x14ac:dyDescent="0.35">
      <c r="A54" s="11" t="s">
        <v>282</v>
      </c>
      <c r="B54" s="2" t="s">
        <v>337</v>
      </c>
      <c r="C54" s="1" t="s">
        <v>338</v>
      </c>
      <c r="D54" s="3" t="s">
        <v>57</v>
      </c>
      <c r="E54" s="3" t="s">
        <v>21</v>
      </c>
      <c r="F54" s="4" t="s">
        <v>22</v>
      </c>
      <c r="G54" s="4" t="s">
        <v>23</v>
      </c>
      <c r="H54" s="4" t="s">
        <v>24</v>
      </c>
      <c r="I54" s="4" t="s">
        <v>25</v>
      </c>
      <c r="J54" s="5" t="s">
        <v>25</v>
      </c>
      <c r="K54" s="5" t="s">
        <v>339</v>
      </c>
      <c r="L54" s="5" t="s">
        <v>340</v>
      </c>
      <c r="M54" s="5"/>
      <c r="N54" s="5" t="s">
        <v>341</v>
      </c>
      <c r="O54" s="5" t="s">
        <v>342</v>
      </c>
      <c r="P54" s="4" t="str">
        <f t="shared" si="0"/>
        <v>Outstanding</v>
      </c>
      <c r="Q54" s="13" t="s">
        <v>25</v>
      </c>
    </row>
    <row r="55" spans="1:17" ht="60" customHeight="1" x14ac:dyDescent="0.35">
      <c r="A55" s="11" t="s">
        <v>282</v>
      </c>
      <c r="B55" s="2" t="s">
        <v>343</v>
      </c>
      <c r="C55" s="1" t="s">
        <v>344</v>
      </c>
      <c r="D55" s="3" t="s">
        <v>57</v>
      </c>
      <c r="E55" s="3" t="s">
        <v>21</v>
      </c>
      <c r="F55" s="4" t="s">
        <v>22</v>
      </c>
      <c r="G55" s="4" t="s">
        <v>23</v>
      </c>
      <c r="H55" s="4" t="s">
        <v>24</v>
      </c>
      <c r="I55" s="4" t="s">
        <v>25</v>
      </c>
      <c r="J55" s="5" t="s">
        <v>25</v>
      </c>
      <c r="K55" s="5" t="s">
        <v>345</v>
      </c>
      <c r="L55" s="5" t="s">
        <v>346</v>
      </c>
      <c r="M55" s="5" t="s">
        <v>347</v>
      </c>
      <c r="N55" s="5" t="s">
        <v>348</v>
      </c>
      <c r="O55" s="5" t="s">
        <v>306</v>
      </c>
      <c r="P55" s="4" t="str">
        <f t="shared" si="0"/>
        <v>Outstanding</v>
      </c>
      <c r="Q55" s="13" t="s">
        <v>25</v>
      </c>
    </row>
    <row r="56" spans="1:17" ht="60" customHeight="1" x14ac:dyDescent="0.35">
      <c r="A56" s="11" t="s">
        <v>282</v>
      </c>
      <c r="B56" s="2" t="s">
        <v>349</v>
      </c>
      <c r="C56" s="1" t="s">
        <v>350</v>
      </c>
      <c r="D56" s="3" t="s">
        <v>57</v>
      </c>
      <c r="E56" s="3" t="s">
        <v>64</v>
      </c>
      <c r="F56" s="4" t="s">
        <v>22</v>
      </c>
      <c r="G56" s="4" t="s">
        <v>23</v>
      </c>
      <c r="H56" s="4" t="s">
        <v>24</v>
      </c>
      <c r="I56" s="4" t="s">
        <v>25</v>
      </c>
      <c r="J56" s="5" t="s">
        <v>25</v>
      </c>
      <c r="K56" s="5" t="s">
        <v>351</v>
      </c>
      <c r="L56" s="5" t="s">
        <v>352</v>
      </c>
      <c r="M56" s="5"/>
      <c r="N56" s="5" t="s">
        <v>353</v>
      </c>
      <c r="O56" s="5" t="s">
        <v>354</v>
      </c>
      <c r="P56" s="4" t="str">
        <f t="shared" si="0"/>
        <v>Outstanding</v>
      </c>
      <c r="Q56" s="13" t="s">
        <v>25</v>
      </c>
    </row>
    <row r="57" spans="1:17" ht="60" customHeight="1" x14ac:dyDescent="0.35">
      <c r="A57" s="11" t="s">
        <v>282</v>
      </c>
      <c r="B57" s="2" t="s">
        <v>355</v>
      </c>
      <c r="C57" s="1" t="s">
        <v>356</v>
      </c>
      <c r="D57" s="3" t="s">
        <v>57</v>
      </c>
      <c r="E57" s="3" t="s">
        <v>64</v>
      </c>
      <c r="F57" s="4" t="s">
        <v>22</v>
      </c>
      <c r="G57" s="4" t="s">
        <v>23</v>
      </c>
      <c r="H57" s="4" t="s">
        <v>24</v>
      </c>
      <c r="I57" s="4" t="s">
        <v>25</v>
      </c>
      <c r="J57" s="5" t="s">
        <v>25</v>
      </c>
      <c r="K57" s="5" t="s">
        <v>357</v>
      </c>
      <c r="L57" s="5" t="s">
        <v>358</v>
      </c>
      <c r="M57" s="5"/>
      <c r="N57" s="5" t="s">
        <v>359</v>
      </c>
      <c r="O57" s="5" t="s">
        <v>360</v>
      </c>
      <c r="P57" s="4" t="str">
        <f t="shared" si="0"/>
        <v>Outstanding</v>
      </c>
      <c r="Q57" s="13" t="s">
        <v>25</v>
      </c>
    </row>
    <row r="58" spans="1:17" ht="60" customHeight="1" x14ac:dyDescent="0.35">
      <c r="A58" s="11" t="s">
        <v>282</v>
      </c>
      <c r="B58" s="2" t="s">
        <v>361</v>
      </c>
      <c r="C58" s="1" t="s">
        <v>362</v>
      </c>
      <c r="D58" s="3" t="s">
        <v>57</v>
      </c>
      <c r="E58" s="3" t="s">
        <v>64</v>
      </c>
      <c r="F58" s="4" t="s">
        <v>22</v>
      </c>
      <c r="G58" s="4" t="s">
        <v>23</v>
      </c>
      <c r="H58" s="4" t="s">
        <v>24</v>
      </c>
      <c r="I58" s="4" t="s">
        <v>25</v>
      </c>
      <c r="J58" s="5" t="s">
        <v>25</v>
      </c>
      <c r="K58" s="5" t="s">
        <v>363</v>
      </c>
      <c r="L58" s="5" t="s">
        <v>364</v>
      </c>
      <c r="M58" s="5"/>
      <c r="N58" s="5" t="s">
        <v>365</v>
      </c>
      <c r="O58" s="5" t="s">
        <v>366</v>
      </c>
      <c r="P58" s="4" t="str">
        <f t="shared" si="0"/>
        <v>Outstanding</v>
      </c>
      <c r="Q58" s="13" t="s">
        <v>25</v>
      </c>
    </row>
    <row r="59" spans="1:17" ht="60" customHeight="1" x14ac:dyDescent="0.35">
      <c r="A59" s="11" t="s">
        <v>282</v>
      </c>
      <c r="B59" s="2" t="s">
        <v>367</v>
      </c>
      <c r="C59" s="1" t="s">
        <v>368</v>
      </c>
      <c r="D59" s="3" t="s">
        <v>57</v>
      </c>
      <c r="E59" s="3" t="s">
        <v>21</v>
      </c>
      <c r="F59" s="4" t="s">
        <v>22</v>
      </c>
      <c r="G59" s="4" t="s">
        <v>23</v>
      </c>
      <c r="H59" s="4" t="s">
        <v>24</v>
      </c>
      <c r="I59" s="4" t="s">
        <v>25</v>
      </c>
      <c r="J59" s="5" t="s">
        <v>25</v>
      </c>
      <c r="K59" s="5" t="s">
        <v>369</v>
      </c>
      <c r="L59" s="5" t="s">
        <v>370</v>
      </c>
      <c r="M59" s="5"/>
      <c r="N59" s="5" t="s">
        <v>371</v>
      </c>
      <c r="O59" s="5" t="s">
        <v>372</v>
      </c>
      <c r="P59" s="4" t="str">
        <f t="shared" si="0"/>
        <v>Outstanding</v>
      </c>
      <c r="Q59" s="13" t="s">
        <v>25</v>
      </c>
    </row>
    <row r="60" spans="1:17" ht="60" customHeight="1" x14ac:dyDescent="0.35">
      <c r="A60" s="11" t="s">
        <v>282</v>
      </c>
      <c r="B60" s="2" t="s">
        <v>373</v>
      </c>
      <c r="C60" s="1" t="s">
        <v>374</v>
      </c>
      <c r="D60" s="3" t="s">
        <v>57</v>
      </c>
      <c r="E60" s="3" t="s">
        <v>64</v>
      </c>
      <c r="F60" s="4" t="s">
        <v>22</v>
      </c>
      <c r="G60" s="4" t="s">
        <v>23</v>
      </c>
      <c r="H60" s="4" t="s">
        <v>24</v>
      </c>
      <c r="I60" s="4" t="s">
        <v>25</v>
      </c>
      <c r="J60" s="5" t="s">
        <v>25</v>
      </c>
      <c r="K60" s="5" t="s">
        <v>375</v>
      </c>
      <c r="L60" s="5" t="s">
        <v>376</v>
      </c>
      <c r="M60" s="5"/>
      <c r="N60" s="5" t="s">
        <v>377</v>
      </c>
      <c r="O60" s="5"/>
      <c r="P60" s="4" t="str">
        <f t="shared" si="0"/>
        <v>Outstanding</v>
      </c>
      <c r="Q60" s="13" t="s">
        <v>25</v>
      </c>
    </row>
    <row r="61" spans="1:17" ht="60" customHeight="1" x14ac:dyDescent="0.35">
      <c r="A61" s="11" t="s">
        <v>282</v>
      </c>
      <c r="B61" s="2" t="s">
        <v>378</v>
      </c>
      <c r="C61" s="1" t="s">
        <v>379</v>
      </c>
      <c r="D61" s="3" t="s">
        <v>57</v>
      </c>
      <c r="E61" s="3" t="s">
        <v>64</v>
      </c>
      <c r="F61" s="4" t="s">
        <v>22</v>
      </c>
      <c r="G61" s="4" t="s">
        <v>23</v>
      </c>
      <c r="H61" s="4" t="s">
        <v>24</v>
      </c>
      <c r="I61" s="4" t="s">
        <v>25</v>
      </c>
      <c r="J61" s="5" t="s">
        <v>25</v>
      </c>
      <c r="K61" s="5" t="s">
        <v>380</v>
      </c>
      <c r="L61" s="5" t="s">
        <v>381</v>
      </c>
      <c r="M61" s="5"/>
      <c r="N61" s="5" t="s">
        <v>382</v>
      </c>
      <c r="O61" s="5" t="s">
        <v>383</v>
      </c>
      <c r="P61" s="4" t="str">
        <f t="shared" si="0"/>
        <v>Outstanding</v>
      </c>
      <c r="Q61" s="13" t="s">
        <v>25</v>
      </c>
    </row>
    <row r="62" spans="1:17" ht="60" customHeight="1" x14ac:dyDescent="0.35">
      <c r="A62" s="11" t="s">
        <v>282</v>
      </c>
      <c r="B62" s="2" t="s">
        <v>384</v>
      </c>
      <c r="C62" s="1" t="s">
        <v>385</v>
      </c>
      <c r="D62" s="3" t="s">
        <v>57</v>
      </c>
      <c r="E62" s="3" t="s">
        <v>64</v>
      </c>
      <c r="F62" s="4" t="s">
        <v>22</v>
      </c>
      <c r="G62" s="4" t="s">
        <v>23</v>
      </c>
      <c r="H62" s="4" t="s">
        <v>24</v>
      </c>
      <c r="I62" s="4" t="s">
        <v>25</v>
      </c>
      <c r="J62" s="5" t="s">
        <v>25</v>
      </c>
      <c r="K62" s="5" t="s">
        <v>386</v>
      </c>
      <c r="L62" s="5" t="s">
        <v>387</v>
      </c>
      <c r="M62" s="5"/>
      <c r="N62" s="5" t="s">
        <v>388</v>
      </c>
      <c r="O62" s="5" t="s">
        <v>389</v>
      </c>
      <c r="P62" s="4" t="str">
        <f t="shared" si="0"/>
        <v>Outstanding</v>
      </c>
      <c r="Q62" s="13" t="s">
        <v>25</v>
      </c>
    </row>
    <row r="63" spans="1:17" ht="60" customHeight="1" x14ac:dyDescent="0.35">
      <c r="A63" s="12" t="s">
        <v>282</v>
      </c>
      <c r="B63" s="6" t="s">
        <v>390</v>
      </c>
      <c r="C63" s="7" t="s">
        <v>391</v>
      </c>
      <c r="D63" s="8" t="s">
        <v>20</v>
      </c>
      <c r="E63" s="8" t="s">
        <v>64</v>
      </c>
      <c r="F63" s="9" t="s">
        <v>22</v>
      </c>
      <c r="G63" s="9" t="s">
        <v>23</v>
      </c>
      <c r="H63" s="9" t="s">
        <v>24</v>
      </c>
      <c r="I63" s="9" t="s">
        <v>25</v>
      </c>
      <c r="J63" s="10" t="s">
        <v>25</v>
      </c>
      <c r="K63" s="10" t="s">
        <v>392</v>
      </c>
      <c r="L63" s="10" t="s">
        <v>393</v>
      </c>
      <c r="M63" s="10"/>
      <c r="N63" s="10" t="s">
        <v>394</v>
      </c>
      <c r="O63" s="10"/>
      <c r="P63" s="9" t="str">
        <f t="shared" si="0"/>
        <v>Outstanding</v>
      </c>
      <c r="Q63" s="14" t="s">
        <v>25</v>
      </c>
    </row>
    <row r="67" spans="1:4" ht="32" customHeight="1" x14ac:dyDescent="0.35">
      <c r="A67" s="288" t="s">
        <v>395</v>
      </c>
      <c r="B67" s="288"/>
      <c r="C67" s="288"/>
      <c r="D67" s="288"/>
    </row>
  </sheetData>
  <mergeCells count="1">
    <mergeCell ref="A67:D67"/>
  </mergeCells>
  <conditionalFormatting sqref="F2:F6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6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6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63" xr:uid="{00000000-0002-0000-0200-000000000000}">
      <formula1>"Must,Should,Could,Won't,Unassigned"</formula1>
    </dataValidation>
    <dataValidation type="list" showErrorMessage="1" errorTitle="Invalid Value" error="Please select a value from the list: Low, Medium, High, Unassessed." sqref="G2:G63" xr:uid="{00000000-0002-0000-0200-000001000000}">
      <formula1>"Low,Medium,High,Unassessed"</formula1>
    </dataValidation>
    <dataValidation type="list" showErrorMessage="1" errorTitle="Invalid Value" error="Please select a value from the list: Phase1, Phase2, Phase3, Phase4, Phase5, Pending." sqref="H2:H6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63" xr:uid="{00000000-0002-0000-0200-000003000000}">
      <formula1>"Implemented,Testing,Failed,Compensated,Risk Accepted,N/A"</formula1>
    </dataValidation>
  </dataValidations>
  <hyperlinks>
    <hyperlink ref="A6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549</v>
      </c>
      <c r="C2" s="305" t="s">
        <v>549</v>
      </c>
      <c r="D2" s="305" t="s">
        <v>549</v>
      </c>
      <c r="E2" s="305" t="s">
        <v>549</v>
      </c>
      <c r="F2" s="305" t="s">
        <v>549</v>
      </c>
      <c r="G2" s="305" t="s">
        <v>549</v>
      </c>
      <c r="H2" s="309" t="s">
        <v>550</v>
      </c>
      <c r="I2" s="309" t="s">
        <v>550</v>
      </c>
      <c r="J2" s="309" t="s">
        <v>550</v>
      </c>
      <c r="K2" s="309" t="s">
        <v>550</v>
      </c>
      <c r="L2" s="309" t="s">
        <v>550</v>
      </c>
      <c r="M2" s="308" t="s">
        <v>551</v>
      </c>
      <c r="N2" s="308" t="s">
        <v>551</v>
      </c>
      <c r="O2" s="310" t="s">
        <v>552</v>
      </c>
      <c r="P2" s="310" t="s">
        <v>552</v>
      </c>
      <c r="Q2" s="306" t="s">
        <v>15</v>
      </c>
      <c r="R2" s="306" t="s">
        <v>15</v>
      </c>
      <c r="S2" s="306" t="s">
        <v>15</v>
      </c>
      <c r="T2" s="307" t="s">
        <v>553</v>
      </c>
    </row>
    <row r="3" spans="2:20" ht="35" customHeight="1" x14ac:dyDescent="0.35">
      <c r="B3" s="70" t="s">
        <v>554</v>
      </c>
      <c r="C3" s="70" t="s">
        <v>555</v>
      </c>
      <c r="D3" s="70" t="s">
        <v>556</v>
      </c>
      <c r="E3" s="70" t="s">
        <v>557</v>
      </c>
      <c r="F3" s="70" t="s">
        <v>558</v>
      </c>
      <c r="G3" s="70" t="s">
        <v>11</v>
      </c>
      <c r="H3" s="71" t="s">
        <v>559</v>
      </c>
      <c r="I3" s="71" t="s">
        <v>560</v>
      </c>
      <c r="J3" s="71" t="s">
        <v>561</v>
      </c>
      <c r="K3" s="71" t="s">
        <v>562</v>
      </c>
      <c r="L3" s="71" t="s">
        <v>493</v>
      </c>
      <c r="M3" s="72" t="s">
        <v>563</v>
      </c>
      <c r="N3" s="72" t="s">
        <v>564</v>
      </c>
      <c r="O3" s="73" t="s">
        <v>565</v>
      </c>
      <c r="P3" s="73" t="s">
        <v>566</v>
      </c>
      <c r="Q3" s="74" t="s">
        <v>15</v>
      </c>
      <c r="R3" s="74" t="s">
        <v>567</v>
      </c>
      <c r="S3" s="74" t="s">
        <v>568</v>
      </c>
      <c r="T3" s="75" t="s">
        <v>569</v>
      </c>
    </row>
    <row r="4" spans="2:20" ht="60" customHeight="1" x14ac:dyDescent="0.35">
      <c r="B4" s="76" t="s">
        <v>570</v>
      </c>
      <c r="C4" s="76" t="s">
        <v>571</v>
      </c>
      <c r="D4" s="76" t="s">
        <v>572</v>
      </c>
      <c r="E4" s="76" t="s">
        <v>573</v>
      </c>
      <c r="F4" s="76" t="s">
        <v>574</v>
      </c>
      <c r="G4" s="76" t="s">
        <v>575</v>
      </c>
      <c r="H4" s="76" t="s">
        <v>576</v>
      </c>
      <c r="I4" s="76" t="s">
        <v>577</v>
      </c>
      <c r="J4" s="76" t="s">
        <v>578</v>
      </c>
      <c r="K4" s="76" t="s">
        <v>579</v>
      </c>
      <c r="L4" s="76" t="s">
        <v>580</v>
      </c>
      <c r="M4" s="76" t="s">
        <v>581</v>
      </c>
      <c r="N4" s="76" t="s">
        <v>582</v>
      </c>
      <c r="O4" s="76" t="s">
        <v>583</v>
      </c>
      <c r="P4" s="76" t="s">
        <v>584</v>
      </c>
      <c r="Q4" s="76" t="s">
        <v>585</v>
      </c>
      <c r="R4" s="76" t="s">
        <v>586</v>
      </c>
      <c r="S4" s="76" t="s">
        <v>587</v>
      </c>
      <c r="T4" s="76" t="s">
        <v>588</v>
      </c>
    </row>
    <row r="5" spans="2:20" ht="60" customHeight="1" x14ac:dyDescent="0.35">
      <c r="B5" s="38" t="s">
        <v>589</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590</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591</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592</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593</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594</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595</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596</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597</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598</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599</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600</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601</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602</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603</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604</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605</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606</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607</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608</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609</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610</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611</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612</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613</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614</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615</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616</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617</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618</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619</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620</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621</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622</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623</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624</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625</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626</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627</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628</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629</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630</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631</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632</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633</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634</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635</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636</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637</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638</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395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639</v>
      </c>
      <c r="B1" s="104" t="s">
        <v>1</v>
      </c>
      <c r="C1" s="104" t="s">
        <v>640</v>
      </c>
      <c r="D1" s="104" t="s">
        <v>11</v>
      </c>
      <c r="E1" s="104" t="s">
        <v>641</v>
      </c>
      <c r="F1" s="104" t="s">
        <v>642</v>
      </c>
      <c r="G1" s="104" t="s">
        <v>643</v>
      </c>
      <c r="H1" s="104" t="s">
        <v>644</v>
      </c>
      <c r="I1" s="104" t="s">
        <v>645</v>
      </c>
      <c r="J1" s="104" t="s">
        <v>646</v>
      </c>
      <c r="K1" s="104" t="s">
        <v>647</v>
      </c>
      <c r="L1" s="104" t="s">
        <v>648</v>
      </c>
      <c r="M1" s="104" t="s">
        <v>649</v>
      </c>
      <c r="N1" s="104" t="s">
        <v>650</v>
      </c>
      <c r="O1" s="104" t="s">
        <v>651</v>
      </c>
      <c r="P1" s="104" t="s">
        <v>652</v>
      </c>
      <c r="Q1" s="104" t="s">
        <v>653</v>
      </c>
      <c r="R1" s="104" t="s">
        <v>654</v>
      </c>
      <c r="S1" s="104" t="s">
        <v>655</v>
      </c>
      <c r="T1" s="104" t="s">
        <v>656</v>
      </c>
      <c r="U1" s="104" t="s">
        <v>657</v>
      </c>
      <c r="V1" s="104" t="s">
        <v>658</v>
      </c>
      <c r="W1" s="104" t="s">
        <v>659</v>
      </c>
      <c r="X1" s="104" t="s">
        <v>660</v>
      </c>
      <c r="Y1" s="104" t="s">
        <v>661</v>
      </c>
      <c r="Z1" s="104" t="s">
        <v>662</v>
      </c>
      <c r="AA1" s="104" t="s">
        <v>663</v>
      </c>
      <c r="AB1" s="104" t="s">
        <v>664</v>
      </c>
      <c r="AC1" s="104" t="s">
        <v>665</v>
      </c>
      <c r="AD1" s="104" t="s">
        <v>666</v>
      </c>
      <c r="AE1" s="104" t="s">
        <v>667</v>
      </c>
      <c r="AF1" s="104" t="s">
        <v>668</v>
      </c>
      <c r="AG1" s="104" t="s">
        <v>669</v>
      </c>
      <c r="AH1" s="104" t="s">
        <v>670</v>
      </c>
      <c r="AI1" s="104" t="s">
        <v>671</v>
      </c>
      <c r="AJ1" s="104" t="s">
        <v>672</v>
      </c>
      <c r="AK1" s="104" t="s">
        <v>673</v>
      </c>
      <c r="AL1" s="104" t="s">
        <v>674</v>
      </c>
      <c r="AM1" s="104" t="s">
        <v>675</v>
      </c>
      <c r="AN1" s="104" t="s">
        <v>676</v>
      </c>
      <c r="AO1" s="104" t="s">
        <v>677</v>
      </c>
      <c r="AP1" s="104" t="s">
        <v>678</v>
      </c>
      <c r="AQ1" s="104" t="s">
        <v>679</v>
      </c>
      <c r="AR1" s="104" t="s">
        <v>680</v>
      </c>
      <c r="AS1" s="104" t="s">
        <v>681</v>
      </c>
      <c r="AT1" s="104" t="s">
        <v>682</v>
      </c>
      <c r="AU1" s="104" t="s">
        <v>683</v>
      </c>
      <c r="AV1" s="104" t="s">
        <v>684</v>
      </c>
      <c r="AW1" s="105" t="s">
        <v>685</v>
      </c>
    </row>
    <row r="2" spans="1:49" ht="60" customHeight="1" outlineLevel="1" x14ac:dyDescent="0.35">
      <c r="A2" s="97" t="s">
        <v>686</v>
      </c>
      <c r="B2" s="80">
        <v>1</v>
      </c>
      <c r="C2" s="82" t="s">
        <v>25</v>
      </c>
      <c r="D2" s="84" t="s">
        <v>687</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686</v>
      </c>
      <c r="B3" s="81" t="s">
        <v>18</v>
      </c>
      <c r="C3" s="83" t="s">
        <v>688</v>
      </c>
      <c r="D3" s="85" t="s">
        <v>689</v>
      </c>
      <c r="E3" s="85" t="s">
        <v>690</v>
      </c>
      <c r="F3" s="86" t="s">
        <v>691</v>
      </c>
      <c r="G3" s="86" t="s">
        <v>692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686</v>
      </c>
      <c r="B4" s="81" t="s">
        <v>30</v>
      </c>
      <c r="C4" s="83" t="s">
        <v>693</v>
      </c>
      <c r="D4" s="85" t="s">
        <v>694</v>
      </c>
      <c r="E4" s="85" t="s">
        <v>695</v>
      </c>
      <c r="F4" s="86" t="s">
        <v>691</v>
      </c>
      <c r="G4" s="86" t="s">
        <v>696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686</v>
      </c>
      <c r="B5" s="81" t="s">
        <v>697</v>
      </c>
      <c r="C5" s="83" t="s">
        <v>698</v>
      </c>
      <c r="D5" s="85" t="s">
        <v>699</v>
      </c>
      <c r="E5" s="85" t="s">
        <v>700</v>
      </c>
      <c r="F5" s="86" t="s">
        <v>691</v>
      </c>
      <c r="G5" s="86" t="s">
        <v>701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686</v>
      </c>
      <c r="B6" s="81" t="s">
        <v>702</v>
      </c>
      <c r="C6" s="83" t="s">
        <v>703</v>
      </c>
      <c r="D6" s="85" t="s">
        <v>704</v>
      </c>
      <c r="E6" s="85" t="s">
        <v>705</v>
      </c>
      <c r="F6" s="86" t="s">
        <v>691</v>
      </c>
      <c r="G6" s="86" t="s">
        <v>692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686</v>
      </c>
      <c r="B7" s="81" t="s">
        <v>706</v>
      </c>
      <c r="C7" s="83" t="s">
        <v>707</v>
      </c>
      <c r="D7" s="85" t="s">
        <v>708</v>
      </c>
      <c r="E7" s="85" t="s">
        <v>709</v>
      </c>
      <c r="F7" s="86" t="s">
        <v>691</v>
      </c>
      <c r="G7" s="86" t="s">
        <v>701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710</v>
      </c>
      <c r="B8" s="80">
        <v>2</v>
      </c>
      <c r="C8" s="82" t="s">
        <v>25</v>
      </c>
      <c r="D8" s="84" t="s">
        <v>711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710</v>
      </c>
      <c r="B9" s="81" t="s">
        <v>37</v>
      </c>
      <c r="C9" s="83" t="s">
        <v>712</v>
      </c>
      <c r="D9" s="85" t="s">
        <v>713</v>
      </c>
      <c r="E9" s="85" t="s">
        <v>714</v>
      </c>
      <c r="F9" s="86" t="s">
        <v>715</v>
      </c>
      <c r="G9" s="86" t="s">
        <v>692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710</v>
      </c>
      <c r="B10" s="81" t="s">
        <v>43</v>
      </c>
      <c r="C10" s="83" t="s">
        <v>716</v>
      </c>
      <c r="D10" s="85" t="s">
        <v>717</v>
      </c>
      <c r="E10" s="85" t="s">
        <v>718</v>
      </c>
      <c r="F10" s="86" t="s">
        <v>715</v>
      </c>
      <c r="G10" s="86" t="s">
        <v>692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710</v>
      </c>
      <c r="B11" s="81" t="s">
        <v>49</v>
      </c>
      <c r="C11" s="83" t="s">
        <v>719</v>
      </c>
      <c r="D11" s="85" t="s">
        <v>720</v>
      </c>
      <c r="E11" s="85" t="s">
        <v>721</v>
      </c>
      <c r="F11" s="86" t="s">
        <v>715</v>
      </c>
      <c r="G11" s="86" t="s">
        <v>696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710</v>
      </c>
      <c r="B12" s="81" t="s">
        <v>55</v>
      </c>
      <c r="C12" s="83" t="s">
        <v>722</v>
      </c>
      <c r="D12" s="85" t="s">
        <v>723</v>
      </c>
      <c r="E12" s="85" t="s">
        <v>724</v>
      </c>
      <c r="F12" s="86" t="s">
        <v>715</v>
      </c>
      <c r="G12" s="86" t="s">
        <v>701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710</v>
      </c>
      <c r="B13" s="81" t="s">
        <v>62</v>
      </c>
      <c r="C13" s="83" t="s">
        <v>725</v>
      </c>
      <c r="D13" s="85" t="s">
        <v>726</v>
      </c>
      <c r="E13" s="85" t="s">
        <v>727</v>
      </c>
      <c r="F13" s="86" t="s">
        <v>715</v>
      </c>
      <c r="G13" s="86" t="s">
        <v>728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710</v>
      </c>
      <c r="B14" s="81" t="s">
        <v>69</v>
      </c>
      <c r="C14" s="83" t="s">
        <v>729</v>
      </c>
      <c r="D14" s="85" t="s">
        <v>730</v>
      </c>
      <c r="E14" s="85" t="s">
        <v>731</v>
      </c>
      <c r="F14" s="86" t="s">
        <v>715</v>
      </c>
      <c r="G14" s="86" t="s">
        <v>728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710</v>
      </c>
      <c r="B15" s="81" t="s">
        <v>75</v>
      </c>
      <c r="C15" s="83" t="s">
        <v>732</v>
      </c>
      <c r="D15" s="85" t="s">
        <v>733</v>
      </c>
      <c r="E15" s="85" t="s">
        <v>734</v>
      </c>
      <c r="F15" s="86" t="s">
        <v>715</v>
      </c>
      <c r="G15" s="86" t="s">
        <v>728</v>
      </c>
      <c r="H15" s="86">
        <v>3</v>
      </c>
      <c r="I15" s="88">
        <f>IF(COUNTIF(J15:AW15,"&lt;&gt;")=0,"",SUMPRODUCT(((Recommendations[ImplStatus]="Implemented")+(Recommendations[ImplStatus]="Compensated"))*ISNUMBER(MATCH(Recommendations[Id],J15:AW15,0)))/COUNTIF(J15:AW15,"&lt;&gt;"))</f>
        <v>0</v>
      </c>
      <c r="J15" s="90" t="s">
        <v>257</v>
      </c>
      <c r="K15" s="90" t="s">
        <v>270</v>
      </c>
      <c r="L15" s="90" t="s">
        <v>276</v>
      </c>
      <c r="M15" s="90" t="s">
        <v>349</v>
      </c>
      <c r="N15" s="90" t="s">
        <v>361</v>
      </c>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735</v>
      </c>
      <c r="B16" s="80">
        <v>3</v>
      </c>
      <c r="C16" s="82" t="s">
        <v>25</v>
      </c>
      <c r="D16" s="84" t="s">
        <v>736</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735</v>
      </c>
      <c r="B17" s="81" t="s">
        <v>82</v>
      </c>
      <c r="C17" s="83" t="s">
        <v>737</v>
      </c>
      <c r="D17" s="85" t="s">
        <v>738</v>
      </c>
      <c r="E17" s="85" t="s">
        <v>739</v>
      </c>
      <c r="F17" s="86" t="s">
        <v>740</v>
      </c>
      <c r="G17" s="86" t="s">
        <v>741</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735</v>
      </c>
      <c r="B18" s="81" t="s">
        <v>88</v>
      </c>
      <c r="C18" s="83" t="s">
        <v>742</v>
      </c>
      <c r="D18" s="85" t="s">
        <v>743</v>
      </c>
      <c r="E18" s="85" t="s">
        <v>744</v>
      </c>
      <c r="F18" s="86" t="s">
        <v>740</v>
      </c>
      <c r="G18" s="86" t="s">
        <v>692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735</v>
      </c>
      <c r="B19" s="81" t="s">
        <v>745</v>
      </c>
      <c r="C19" s="83" t="s">
        <v>746</v>
      </c>
      <c r="D19" s="85" t="s">
        <v>747</v>
      </c>
      <c r="E19" s="85" t="s">
        <v>748</v>
      </c>
      <c r="F19" s="86" t="s">
        <v>740</v>
      </c>
      <c r="G19" s="86" t="s">
        <v>728</v>
      </c>
      <c r="H19" s="86">
        <v>1</v>
      </c>
      <c r="I19" s="88">
        <f>IF(COUNTIF(J19:AW19,"&lt;&gt;")=0,"",SUMPRODUCT(((Recommendations[ImplStatus]="Implemented")+(Recommendations[ImplStatus]="Compensated"))*ISNUMBER(MATCH(Recommendations[Id],J19:AW19,0)))/COUNTIF(J19:AW19,"&lt;&gt;"))</f>
        <v>0</v>
      </c>
      <c r="J19" s="90" t="s">
        <v>95</v>
      </c>
      <c r="K19" s="90" t="s">
        <v>100</v>
      </c>
      <c r="L19" s="90" t="s">
        <v>105</v>
      </c>
      <c r="M19" s="90" t="s">
        <v>111</v>
      </c>
      <c r="N19" s="90" t="s">
        <v>116</v>
      </c>
      <c r="O19" s="90" t="s">
        <v>121</v>
      </c>
      <c r="P19" s="90" t="s">
        <v>126</v>
      </c>
      <c r="Q19" s="90" t="s">
        <v>131</v>
      </c>
      <c r="R19" s="90" t="s">
        <v>137</v>
      </c>
      <c r="S19" s="90" t="s">
        <v>143</v>
      </c>
      <c r="T19" s="90" t="s">
        <v>149</v>
      </c>
      <c r="U19" s="90" t="s">
        <v>155</v>
      </c>
      <c r="V19" s="90" t="s">
        <v>160</v>
      </c>
      <c r="W19" s="90" t="s">
        <v>165</v>
      </c>
      <c r="X19" s="90" t="s">
        <v>171</v>
      </c>
      <c r="Y19" s="90" t="s">
        <v>239</v>
      </c>
      <c r="Z19" s="90" t="s">
        <v>250</v>
      </c>
      <c r="AA19" s="90" t="s">
        <v>257</v>
      </c>
      <c r="AB19" s="90" t="s">
        <v>349</v>
      </c>
      <c r="AC19" s="90" t="s">
        <v>361</v>
      </c>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735</v>
      </c>
      <c r="B20" s="81" t="s">
        <v>749</v>
      </c>
      <c r="C20" s="83" t="s">
        <v>750</v>
      </c>
      <c r="D20" s="85" t="s">
        <v>751</v>
      </c>
      <c r="E20" s="85" t="s">
        <v>752</v>
      </c>
      <c r="F20" s="86" t="s">
        <v>740</v>
      </c>
      <c r="G20" s="86" t="s">
        <v>728</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735</v>
      </c>
      <c r="B21" s="81" t="s">
        <v>753</v>
      </c>
      <c r="C21" s="83" t="s">
        <v>754</v>
      </c>
      <c r="D21" s="85" t="s">
        <v>755</v>
      </c>
      <c r="E21" s="85" t="s">
        <v>756</v>
      </c>
      <c r="F21" s="86" t="s">
        <v>740</v>
      </c>
      <c r="G21" s="86" t="s">
        <v>728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735</v>
      </c>
      <c r="B22" s="81" t="s">
        <v>757</v>
      </c>
      <c r="C22" s="83" t="s">
        <v>758</v>
      </c>
      <c r="D22" s="85" t="s">
        <v>759</v>
      </c>
      <c r="E22" s="85" t="s">
        <v>760</v>
      </c>
      <c r="F22" s="86" t="s">
        <v>740</v>
      </c>
      <c r="G22" s="86" t="s">
        <v>728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735</v>
      </c>
      <c r="B23" s="81" t="s">
        <v>761</v>
      </c>
      <c r="C23" s="83" t="s">
        <v>762</v>
      </c>
      <c r="D23" s="85" t="s">
        <v>763</v>
      </c>
      <c r="E23" s="85" t="s">
        <v>764</v>
      </c>
      <c r="F23" s="86" t="s">
        <v>740</v>
      </c>
      <c r="G23" s="86" t="s">
        <v>692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735</v>
      </c>
      <c r="B24" s="81" t="s">
        <v>765</v>
      </c>
      <c r="C24" s="83" t="s">
        <v>766</v>
      </c>
      <c r="D24" s="85" t="s">
        <v>767</v>
      </c>
      <c r="E24" s="85" t="s">
        <v>768</v>
      </c>
      <c r="F24" s="86" t="s">
        <v>740</v>
      </c>
      <c r="G24" s="86" t="s">
        <v>692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735</v>
      </c>
      <c r="B25" s="81" t="s">
        <v>769</v>
      </c>
      <c r="C25" s="83" t="s">
        <v>770</v>
      </c>
      <c r="D25" s="85" t="s">
        <v>771</v>
      </c>
      <c r="E25" s="85" t="s">
        <v>772</v>
      </c>
      <c r="F25" s="86" t="s">
        <v>740</v>
      </c>
      <c r="G25" s="86" t="s">
        <v>728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735</v>
      </c>
      <c r="B26" s="81" t="s">
        <v>773</v>
      </c>
      <c r="C26" s="83" t="s">
        <v>774</v>
      </c>
      <c r="D26" s="85" t="s">
        <v>775</v>
      </c>
      <c r="E26" s="85" t="s">
        <v>776</v>
      </c>
      <c r="F26" s="86" t="s">
        <v>740</v>
      </c>
      <c r="G26" s="86" t="s">
        <v>728</v>
      </c>
      <c r="H26" s="86">
        <v>2</v>
      </c>
      <c r="I26" s="88">
        <f>IF(COUNTIF(J26:AW26,"&lt;&gt;")=0,"",SUMPRODUCT(((Recommendations[ImplStatus]="Implemented")+(Recommendations[ImplStatus]="Compensated"))*ISNUMBER(MATCH(Recommendations[Id],J26:AW26,0)))/COUNTIF(J26:AW26,"&lt;&gt;"))</f>
        <v>0</v>
      </c>
      <c r="J26" s="90" t="s">
        <v>195</v>
      </c>
      <c r="K26" s="90" t="s">
        <v>207</v>
      </c>
      <c r="L26" s="90" t="s">
        <v>213</v>
      </c>
      <c r="M26" s="90" t="s">
        <v>301</v>
      </c>
      <c r="N26" s="90" t="s">
        <v>343</v>
      </c>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735</v>
      </c>
      <c r="B27" s="81" t="s">
        <v>777</v>
      </c>
      <c r="C27" s="83" t="s">
        <v>778</v>
      </c>
      <c r="D27" s="85" t="s">
        <v>779</v>
      </c>
      <c r="E27" s="85" t="s">
        <v>780</v>
      </c>
      <c r="F27" s="86" t="s">
        <v>740</v>
      </c>
      <c r="G27" s="86" t="s">
        <v>728</v>
      </c>
      <c r="H27" s="86">
        <v>2</v>
      </c>
      <c r="I27" s="88">
        <f>IF(COUNTIF(J27:AW27,"&lt;&gt;")=0,"",SUMPRODUCT(((Recommendations[ImplStatus]="Implemented")+(Recommendations[ImplStatus]="Compensated"))*ISNUMBER(MATCH(Recommendations[Id],J27:AW27,0)))/COUNTIF(J27:AW27,"&lt;&gt;"))</f>
        <v>0</v>
      </c>
      <c r="J27" s="90" t="s">
        <v>390</v>
      </c>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735</v>
      </c>
      <c r="B28" s="81" t="s">
        <v>781</v>
      </c>
      <c r="C28" s="83" t="s">
        <v>782</v>
      </c>
      <c r="D28" s="85" t="s">
        <v>783</v>
      </c>
      <c r="E28" s="85" t="s">
        <v>784</v>
      </c>
      <c r="F28" s="86" t="s">
        <v>740</v>
      </c>
      <c r="G28" s="86" t="s">
        <v>728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735</v>
      </c>
      <c r="B29" s="81" t="s">
        <v>785</v>
      </c>
      <c r="C29" s="83" t="s">
        <v>786</v>
      </c>
      <c r="D29" s="85" t="s">
        <v>787</v>
      </c>
      <c r="E29" s="85" t="s">
        <v>788</v>
      </c>
      <c r="F29" s="86" t="s">
        <v>740</v>
      </c>
      <c r="G29" s="86" t="s">
        <v>728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735</v>
      </c>
      <c r="B30" s="81" t="s">
        <v>789</v>
      </c>
      <c r="C30" s="83" t="s">
        <v>790</v>
      </c>
      <c r="D30" s="85" t="s">
        <v>791</v>
      </c>
      <c r="E30" s="85" t="s">
        <v>792</v>
      </c>
      <c r="F30" s="86" t="s">
        <v>740</v>
      </c>
      <c r="G30" s="86" t="s">
        <v>701</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793</v>
      </c>
      <c r="B31" s="80">
        <v>4</v>
      </c>
      <c r="C31" s="82" t="s">
        <v>25</v>
      </c>
      <c r="D31" s="84" t="s">
        <v>794</v>
      </c>
      <c r="E31" s="84" t="s">
        <v>25</v>
      </c>
      <c r="F31" s="80" t="s">
        <v>25</v>
      </c>
      <c r="G31" s="80" t="s">
        <v>25</v>
      </c>
      <c r="H31" s="80"/>
      <c r="I31" s="87">
        <f>IF(COUNTIF(J31:AW31,"&lt;&gt;")=0,"",SUMPRODUCT(((Recommendations[ImplStatus]="Implemented")+(Recommendations[ImplStatus]="Compensated"))*ISNUMBER(MATCH(Recommendations[Id],J31:AW31,0)))/COUNTIF(J31:AW31,"&lt;&gt;"))</f>
        <v>0</v>
      </c>
      <c r="J31" s="89" t="s">
        <v>183</v>
      </c>
      <c r="K31" s="89" t="s">
        <v>207</v>
      </c>
      <c r="L31" s="89" t="s">
        <v>213</v>
      </c>
      <c r="M31" s="89" t="s">
        <v>264</v>
      </c>
      <c r="N31" s="89" t="s">
        <v>270</v>
      </c>
      <c r="O31" s="89" t="s">
        <v>276</v>
      </c>
      <c r="P31" s="89" t="s">
        <v>330</v>
      </c>
      <c r="Q31" s="89" t="s">
        <v>373</v>
      </c>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793</v>
      </c>
      <c r="B32" s="81" t="s">
        <v>95</v>
      </c>
      <c r="C32" s="83" t="s">
        <v>795</v>
      </c>
      <c r="D32" s="85" t="s">
        <v>796</v>
      </c>
      <c r="E32" s="85" t="s">
        <v>797</v>
      </c>
      <c r="F32" s="86" t="s">
        <v>798</v>
      </c>
      <c r="G32" s="86" t="s">
        <v>741</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793</v>
      </c>
      <c r="B33" s="81" t="s">
        <v>100</v>
      </c>
      <c r="C33" s="83" t="s">
        <v>799</v>
      </c>
      <c r="D33" s="85" t="s">
        <v>800</v>
      </c>
      <c r="E33" s="85" t="s">
        <v>801</v>
      </c>
      <c r="F33" s="86" t="s">
        <v>798</v>
      </c>
      <c r="G33" s="86" t="s">
        <v>741</v>
      </c>
      <c r="H33" s="86">
        <v>1</v>
      </c>
      <c r="I33" s="88">
        <f>IF(COUNTIF(J33:AW33,"&lt;&gt;")=0,"",SUMPRODUCT(((Recommendations[ImplStatus]="Implemented")+(Recommendations[ImplStatus]="Compensated"))*ISNUMBER(MATCH(Recommendations[Id],J33:AW33,0)))/COUNTIF(J33:AW33,"&lt;&gt;"))</f>
        <v>0</v>
      </c>
      <c r="J33" s="90" t="s">
        <v>62</v>
      </c>
      <c r="K33" s="90" t="s">
        <v>82</v>
      </c>
      <c r="L33" s="90" t="s">
        <v>201</v>
      </c>
      <c r="M33" s="90" t="s">
        <v>264</v>
      </c>
      <c r="N33" s="90" t="s">
        <v>283</v>
      </c>
      <c r="O33" s="90" t="s">
        <v>307</v>
      </c>
      <c r="P33" s="90" t="s">
        <v>313</v>
      </c>
      <c r="Q33" s="90" t="s">
        <v>319</v>
      </c>
      <c r="R33" s="90" t="s">
        <v>324</v>
      </c>
      <c r="S33" s="90" t="s">
        <v>330</v>
      </c>
      <c r="T33" s="90" t="s">
        <v>337</v>
      </c>
      <c r="U33" s="90" t="s">
        <v>373</v>
      </c>
      <c r="V33" s="90" t="s">
        <v>378</v>
      </c>
      <c r="W33" s="90" t="s">
        <v>384</v>
      </c>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793</v>
      </c>
      <c r="B34" s="81" t="s">
        <v>105</v>
      </c>
      <c r="C34" s="83" t="s">
        <v>802</v>
      </c>
      <c r="D34" s="85" t="s">
        <v>803</v>
      </c>
      <c r="E34" s="85" t="s">
        <v>804</v>
      </c>
      <c r="F34" s="86" t="s">
        <v>691</v>
      </c>
      <c r="G34" s="86" t="s">
        <v>728</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793</v>
      </c>
      <c r="B35" s="81" t="s">
        <v>111</v>
      </c>
      <c r="C35" s="83" t="s">
        <v>805</v>
      </c>
      <c r="D35" s="85" t="s">
        <v>806</v>
      </c>
      <c r="E35" s="85" t="s">
        <v>807</v>
      </c>
      <c r="F35" s="86" t="s">
        <v>691</v>
      </c>
      <c r="G35" s="86" t="s">
        <v>728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793</v>
      </c>
      <c r="B36" s="81" t="s">
        <v>116</v>
      </c>
      <c r="C36" s="83" t="s">
        <v>808</v>
      </c>
      <c r="D36" s="85" t="s">
        <v>809</v>
      </c>
      <c r="E36" s="85" t="s">
        <v>810</v>
      </c>
      <c r="F36" s="86" t="s">
        <v>691</v>
      </c>
      <c r="G36" s="86" t="s">
        <v>728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793</v>
      </c>
      <c r="B37" s="81" t="s">
        <v>121</v>
      </c>
      <c r="C37" s="83" t="s">
        <v>811</v>
      </c>
      <c r="D37" s="85" t="s">
        <v>812</v>
      </c>
      <c r="E37" s="85" t="s">
        <v>813</v>
      </c>
      <c r="F37" s="86" t="s">
        <v>691</v>
      </c>
      <c r="G37" s="86" t="s">
        <v>728</v>
      </c>
      <c r="H37" s="86">
        <v>1</v>
      </c>
      <c r="I37" s="88">
        <f>IF(COUNTIF(J37:AW37,"&lt;&gt;")=0,"",SUMPRODUCT(((Recommendations[ImplStatus]="Implemented")+(Recommendations[ImplStatus]="Compensated"))*ISNUMBER(MATCH(Recommendations[Id],J37:AW37,0)))/COUNTIF(J37:AW37,"&lt;&gt;"))</f>
        <v>0</v>
      </c>
      <c r="J37" s="90" t="s">
        <v>283</v>
      </c>
      <c r="K37" s="90" t="s">
        <v>355</v>
      </c>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793</v>
      </c>
      <c r="B38" s="81" t="s">
        <v>126</v>
      </c>
      <c r="C38" s="83" t="s">
        <v>814</v>
      </c>
      <c r="D38" s="85" t="s">
        <v>815</v>
      </c>
      <c r="E38" s="85" t="s">
        <v>816</v>
      </c>
      <c r="F38" s="86" t="s">
        <v>817</v>
      </c>
      <c r="G38" s="86" t="s">
        <v>728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793</v>
      </c>
      <c r="B39" s="81" t="s">
        <v>131</v>
      </c>
      <c r="C39" s="83" t="s">
        <v>818</v>
      </c>
      <c r="D39" s="85" t="s">
        <v>819</v>
      </c>
      <c r="E39" s="85" t="s">
        <v>820</v>
      </c>
      <c r="F39" s="86" t="s">
        <v>691</v>
      </c>
      <c r="G39" s="86" t="s">
        <v>728</v>
      </c>
      <c r="H39" s="86">
        <v>2</v>
      </c>
      <c r="I39" s="88">
        <f>IF(COUNTIF(J39:AW39,"&lt;&gt;")=0,"",SUMPRODUCT(((Recommendations[ImplStatus]="Implemented")+(Recommendations[ImplStatus]="Compensated"))*ISNUMBER(MATCH(Recommendations[Id],J39:AW39,0)))/COUNTIF(J39:AW39,"&lt;&gt;"))</f>
        <v>0</v>
      </c>
      <c r="J39" s="90" t="s">
        <v>18</v>
      </c>
      <c r="K39" s="90" t="s">
        <v>30</v>
      </c>
      <c r="L39" s="90" t="s">
        <v>69</v>
      </c>
      <c r="M39" s="90" t="s">
        <v>88</v>
      </c>
      <c r="N39" s="90" t="s">
        <v>307</v>
      </c>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793</v>
      </c>
      <c r="B40" s="81" t="s">
        <v>137</v>
      </c>
      <c r="C40" s="83" t="s">
        <v>821</v>
      </c>
      <c r="D40" s="85" t="s">
        <v>822</v>
      </c>
      <c r="E40" s="85" t="s">
        <v>823</v>
      </c>
      <c r="F40" s="86" t="s">
        <v>691</v>
      </c>
      <c r="G40" s="86" t="s">
        <v>728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793</v>
      </c>
      <c r="B41" s="81" t="s">
        <v>143</v>
      </c>
      <c r="C41" s="83" t="s">
        <v>824</v>
      </c>
      <c r="D41" s="85" t="s">
        <v>825</v>
      </c>
      <c r="E41" s="85" t="s">
        <v>826</v>
      </c>
      <c r="F41" s="86" t="s">
        <v>691</v>
      </c>
      <c r="G41" s="86" t="s">
        <v>728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793</v>
      </c>
      <c r="B42" s="81" t="s">
        <v>149</v>
      </c>
      <c r="C42" s="83" t="s">
        <v>827</v>
      </c>
      <c r="D42" s="85" t="s">
        <v>828</v>
      </c>
      <c r="E42" s="85" t="s">
        <v>829</v>
      </c>
      <c r="F42" s="86" t="s">
        <v>740</v>
      </c>
      <c r="G42" s="86" t="s">
        <v>728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793</v>
      </c>
      <c r="B43" s="81" t="s">
        <v>155</v>
      </c>
      <c r="C43" s="83" t="s">
        <v>830</v>
      </c>
      <c r="D43" s="85" t="s">
        <v>831</v>
      </c>
      <c r="E43" s="85" t="s">
        <v>832</v>
      </c>
      <c r="F43" s="86" t="s">
        <v>740</v>
      </c>
      <c r="G43" s="86" t="s">
        <v>728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833</v>
      </c>
      <c r="B44" s="80">
        <v>5</v>
      </c>
      <c r="C44" s="82" t="s">
        <v>25</v>
      </c>
      <c r="D44" s="84" t="s">
        <v>834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833</v>
      </c>
      <c r="B45" s="81" t="s">
        <v>178</v>
      </c>
      <c r="C45" s="83" t="s">
        <v>835</v>
      </c>
      <c r="D45" s="85" t="s">
        <v>836</v>
      </c>
      <c r="E45" s="85" t="s">
        <v>837</v>
      </c>
      <c r="F45" s="86" t="s">
        <v>817</v>
      </c>
      <c r="G45" s="86" t="s">
        <v>692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833</v>
      </c>
      <c r="B46" s="81" t="s">
        <v>183</v>
      </c>
      <c r="C46" s="83" t="s">
        <v>838</v>
      </c>
      <c r="D46" s="85" t="s">
        <v>839</v>
      </c>
      <c r="E46" s="85" t="s">
        <v>840</v>
      </c>
      <c r="F46" s="86" t="s">
        <v>817</v>
      </c>
      <c r="G46" s="86" t="s">
        <v>728</v>
      </c>
      <c r="H46" s="86">
        <v>1</v>
      </c>
      <c r="I46" s="88">
        <f>IF(COUNTIF(J46:AW46,"&lt;&gt;")=0,"",SUMPRODUCT(((Recommendations[ImplStatus]="Implemented")+(Recommendations[ImplStatus]="Compensated"))*ISNUMBER(MATCH(Recommendations[Id],J46:AW46,0)))/COUNTIF(J46:AW46,"&lt;&gt;"))</f>
        <v>0</v>
      </c>
      <c r="J46" s="90" t="s">
        <v>189</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833</v>
      </c>
      <c r="B47" s="81" t="s">
        <v>841</v>
      </c>
      <c r="C47" s="83" t="s">
        <v>842</v>
      </c>
      <c r="D47" s="85" t="s">
        <v>843</v>
      </c>
      <c r="E47" s="85" t="s">
        <v>844</v>
      </c>
      <c r="F47" s="86" t="s">
        <v>817</v>
      </c>
      <c r="G47" s="86" t="s">
        <v>728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833</v>
      </c>
      <c r="B48" s="81" t="s">
        <v>845</v>
      </c>
      <c r="C48" s="83" t="s">
        <v>846</v>
      </c>
      <c r="D48" s="85" t="s">
        <v>847</v>
      </c>
      <c r="E48" s="85" t="s">
        <v>848</v>
      </c>
      <c r="F48" s="86" t="s">
        <v>817</v>
      </c>
      <c r="G48" s="86" t="s">
        <v>728</v>
      </c>
      <c r="H48" s="86">
        <v>1</v>
      </c>
      <c r="I48" s="88">
        <f>IF(COUNTIF(J48:AW48,"&lt;&gt;")=0,"",SUMPRODUCT(((Recommendations[ImplStatus]="Implemented")+(Recommendations[ImplStatus]="Compensated"))*ISNUMBER(MATCH(Recommendations[Id],J48:AW48,0)))/COUNTIF(J48:AW48,"&lt;&gt;"))</f>
        <v>0</v>
      </c>
      <c r="J48" s="90" t="s">
        <v>289</v>
      </c>
      <c r="K48" s="90" t="s">
        <v>295</v>
      </c>
      <c r="L48" s="90" t="s">
        <v>355</v>
      </c>
      <c r="M48" s="90" t="s">
        <v>378</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833</v>
      </c>
      <c r="B49" s="81" t="s">
        <v>849</v>
      </c>
      <c r="C49" s="83" t="s">
        <v>850</v>
      </c>
      <c r="D49" s="85" t="s">
        <v>851</v>
      </c>
      <c r="E49" s="85" t="s">
        <v>852</v>
      </c>
      <c r="F49" s="86" t="s">
        <v>817</v>
      </c>
      <c r="G49" s="86" t="s">
        <v>692</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833</v>
      </c>
      <c r="B50" s="81" t="s">
        <v>853</v>
      </c>
      <c r="C50" s="83" t="s">
        <v>854</v>
      </c>
      <c r="D50" s="85" t="s">
        <v>855</v>
      </c>
      <c r="E50" s="85" t="s">
        <v>856</v>
      </c>
      <c r="F50" s="86" t="s">
        <v>817</v>
      </c>
      <c r="G50" s="86" t="s">
        <v>741</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857</v>
      </c>
      <c r="B51" s="80">
        <v>6</v>
      </c>
      <c r="C51" s="82" t="s">
        <v>25</v>
      </c>
      <c r="D51" s="84" t="s">
        <v>858</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857</v>
      </c>
      <c r="B52" s="81" t="s">
        <v>189</v>
      </c>
      <c r="C52" s="83" t="s">
        <v>859</v>
      </c>
      <c r="D52" s="85" t="s">
        <v>860</v>
      </c>
      <c r="E52" s="85" t="s">
        <v>861</v>
      </c>
      <c r="F52" s="86" t="s">
        <v>798</v>
      </c>
      <c r="G52" s="86" t="s">
        <v>741</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857</v>
      </c>
      <c r="B53" s="81" t="s">
        <v>195</v>
      </c>
      <c r="C53" s="83" t="s">
        <v>862</v>
      </c>
      <c r="D53" s="85" t="s">
        <v>863</v>
      </c>
      <c r="E53" s="85" t="s">
        <v>864</v>
      </c>
      <c r="F53" s="86" t="s">
        <v>798</v>
      </c>
      <c r="G53" s="86" t="s">
        <v>741</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857</v>
      </c>
      <c r="B54" s="81" t="s">
        <v>201</v>
      </c>
      <c r="C54" s="83" t="s">
        <v>865</v>
      </c>
      <c r="D54" s="85" t="s">
        <v>866</v>
      </c>
      <c r="E54" s="85" t="s">
        <v>867</v>
      </c>
      <c r="F54" s="86" t="s">
        <v>817</v>
      </c>
      <c r="G54" s="86" t="s">
        <v>728</v>
      </c>
      <c r="H54" s="86">
        <v>1</v>
      </c>
      <c r="I54" s="88">
        <f>IF(COUNTIF(J54:AW54,"&lt;&gt;")=0,"",SUMPRODUCT(((Recommendations[ImplStatus]="Implemented")+(Recommendations[ImplStatus]="Compensated"))*ISNUMBER(MATCH(Recommendations[Id],J54:AW54,0)))/COUNTIF(J54:AW54,"&lt;&gt;"))</f>
        <v>0</v>
      </c>
      <c r="J54" s="90" t="s">
        <v>189</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857</v>
      </c>
      <c r="B55" s="81" t="s">
        <v>207</v>
      </c>
      <c r="C55" s="83" t="s">
        <v>868</v>
      </c>
      <c r="D55" s="85" t="s">
        <v>869</v>
      </c>
      <c r="E55" s="85" t="s">
        <v>870</v>
      </c>
      <c r="F55" s="86" t="s">
        <v>817</v>
      </c>
      <c r="G55" s="86" t="s">
        <v>728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857</v>
      </c>
      <c r="B56" s="81" t="s">
        <v>213</v>
      </c>
      <c r="C56" s="83" t="s">
        <v>871</v>
      </c>
      <c r="D56" s="85" t="s">
        <v>872</v>
      </c>
      <c r="E56" s="85" t="s">
        <v>873</v>
      </c>
      <c r="F56" s="86" t="s">
        <v>817</v>
      </c>
      <c r="G56" s="86" t="s">
        <v>728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857</v>
      </c>
      <c r="B57" s="81" t="s">
        <v>874</v>
      </c>
      <c r="C57" s="83" t="s">
        <v>875</v>
      </c>
      <c r="D57" s="85" t="s">
        <v>876</v>
      </c>
      <c r="E57" s="85" t="s">
        <v>877</v>
      </c>
      <c r="F57" s="86" t="s">
        <v>715</v>
      </c>
      <c r="G57" s="86" t="s">
        <v>692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857</v>
      </c>
      <c r="B58" s="81" t="s">
        <v>878</v>
      </c>
      <c r="C58" s="83" t="s">
        <v>879</v>
      </c>
      <c r="D58" s="85" t="s">
        <v>880</v>
      </c>
      <c r="E58" s="85" t="s">
        <v>881</v>
      </c>
      <c r="F58" s="86" t="s">
        <v>817</v>
      </c>
      <c r="G58" s="86" t="s">
        <v>728</v>
      </c>
      <c r="H58" s="86">
        <v>2</v>
      </c>
      <c r="I58" s="88">
        <f>IF(COUNTIF(J58:AW58,"&lt;&gt;")=0,"",SUMPRODUCT(((Recommendations[ImplStatus]="Implemented")+(Recommendations[ImplStatus]="Compensated"))*ISNUMBER(MATCH(Recommendations[Id],J58:AW58,0)))/COUNTIF(J58:AW58,"&lt;&gt;"))</f>
        <v>0</v>
      </c>
      <c r="J58" s="90" t="s">
        <v>289</v>
      </c>
      <c r="K58" s="90" t="s">
        <v>295</v>
      </c>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857</v>
      </c>
      <c r="B59" s="81" t="s">
        <v>882</v>
      </c>
      <c r="C59" s="83" t="s">
        <v>883</v>
      </c>
      <c r="D59" s="85" t="s">
        <v>884</v>
      </c>
      <c r="E59" s="85" t="s">
        <v>885</v>
      </c>
      <c r="F59" s="86" t="s">
        <v>817</v>
      </c>
      <c r="G59" s="86" t="s">
        <v>741</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886</v>
      </c>
      <c r="B60" s="80">
        <v>7</v>
      </c>
      <c r="C60" s="82" t="s">
        <v>25</v>
      </c>
      <c r="D60" s="84" t="s">
        <v>887</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886</v>
      </c>
      <c r="B61" s="81" t="s">
        <v>220</v>
      </c>
      <c r="C61" s="83" t="s">
        <v>888</v>
      </c>
      <c r="D61" s="85" t="s">
        <v>889</v>
      </c>
      <c r="E61" s="85" t="s">
        <v>890</v>
      </c>
      <c r="F61" s="86" t="s">
        <v>798</v>
      </c>
      <c r="G61" s="86" t="s">
        <v>741</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886</v>
      </c>
      <c r="B62" s="81" t="s">
        <v>226</v>
      </c>
      <c r="C62" s="83" t="s">
        <v>891</v>
      </c>
      <c r="D62" s="85" t="s">
        <v>892</v>
      </c>
      <c r="E62" s="85" t="s">
        <v>893</v>
      </c>
      <c r="F62" s="86" t="s">
        <v>798</v>
      </c>
      <c r="G62" s="86" t="s">
        <v>741</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886</v>
      </c>
      <c r="B63" s="81" t="s">
        <v>233</v>
      </c>
      <c r="C63" s="83" t="s">
        <v>894</v>
      </c>
      <c r="D63" s="85" t="s">
        <v>895</v>
      </c>
      <c r="E63" s="85" t="s">
        <v>896</v>
      </c>
      <c r="F63" s="86" t="s">
        <v>715</v>
      </c>
      <c r="G63" s="86" t="s">
        <v>728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886</v>
      </c>
      <c r="B64" s="81" t="s">
        <v>239</v>
      </c>
      <c r="C64" s="83" t="s">
        <v>897</v>
      </c>
      <c r="D64" s="85" t="s">
        <v>898</v>
      </c>
      <c r="E64" s="85" t="s">
        <v>899</v>
      </c>
      <c r="F64" s="86" t="s">
        <v>715</v>
      </c>
      <c r="G64" s="86" t="s">
        <v>728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886</v>
      </c>
      <c r="B65" s="81" t="s">
        <v>245</v>
      </c>
      <c r="C65" s="83" t="s">
        <v>900</v>
      </c>
      <c r="D65" s="85" t="s">
        <v>901</v>
      </c>
      <c r="E65" s="85" t="s">
        <v>902</v>
      </c>
      <c r="F65" s="86" t="s">
        <v>715</v>
      </c>
      <c r="G65" s="86" t="s">
        <v>692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886</v>
      </c>
      <c r="B66" s="81" t="s">
        <v>250</v>
      </c>
      <c r="C66" s="83" t="s">
        <v>903</v>
      </c>
      <c r="D66" s="85" t="s">
        <v>904</v>
      </c>
      <c r="E66" s="85" t="s">
        <v>905</v>
      </c>
      <c r="F66" s="86" t="s">
        <v>715</v>
      </c>
      <c r="G66" s="86" t="s">
        <v>692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886</v>
      </c>
      <c r="B67" s="81" t="s">
        <v>906</v>
      </c>
      <c r="C67" s="83" t="s">
        <v>907</v>
      </c>
      <c r="D67" s="85" t="s">
        <v>908</v>
      </c>
      <c r="E67" s="85" t="s">
        <v>909</v>
      </c>
      <c r="F67" s="86" t="s">
        <v>715</v>
      </c>
      <c r="G67" s="86" t="s">
        <v>696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910</v>
      </c>
      <c r="B68" s="80">
        <v>8</v>
      </c>
      <c r="C68" s="82" t="s">
        <v>25</v>
      </c>
      <c r="D68" s="84" t="s">
        <v>911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910</v>
      </c>
      <c r="B69" s="81" t="s">
        <v>257</v>
      </c>
      <c r="C69" s="83" t="s">
        <v>912</v>
      </c>
      <c r="D69" s="85" t="s">
        <v>913</v>
      </c>
      <c r="E69" s="85" t="s">
        <v>914</v>
      </c>
      <c r="F69" s="86" t="s">
        <v>798</v>
      </c>
      <c r="G69" s="86" t="s">
        <v>741</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910</v>
      </c>
      <c r="B70" s="81" t="s">
        <v>915</v>
      </c>
      <c r="C70" s="83" t="s">
        <v>916</v>
      </c>
      <c r="D70" s="85" t="s">
        <v>917</v>
      </c>
      <c r="E70" s="85" t="s">
        <v>918</v>
      </c>
      <c r="F70" s="86" t="s">
        <v>740</v>
      </c>
      <c r="G70" s="86" t="s">
        <v>701</v>
      </c>
      <c r="H70" s="86">
        <v>1</v>
      </c>
      <c r="I70" s="88">
        <f>IF(COUNTIF(J70:AW70,"&lt;&gt;")=0,"",SUMPRODUCT(((Recommendations[ImplStatus]="Implemented")+(Recommendations[ImplStatus]="Compensated"))*ISNUMBER(MATCH(Recommendations[Id],J70:AW70,0)))/COUNTIF(J70:AW70,"&lt;&gt;"))</f>
        <v>0</v>
      </c>
      <c r="J70" s="90" t="s">
        <v>220</v>
      </c>
      <c r="K70" s="90" t="s">
        <v>233</v>
      </c>
      <c r="L70" s="90" t="s">
        <v>367</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910</v>
      </c>
      <c r="B71" s="81" t="s">
        <v>919</v>
      </c>
      <c r="C71" s="83" t="s">
        <v>920</v>
      </c>
      <c r="D71" s="85" t="s">
        <v>921</v>
      </c>
      <c r="E71" s="85" t="s">
        <v>922</v>
      </c>
      <c r="F71" s="86" t="s">
        <v>740</v>
      </c>
      <c r="G71" s="86" t="s">
        <v>728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910</v>
      </c>
      <c r="B72" s="81" t="s">
        <v>923</v>
      </c>
      <c r="C72" s="83" t="s">
        <v>924</v>
      </c>
      <c r="D72" s="85" t="s">
        <v>925</v>
      </c>
      <c r="E72" s="85" t="s">
        <v>926</v>
      </c>
      <c r="F72" s="86" t="s">
        <v>927</v>
      </c>
      <c r="G72" s="86" t="s">
        <v>728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910</v>
      </c>
      <c r="B73" s="81" t="s">
        <v>928</v>
      </c>
      <c r="C73" s="83" t="s">
        <v>929</v>
      </c>
      <c r="D73" s="85" t="s">
        <v>930</v>
      </c>
      <c r="E73" s="85" t="s">
        <v>931</v>
      </c>
      <c r="F73" s="86" t="s">
        <v>740</v>
      </c>
      <c r="G73" s="86" t="s">
        <v>701</v>
      </c>
      <c r="H73" s="86">
        <v>2</v>
      </c>
      <c r="I73" s="88">
        <f>IF(COUNTIF(J73:AW73,"&lt;&gt;")=0,"",SUMPRODUCT(((Recommendations[ImplStatus]="Implemented")+(Recommendations[ImplStatus]="Compensated"))*ISNUMBER(MATCH(Recommendations[Id],J73:AW73,0)))/COUNTIF(J73:AW73,"&lt;&gt;"))</f>
        <v>0</v>
      </c>
      <c r="J73" s="90" t="s">
        <v>220</v>
      </c>
      <c r="K73" s="90" t="s">
        <v>226</v>
      </c>
      <c r="L73" s="90" t="s">
        <v>233</v>
      </c>
      <c r="M73" s="90" t="s">
        <v>245</v>
      </c>
      <c r="N73" s="90" t="s">
        <v>384</v>
      </c>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910</v>
      </c>
      <c r="B74" s="81" t="s">
        <v>932</v>
      </c>
      <c r="C74" s="83" t="s">
        <v>933</v>
      </c>
      <c r="D74" s="85" t="s">
        <v>934</v>
      </c>
      <c r="E74" s="85" t="s">
        <v>935</v>
      </c>
      <c r="F74" s="86" t="s">
        <v>740</v>
      </c>
      <c r="G74" s="86" t="s">
        <v>701</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910</v>
      </c>
      <c r="B75" s="81" t="s">
        <v>936</v>
      </c>
      <c r="C75" s="83" t="s">
        <v>937</v>
      </c>
      <c r="D75" s="85" t="s">
        <v>938</v>
      </c>
      <c r="E75" s="85" t="s">
        <v>939</v>
      </c>
      <c r="F75" s="86" t="s">
        <v>740</v>
      </c>
      <c r="G75" s="86" t="s">
        <v>701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910</v>
      </c>
      <c r="B76" s="81" t="s">
        <v>940</v>
      </c>
      <c r="C76" s="83" t="s">
        <v>941</v>
      </c>
      <c r="D76" s="85" t="s">
        <v>942</v>
      </c>
      <c r="E76" s="85" t="s">
        <v>943</v>
      </c>
      <c r="F76" s="86" t="s">
        <v>740</v>
      </c>
      <c r="G76" s="86" t="s">
        <v>701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910</v>
      </c>
      <c r="B77" s="81" t="s">
        <v>944</v>
      </c>
      <c r="C77" s="83" t="s">
        <v>945</v>
      </c>
      <c r="D77" s="85" t="s">
        <v>946</v>
      </c>
      <c r="E77" s="85" t="s">
        <v>947</v>
      </c>
      <c r="F77" s="86" t="s">
        <v>740</v>
      </c>
      <c r="G77" s="86" t="s">
        <v>701</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910</v>
      </c>
      <c r="B78" s="81" t="s">
        <v>948</v>
      </c>
      <c r="C78" s="83" t="s">
        <v>949</v>
      </c>
      <c r="D78" s="85" t="s">
        <v>950</v>
      </c>
      <c r="E78" s="85" t="s">
        <v>951</v>
      </c>
      <c r="F78" s="86" t="s">
        <v>740</v>
      </c>
      <c r="G78" s="86" t="s">
        <v>728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910</v>
      </c>
      <c r="B79" s="81" t="s">
        <v>952</v>
      </c>
      <c r="C79" s="83" t="s">
        <v>953</v>
      </c>
      <c r="D79" s="85" t="s">
        <v>954</v>
      </c>
      <c r="E79" s="85" t="s">
        <v>955</v>
      </c>
      <c r="F79" s="86" t="s">
        <v>740</v>
      </c>
      <c r="G79" s="86" t="s">
        <v>701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910</v>
      </c>
      <c r="B80" s="81" t="s">
        <v>956</v>
      </c>
      <c r="C80" s="83" t="s">
        <v>957</v>
      </c>
      <c r="D80" s="85" t="s">
        <v>958</v>
      </c>
      <c r="E80" s="85" t="s">
        <v>959</v>
      </c>
      <c r="F80" s="86" t="s">
        <v>740</v>
      </c>
      <c r="G80" s="86" t="s">
        <v>701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960</v>
      </c>
      <c r="B81" s="80">
        <v>9</v>
      </c>
      <c r="C81" s="82" t="s">
        <v>25</v>
      </c>
      <c r="D81" s="84" t="s">
        <v>961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960</v>
      </c>
      <c r="B82" s="81" t="s">
        <v>264</v>
      </c>
      <c r="C82" s="83" t="s">
        <v>962</v>
      </c>
      <c r="D82" s="85" t="s">
        <v>963</v>
      </c>
      <c r="E82" s="85" t="s">
        <v>964</v>
      </c>
      <c r="F82" s="86" t="s">
        <v>715</v>
      </c>
      <c r="G82" s="86" t="s">
        <v>728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960</v>
      </c>
      <c r="B83" s="81" t="s">
        <v>270</v>
      </c>
      <c r="C83" s="83" t="s">
        <v>965</v>
      </c>
      <c r="D83" s="85" t="s">
        <v>966</v>
      </c>
      <c r="E83" s="85" t="s">
        <v>967</v>
      </c>
      <c r="F83" s="86" t="s">
        <v>691</v>
      </c>
      <c r="G83" s="86" t="s">
        <v>728</v>
      </c>
      <c r="H83" s="86">
        <v>1</v>
      </c>
      <c r="I83" s="88">
        <f>IF(COUNTIF(J83:AW83,"&lt;&gt;")=0,"",SUMPRODUCT(((Recommendations[ImplStatus]="Implemented")+(Recommendations[ImplStatus]="Compensated"))*ISNUMBER(MATCH(Recommendations[Id],J83:AW83,0)))/COUNTIF(J83:AW83,"&lt;&gt;"))</f>
        <v>0</v>
      </c>
      <c r="J83" s="90" t="s">
        <v>367</v>
      </c>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960</v>
      </c>
      <c r="B84" s="81" t="s">
        <v>276</v>
      </c>
      <c r="C84" s="83" t="s">
        <v>968</v>
      </c>
      <c r="D84" s="85" t="s">
        <v>969</v>
      </c>
      <c r="E84" s="85" t="s">
        <v>970</v>
      </c>
      <c r="F84" s="86" t="s">
        <v>927</v>
      </c>
      <c r="G84" s="86" t="s">
        <v>728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960</v>
      </c>
      <c r="B85" s="81" t="s">
        <v>971</v>
      </c>
      <c r="C85" s="83" t="s">
        <v>972</v>
      </c>
      <c r="D85" s="85" t="s">
        <v>973</v>
      </c>
      <c r="E85" s="85" t="s">
        <v>974</v>
      </c>
      <c r="F85" s="86" t="s">
        <v>715</v>
      </c>
      <c r="G85" s="86" t="s">
        <v>728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960</v>
      </c>
      <c r="B86" s="81" t="s">
        <v>975</v>
      </c>
      <c r="C86" s="83" t="s">
        <v>976</v>
      </c>
      <c r="D86" s="85" t="s">
        <v>977</v>
      </c>
      <c r="E86" s="85" t="s">
        <v>978</v>
      </c>
      <c r="F86" s="86" t="s">
        <v>927</v>
      </c>
      <c r="G86" s="86" t="s">
        <v>728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960</v>
      </c>
      <c r="B87" s="81" t="s">
        <v>979</v>
      </c>
      <c r="C87" s="83" t="s">
        <v>980</v>
      </c>
      <c r="D87" s="85" t="s">
        <v>981</v>
      </c>
      <c r="E87" s="85" t="s">
        <v>982</v>
      </c>
      <c r="F87" s="86" t="s">
        <v>927</v>
      </c>
      <c r="G87" s="86" t="s">
        <v>728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960</v>
      </c>
      <c r="B88" s="81" t="s">
        <v>983</v>
      </c>
      <c r="C88" s="83" t="s">
        <v>984</v>
      </c>
      <c r="D88" s="85" t="s">
        <v>985</v>
      </c>
      <c r="E88" s="85" t="s">
        <v>986</v>
      </c>
      <c r="F88" s="86" t="s">
        <v>927</v>
      </c>
      <c r="G88" s="86" t="s">
        <v>728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987</v>
      </c>
      <c r="B89" s="80">
        <v>10</v>
      </c>
      <c r="C89" s="82" t="s">
        <v>25</v>
      </c>
      <c r="D89" s="84" t="s">
        <v>988</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987</v>
      </c>
      <c r="B90" s="81" t="s">
        <v>283</v>
      </c>
      <c r="C90" s="83" t="s">
        <v>989</v>
      </c>
      <c r="D90" s="85" t="s">
        <v>990</v>
      </c>
      <c r="E90" s="85" t="s">
        <v>991</v>
      </c>
      <c r="F90" s="86" t="s">
        <v>691</v>
      </c>
      <c r="G90" s="86" t="s">
        <v>701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987</v>
      </c>
      <c r="B91" s="81" t="s">
        <v>289</v>
      </c>
      <c r="C91" s="83" t="s">
        <v>992</v>
      </c>
      <c r="D91" s="85" t="s">
        <v>993</v>
      </c>
      <c r="E91" s="85" t="s">
        <v>994</v>
      </c>
      <c r="F91" s="86" t="s">
        <v>691</v>
      </c>
      <c r="G91" s="86" t="s">
        <v>728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987</v>
      </c>
      <c r="B92" s="81" t="s">
        <v>295</v>
      </c>
      <c r="C92" s="83" t="s">
        <v>995</v>
      </c>
      <c r="D92" s="85" t="s">
        <v>996</v>
      </c>
      <c r="E92" s="85" t="s">
        <v>997</v>
      </c>
      <c r="F92" s="86" t="s">
        <v>691</v>
      </c>
      <c r="G92" s="86" t="s">
        <v>728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987</v>
      </c>
      <c r="B93" s="81" t="s">
        <v>301</v>
      </c>
      <c r="C93" s="83" t="s">
        <v>998</v>
      </c>
      <c r="D93" s="85" t="s">
        <v>999</v>
      </c>
      <c r="E93" s="85" t="s">
        <v>1000</v>
      </c>
      <c r="F93" s="86" t="s">
        <v>691</v>
      </c>
      <c r="G93" s="86" t="s">
        <v>701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987</v>
      </c>
      <c r="B94" s="81" t="s">
        <v>307</v>
      </c>
      <c r="C94" s="83" t="s">
        <v>1001</v>
      </c>
      <c r="D94" s="85" t="s">
        <v>1002</v>
      </c>
      <c r="E94" s="85" t="s">
        <v>1003</v>
      </c>
      <c r="F94" s="86" t="s">
        <v>691</v>
      </c>
      <c r="G94" s="86" t="s">
        <v>728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987</v>
      </c>
      <c r="B95" s="81" t="s">
        <v>313</v>
      </c>
      <c r="C95" s="83" t="s">
        <v>1004</v>
      </c>
      <c r="D95" s="85" t="s">
        <v>1005</v>
      </c>
      <c r="E95" s="85" t="s">
        <v>1006</v>
      </c>
      <c r="F95" s="86" t="s">
        <v>691</v>
      </c>
      <c r="G95" s="86" t="s">
        <v>728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987</v>
      </c>
      <c r="B96" s="81" t="s">
        <v>319</v>
      </c>
      <c r="C96" s="83" t="s">
        <v>1007</v>
      </c>
      <c r="D96" s="85" t="s">
        <v>1008</v>
      </c>
      <c r="E96" s="85" t="s">
        <v>1009</v>
      </c>
      <c r="F96" s="86" t="s">
        <v>691</v>
      </c>
      <c r="G96" s="86" t="s">
        <v>701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1010</v>
      </c>
      <c r="B97" s="80">
        <v>11</v>
      </c>
      <c r="C97" s="82" t="s">
        <v>25</v>
      </c>
      <c r="D97" s="84" t="s">
        <v>1011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1010</v>
      </c>
      <c r="B98" s="81" t="s">
        <v>1012</v>
      </c>
      <c r="C98" s="83" t="s">
        <v>1013</v>
      </c>
      <c r="D98" s="85" t="s">
        <v>1014</v>
      </c>
      <c r="E98" s="85" t="s">
        <v>1015</v>
      </c>
      <c r="F98" s="86" t="s">
        <v>798</v>
      </c>
      <c r="G98" s="86" t="s">
        <v>741</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1010</v>
      </c>
      <c r="B99" s="81" t="s">
        <v>1016</v>
      </c>
      <c r="C99" s="83" t="s">
        <v>1017</v>
      </c>
      <c r="D99" s="85" t="s">
        <v>1018</v>
      </c>
      <c r="E99" s="85" t="s">
        <v>1019</v>
      </c>
      <c r="F99" s="86" t="s">
        <v>740</v>
      </c>
      <c r="G99" s="86" t="s">
        <v>1020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1010</v>
      </c>
      <c r="B100" s="81" t="s">
        <v>1021</v>
      </c>
      <c r="C100" s="83" t="s">
        <v>1022</v>
      </c>
      <c r="D100" s="85" t="s">
        <v>1023</v>
      </c>
      <c r="E100" s="85" t="s">
        <v>1024</v>
      </c>
      <c r="F100" s="86" t="s">
        <v>740</v>
      </c>
      <c r="G100" s="86" t="s">
        <v>728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1010</v>
      </c>
      <c r="B101" s="81" t="s">
        <v>1025</v>
      </c>
      <c r="C101" s="83" t="s">
        <v>1026</v>
      </c>
      <c r="D101" s="85" t="s">
        <v>1027</v>
      </c>
      <c r="E101" s="85" t="s">
        <v>1028</v>
      </c>
      <c r="F101" s="86" t="s">
        <v>740</v>
      </c>
      <c r="G101" s="86" t="s">
        <v>1020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1010</v>
      </c>
      <c r="B102" s="81" t="s">
        <v>1029</v>
      </c>
      <c r="C102" s="83" t="s">
        <v>1030</v>
      </c>
      <c r="D102" s="85" t="s">
        <v>1031</v>
      </c>
      <c r="E102" s="85" t="s">
        <v>1032</v>
      </c>
      <c r="F102" s="86" t="s">
        <v>740</v>
      </c>
      <c r="G102" s="86" t="s">
        <v>1020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1033</v>
      </c>
      <c r="B103" s="80">
        <v>12</v>
      </c>
      <c r="C103" s="82" t="s">
        <v>25</v>
      </c>
      <c r="D103" s="84" t="s">
        <v>1034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1033</v>
      </c>
      <c r="B104" s="81" t="s">
        <v>1035</v>
      </c>
      <c r="C104" s="83" t="s">
        <v>1036</v>
      </c>
      <c r="D104" s="85" t="s">
        <v>1037</v>
      </c>
      <c r="E104" s="85" t="s">
        <v>1038</v>
      </c>
      <c r="F104" s="86" t="s">
        <v>927</v>
      </c>
      <c r="G104" s="86" t="s">
        <v>728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1033</v>
      </c>
      <c r="B105" s="81" t="s">
        <v>1039</v>
      </c>
      <c r="C105" s="83" t="s">
        <v>1040</v>
      </c>
      <c r="D105" s="85" t="s">
        <v>1041</v>
      </c>
      <c r="E105" s="85" t="s">
        <v>1042</v>
      </c>
      <c r="F105" s="86" t="s">
        <v>927</v>
      </c>
      <c r="G105" s="86" t="s">
        <v>728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1033</v>
      </c>
      <c r="B106" s="81" t="s">
        <v>1043</v>
      </c>
      <c r="C106" s="83" t="s">
        <v>1044</v>
      </c>
      <c r="D106" s="85" t="s">
        <v>1045</v>
      </c>
      <c r="E106" s="85" t="s">
        <v>1046</v>
      </c>
      <c r="F106" s="86" t="s">
        <v>927</v>
      </c>
      <c r="G106" s="86" t="s">
        <v>728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1033</v>
      </c>
      <c r="B107" s="81" t="s">
        <v>1047</v>
      </c>
      <c r="C107" s="83" t="s">
        <v>1048</v>
      </c>
      <c r="D107" s="85" t="s">
        <v>1049</v>
      </c>
      <c r="E107" s="85" t="s">
        <v>1050</v>
      </c>
      <c r="F107" s="86" t="s">
        <v>798</v>
      </c>
      <c r="G107" s="86" t="s">
        <v>741</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1033</v>
      </c>
      <c r="B108" s="81" t="s">
        <v>1051</v>
      </c>
      <c r="C108" s="83" t="s">
        <v>1052</v>
      </c>
      <c r="D108" s="85" t="s">
        <v>1053</v>
      </c>
      <c r="E108" s="85" t="s">
        <v>1054</v>
      </c>
      <c r="F108" s="86" t="s">
        <v>927</v>
      </c>
      <c r="G108" s="86" t="s">
        <v>728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1033</v>
      </c>
      <c r="B109" s="81" t="s">
        <v>1055</v>
      </c>
      <c r="C109" s="83" t="s">
        <v>1056</v>
      </c>
      <c r="D109" s="85" t="s">
        <v>1057</v>
      </c>
      <c r="E109" s="85" t="s">
        <v>1058</v>
      </c>
      <c r="F109" s="86" t="s">
        <v>927</v>
      </c>
      <c r="G109" s="86" t="s">
        <v>728</v>
      </c>
      <c r="H109" s="86">
        <v>2</v>
      </c>
      <c r="I109" s="88">
        <f>IF(COUNTIF(J109:AW109,"&lt;&gt;")=0,"",SUMPRODUCT(((Recommendations[ImplStatus]="Implemented")+(Recommendations[ImplStatus]="Compensated"))*ISNUMBER(MATCH(Recommendations[Id],J109:AW109,0)))/COUNTIF(J109:AW109,"&lt;&gt;"))</f>
        <v>0</v>
      </c>
      <c r="J109" s="90" t="s">
        <v>337</v>
      </c>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1033</v>
      </c>
      <c r="B110" s="81" t="s">
        <v>1059</v>
      </c>
      <c r="C110" s="83" t="s">
        <v>1060</v>
      </c>
      <c r="D110" s="85" t="s">
        <v>1061</v>
      </c>
      <c r="E110" s="85" t="s">
        <v>1062</v>
      </c>
      <c r="F110" s="86" t="s">
        <v>691</v>
      </c>
      <c r="G110" s="86" t="s">
        <v>728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1033</v>
      </c>
      <c r="B111" s="81" t="s">
        <v>1063</v>
      </c>
      <c r="C111" s="83" t="s">
        <v>1064</v>
      </c>
      <c r="D111" s="85" t="s">
        <v>1065</v>
      </c>
      <c r="E111" s="85" t="s">
        <v>1066</v>
      </c>
      <c r="F111" s="86" t="s">
        <v>691</v>
      </c>
      <c r="G111" s="86" t="s">
        <v>728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1067</v>
      </c>
      <c r="B112" s="80">
        <v>13</v>
      </c>
      <c r="C112" s="82" t="s">
        <v>25</v>
      </c>
      <c r="D112" s="84" t="s">
        <v>1068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1067</v>
      </c>
      <c r="B113" s="81" t="s">
        <v>1069</v>
      </c>
      <c r="C113" s="83" t="s">
        <v>1070</v>
      </c>
      <c r="D113" s="85" t="s">
        <v>1071</v>
      </c>
      <c r="E113" s="85" t="s">
        <v>1072</v>
      </c>
      <c r="F113" s="86" t="s">
        <v>927</v>
      </c>
      <c r="G113" s="86" t="s">
        <v>701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1067</v>
      </c>
      <c r="B114" s="81" t="s">
        <v>1073</v>
      </c>
      <c r="C114" s="83" t="s">
        <v>1074</v>
      </c>
      <c r="D114" s="85" t="s">
        <v>1075</v>
      </c>
      <c r="E114" s="85" t="s">
        <v>1076</v>
      </c>
      <c r="F114" s="86" t="s">
        <v>691</v>
      </c>
      <c r="G114" s="86" t="s">
        <v>701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1067</v>
      </c>
      <c r="B115" s="81" t="s">
        <v>1077</v>
      </c>
      <c r="C115" s="83" t="s">
        <v>1078</v>
      </c>
      <c r="D115" s="85" t="s">
        <v>1079</v>
      </c>
      <c r="E115" s="85" t="s">
        <v>1080</v>
      </c>
      <c r="F115" s="86" t="s">
        <v>927</v>
      </c>
      <c r="G115" s="86" t="s">
        <v>701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1067</v>
      </c>
      <c r="B116" s="81" t="s">
        <v>1081</v>
      </c>
      <c r="C116" s="83" t="s">
        <v>1082</v>
      </c>
      <c r="D116" s="85" t="s">
        <v>1083</v>
      </c>
      <c r="E116" s="85" t="s">
        <v>1084</v>
      </c>
      <c r="F116" s="86" t="s">
        <v>927</v>
      </c>
      <c r="G116" s="86" t="s">
        <v>728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1067</v>
      </c>
      <c r="B117" s="81" t="s">
        <v>1085</v>
      </c>
      <c r="C117" s="83" t="s">
        <v>1086</v>
      </c>
      <c r="D117" s="85" t="s">
        <v>1087</v>
      </c>
      <c r="E117" s="85" t="s">
        <v>1088</v>
      </c>
      <c r="F117" s="86" t="s">
        <v>691</v>
      </c>
      <c r="G117" s="86" t="s">
        <v>728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1067</v>
      </c>
      <c r="B118" s="81" t="s">
        <v>1089</v>
      </c>
      <c r="C118" s="83" t="s">
        <v>1090</v>
      </c>
      <c r="D118" s="85" t="s">
        <v>1091</v>
      </c>
      <c r="E118" s="85" t="s">
        <v>1092</v>
      </c>
      <c r="F118" s="86" t="s">
        <v>927</v>
      </c>
      <c r="G118" s="86" t="s">
        <v>701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1067</v>
      </c>
      <c r="B119" s="81" t="s">
        <v>1093</v>
      </c>
      <c r="C119" s="83" t="s">
        <v>1094</v>
      </c>
      <c r="D119" s="85" t="s">
        <v>1095</v>
      </c>
      <c r="E119" s="85" t="s">
        <v>1096</v>
      </c>
      <c r="F119" s="86" t="s">
        <v>691</v>
      </c>
      <c r="G119" s="86" t="s">
        <v>728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1067</v>
      </c>
      <c r="B120" s="81" t="s">
        <v>1097</v>
      </c>
      <c r="C120" s="83" t="s">
        <v>1098</v>
      </c>
      <c r="D120" s="85" t="s">
        <v>1099</v>
      </c>
      <c r="E120" s="85" t="s">
        <v>1100</v>
      </c>
      <c r="F120" s="86" t="s">
        <v>927</v>
      </c>
      <c r="G120" s="86" t="s">
        <v>728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1067</v>
      </c>
      <c r="B121" s="81" t="s">
        <v>1101</v>
      </c>
      <c r="C121" s="83" t="s">
        <v>1102</v>
      </c>
      <c r="D121" s="85" t="s">
        <v>1103</v>
      </c>
      <c r="E121" s="85" t="s">
        <v>1104</v>
      </c>
      <c r="F121" s="86" t="s">
        <v>927</v>
      </c>
      <c r="G121" s="86" t="s">
        <v>728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1067</v>
      </c>
      <c r="B122" s="81" t="s">
        <v>1105</v>
      </c>
      <c r="C122" s="83" t="s">
        <v>1106</v>
      </c>
      <c r="D122" s="85" t="s">
        <v>1107</v>
      </c>
      <c r="E122" s="85" t="s">
        <v>1108</v>
      </c>
      <c r="F122" s="86" t="s">
        <v>927</v>
      </c>
      <c r="G122" s="86" t="s">
        <v>728</v>
      </c>
      <c r="H122" s="86">
        <v>3</v>
      </c>
      <c r="I122" s="88">
        <f>IF(COUNTIF(J122:AW122,"&lt;&gt;")=0,"",SUMPRODUCT(((Recommendations[ImplStatus]="Implemented")+(Recommendations[ImplStatus]="Compensated"))*ISNUMBER(MATCH(Recommendations[Id],J122:AW122,0)))/COUNTIF(J122:AW122,"&lt;&gt;"))</f>
        <v>0</v>
      </c>
      <c r="J122" s="90" t="s">
        <v>313</v>
      </c>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1067</v>
      </c>
      <c r="B123" s="81" t="s">
        <v>1109</v>
      </c>
      <c r="C123" s="83" t="s">
        <v>1110</v>
      </c>
      <c r="D123" s="85" t="s">
        <v>1111</v>
      </c>
      <c r="E123" s="85" t="s">
        <v>1112</v>
      </c>
      <c r="F123" s="86" t="s">
        <v>927</v>
      </c>
      <c r="G123" s="86" t="s">
        <v>701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1113</v>
      </c>
      <c r="B124" s="80">
        <v>14</v>
      </c>
      <c r="C124" s="82" t="s">
        <v>25</v>
      </c>
      <c r="D124" s="84" t="s">
        <v>1114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1113</v>
      </c>
      <c r="B125" s="81" t="s">
        <v>1115</v>
      </c>
      <c r="C125" s="83" t="s">
        <v>1116</v>
      </c>
      <c r="D125" s="85" t="s">
        <v>1117</v>
      </c>
      <c r="E125" s="85" t="s">
        <v>1118</v>
      </c>
      <c r="F125" s="86" t="s">
        <v>798</v>
      </c>
      <c r="G125" s="86" t="s">
        <v>741</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1113</v>
      </c>
      <c r="B126" s="81" t="s">
        <v>1119</v>
      </c>
      <c r="C126" s="83" t="s">
        <v>1120</v>
      </c>
      <c r="D126" s="85" t="s">
        <v>1121</v>
      </c>
      <c r="E126" s="85" t="s">
        <v>1122</v>
      </c>
      <c r="F126" s="86" t="s">
        <v>817</v>
      </c>
      <c r="G126" s="86" t="s">
        <v>728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1113</v>
      </c>
      <c r="B127" s="81" t="s">
        <v>1123</v>
      </c>
      <c r="C127" s="83" t="s">
        <v>1124</v>
      </c>
      <c r="D127" s="85" t="s">
        <v>1125</v>
      </c>
      <c r="E127" s="85" t="s">
        <v>1126</v>
      </c>
      <c r="F127" s="86" t="s">
        <v>817</v>
      </c>
      <c r="G127" s="86" t="s">
        <v>728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1113</v>
      </c>
      <c r="B128" s="81" t="s">
        <v>1127</v>
      </c>
      <c r="C128" s="83" t="s">
        <v>1128</v>
      </c>
      <c r="D128" s="85" t="s">
        <v>1129</v>
      </c>
      <c r="E128" s="85" t="s">
        <v>1130</v>
      </c>
      <c r="F128" s="86" t="s">
        <v>817</v>
      </c>
      <c r="G128" s="86" t="s">
        <v>728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1113</v>
      </c>
      <c r="B129" s="81" t="s">
        <v>1131</v>
      </c>
      <c r="C129" s="83" t="s">
        <v>1132</v>
      </c>
      <c r="D129" s="85" t="s">
        <v>1133</v>
      </c>
      <c r="E129" s="85" t="s">
        <v>1134</v>
      </c>
      <c r="F129" s="86" t="s">
        <v>817</v>
      </c>
      <c r="G129" s="86" t="s">
        <v>728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1113</v>
      </c>
      <c r="B130" s="81" t="s">
        <v>1135</v>
      </c>
      <c r="C130" s="83" t="s">
        <v>1136</v>
      </c>
      <c r="D130" s="85" t="s">
        <v>1137</v>
      </c>
      <c r="E130" s="85" t="s">
        <v>1138</v>
      </c>
      <c r="F130" s="86" t="s">
        <v>817</v>
      </c>
      <c r="G130" s="86" t="s">
        <v>728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1113</v>
      </c>
      <c r="B131" s="81" t="s">
        <v>1139</v>
      </c>
      <c r="C131" s="83" t="s">
        <v>1140</v>
      </c>
      <c r="D131" s="85" t="s">
        <v>1141</v>
      </c>
      <c r="E131" s="85" t="s">
        <v>1142</v>
      </c>
      <c r="F131" s="86" t="s">
        <v>817</v>
      </c>
      <c r="G131" s="86" t="s">
        <v>728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1113</v>
      </c>
      <c r="B132" s="81" t="s">
        <v>1143</v>
      </c>
      <c r="C132" s="83" t="s">
        <v>1144</v>
      </c>
      <c r="D132" s="85" t="s">
        <v>1145</v>
      </c>
      <c r="E132" s="85" t="s">
        <v>1146</v>
      </c>
      <c r="F132" s="86" t="s">
        <v>817</v>
      </c>
      <c r="G132" s="86" t="s">
        <v>728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1113</v>
      </c>
      <c r="B133" s="81" t="s">
        <v>1147</v>
      </c>
      <c r="C133" s="83" t="s">
        <v>1148</v>
      </c>
      <c r="D133" s="85" t="s">
        <v>1149</v>
      </c>
      <c r="E133" s="85" t="s">
        <v>1150</v>
      </c>
      <c r="F133" s="86" t="s">
        <v>817</v>
      </c>
      <c r="G133" s="86" t="s">
        <v>728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1151</v>
      </c>
      <c r="B134" s="80">
        <v>15</v>
      </c>
      <c r="C134" s="82" t="s">
        <v>25</v>
      </c>
      <c r="D134" s="84" t="s">
        <v>1152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1151</v>
      </c>
      <c r="B135" s="81" t="s">
        <v>1153</v>
      </c>
      <c r="C135" s="83" t="s">
        <v>1154</v>
      </c>
      <c r="D135" s="85" t="s">
        <v>1155</v>
      </c>
      <c r="E135" s="85" t="s">
        <v>1156</v>
      </c>
      <c r="F135" s="86" t="s">
        <v>817</v>
      </c>
      <c r="G135" s="86" t="s">
        <v>692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1151</v>
      </c>
      <c r="B136" s="81" t="s">
        <v>1157</v>
      </c>
      <c r="C136" s="83" t="s">
        <v>1158</v>
      </c>
      <c r="D136" s="85" t="s">
        <v>1159</v>
      </c>
      <c r="E136" s="85" t="s">
        <v>1160</v>
      </c>
      <c r="F136" s="86" t="s">
        <v>798</v>
      </c>
      <c r="G136" s="86" t="s">
        <v>741</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1151</v>
      </c>
      <c r="B137" s="81" t="s">
        <v>1161</v>
      </c>
      <c r="C137" s="83" t="s">
        <v>1162</v>
      </c>
      <c r="D137" s="85" t="s">
        <v>1163</v>
      </c>
      <c r="E137" s="85" t="s">
        <v>1164</v>
      </c>
      <c r="F137" s="86" t="s">
        <v>817</v>
      </c>
      <c r="G137" s="86" t="s">
        <v>741</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1151</v>
      </c>
      <c r="B138" s="81" t="s">
        <v>1165</v>
      </c>
      <c r="C138" s="83" t="s">
        <v>1166</v>
      </c>
      <c r="D138" s="85" t="s">
        <v>1167</v>
      </c>
      <c r="E138" s="85" t="s">
        <v>1168</v>
      </c>
      <c r="F138" s="86" t="s">
        <v>798</v>
      </c>
      <c r="G138" s="86" t="s">
        <v>741</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1151</v>
      </c>
      <c r="B139" s="81" t="s">
        <v>1169</v>
      </c>
      <c r="C139" s="83" t="s">
        <v>1170</v>
      </c>
      <c r="D139" s="85" t="s">
        <v>1171</v>
      </c>
      <c r="E139" s="85" t="s">
        <v>1172</v>
      </c>
      <c r="F139" s="86" t="s">
        <v>817</v>
      </c>
      <c r="G139" s="86" t="s">
        <v>741</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1151</v>
      </c>
      <c r="B140" s="81" t="s">
        <v>1173</v>
      </c>
      <c r="C140" s="83" t="s">
        <v>1174</v>
      </c>
      <c r="D140" s="85" t="s">
        <v>1175</v>
      </c>
      <c r="E140" s="85" t="s">
        <v>1176</v>
      </c>
      <c r="F140" s="86" t="s">
        <v>740</v>
      </c>
      <c r="G140" s="86" t="s">
        <v>741</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1151</v>
      </c>
      <c r="B141" s="81" t="s">
        <v>1177</v>
      </c>
      <c r="C141" s="83" t="s">
        <v>1178</v>
      </c>
      <c r="D141" s="85" t="s">
        <v>1179</v>
      </c>
      <c r="E141" s="85" t="s">
        <v>1180</v>
      </c>
      <c r="F141" s="86" t="s">
        <v>740</v>
      </c>
      <c r="G141" s="86" t="s">
        <v>728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1181</v>
      </c>
      <c r="B142" s="80">
        <v>16</v>
      </c>
      <c r="C142" s="82" t="s">
        <v>25</v>
      </c>
      <c r="D142" s="84" t="s">
        <v>1182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1181</v>
      </c>
      <c r="B143" s="81" t="s">
        <v>1183</v>
      </c>
      <c r="C143" s="83" t="s">
        <v>1184</v>
      </c>
      <c r="D143" s="85" t="s">
        <v>1185</v>
      </c>
      <c r="E143" s="85" t="s">
        <v>1186</v>
      </c>
      <c r="F143" s="86" t="s">
        <v>798</v>
      </c>
      <c r="G143" s="86" t="s">
        <v>741</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1181</v>
      </c>
      <c r="B144" s="81" t="s">
        <v>1187</v>
      </c>
      <c r="C144" s="83" t="s">
        <v>1188</v>
      </c>
      <c r="D144" s="85" t="s">
        <v>1189</v>
      </c>
      <c r="E144" s="85" t="s">
        <v>1190</v>
      </c>
      <c r="F144" s="86" t="s">
        <v>798</v>
      </c>
      <c r="G144" s="86" t="s">
        <v>741</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1181</v>
      </c>
      <c r="B145" s="81" t="s">
        <v>1191</v>
      </c>
      <c r="C145" s="83" t="s">
        <v>1192</v>
      </c>
      <c r="D145" s="85" t="s">
        <v>1193</v>
      </c>
      <c r="E145" s="85" t="s">
        <v>1194</v>
      </c>
      <c r="F145" s="86" t="s">
        <v>715</v>
      </c>
      <c r="G145" s="86" t="s">
        <v>701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1181</v>
      </c>
      <c r="B146" s="81" t="s">
        <v>1195</v>
      </c>
      <c r="C146" s="83" t="s">
        <v>1196</v>
      </c>
      <c r="D146" s="85" t="s">
        <v>1197</v>
      </c>
      <c r="E146" s="85" t="s">
        <v>1198</v>
      </c>
      <c r="F146" s="86" t="s">
        <v>715</v>
      </c>
      <c r="G146" s="86" t="s">
        <v>692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1181</v>
      </c>
      <c r="B147" s="81" t="s">
        <v>1199</v>
      </c>
      <c r="C147" s="83" t="s">
        <v>1200</v>
      </c>
      <c r="D147" s="85" t="s">
        <v>1201</v>
      </c>
      <c r="E147" s="85" t="s">
        <v>1202</v>
      </c>
      <c r="F147" s="86" t="s">
        <v>715</v>
      </c>
      <c r="G147" s="86" t="s">
        <v>728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1181</v>
      </c>
      <c r="B148" s="81" t="s">
        <v>1203</v>
      </c>
      <c r="C148" s="83" t="s">
        <v>1204</v>
      </c>
      <c r="D148" s="85" t="s">
        <v>1205</v>
      </c>
      <c r="E148" s="85" t="s">
        <v>1206</v>
      </c>
      <c r="F148" s="86" t="s">
        <v>798</v>
      </c>
      <c r="G148" s="86" t="s">
        <v>741</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1181</v>
      </c>
      <c r="B149" s="81" t="s">
        <v>1207</v>
      </c>
      <c r="C149" s="83" t="s">
        <v>1208</v>
      </c>
      <c r="D149" s="85" t="s">
        <v>1209</v>
      </c>
      <c r="E149" s="85" t="s">
        <v>1210</v>
      </c>
      <c r="F149" s="86" t="s">
        <v>715</v>
      </c>
      <c r="G149" s="86" t="s">
        <v>728</v>
      </c>
      <c r="H149" s="86">
        <v>2</v>
      </c>
      <c r="I149" s="88">
        <f>IF(COUNTIF(J149:AW149,"&lt;&gt;")=0,"",SUMPRODUCT(((Recommendations[ImplStatus]="Implemented")+(Recommendations[ImplStatus]="Compensated"))*ISNUMBER(MATCH(Recommendations[Id],J149:AW149,0)))/COUNTIF(J149:AW149,"&lt;&gt;"))</f>
        <v>0</v>
      </c>
      <c r="J149" s="90" t="s">
        <v>201</v>
      </c>
      <c r="K149" s="90" t="s">
        <v>319</v>
      </c>
      <c r="L149" s="90" t="s">
        <v>324</v>
      </c>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1181</v>
      </c>
      <c r="B150" s="81" t="s">
        <v>1211</v>
      </c>
      <c r="C150" s="83" t="s">
        <v>1212</v>
      </c>
      <c r="D150" s="85" t="s">
        <v>1213</v>
      </c>
      <c r="E150" s="85" t="s">
        <v>1214</v>
      </c>
      <c r="F150" s="86" t="s">
        <v>927</v>
      </c>
      <c r="G150" s="86" t="s">
        <v>728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1181</v>
      </c>
      <c r="B151" s="81" t="s">
        <v>1215</v>
      </c>
      <c r="C151" s="83" t="s">
        <v>1216</v>
      </c>
      <c r="D151" s="85" t="s">
        <v>1217</v>
      </c>
      <c r="E151" s="85" t="s">
        <v>1218</v>
      </c>
      <c r="F151" s="86" t="s">
        <v>817</v>
      </c>
      <c r="G151" s="86" t="s">
        <v>728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1181</v>
      </c>
      <c r="B152" s="81" t="s">
        <v>1219</v>
      </c>
      <c r="C152" s="83" t="s">
        <v>1220</v>
      </c>
      <c r="D152" s="85" t="s">
        <v>1221</v>
      </c>
      <c r="E152" s="85" t="s">
        <v>1222</v>
      </c>
      <c r="F152" s="86" t="s">
        <v>715</v>
      </c>
      <c r="G152" s="86" t="s">
        <v>728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1181</v>
      </c>
      <c r="B153" s="81" t="s">
        <v>1223</v>
      </c>
      <c r="C153" s="83" t="s">
        <v>1224</v>
      </c>
      <c r="D153" s="85" t="s">
        <v>1225</v>
      </c>
      <c r="E153" s="85" t="s">
        <v>1226</v>
      </c>
      <c r="F153" s="86" t="s">
        <v>715</v>
      </c>
      <c r="G153" s="86" t="s">
        <v>728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1181</v>
      </c>
      <c r="B154" s="81" t="s">
        <v>1227</v>
      </c>
      <c r="C154" s="83" t="s">
        <v>1228</v>
      </c>
      <c r="D154" s="85" t="s">
        <v>1229</v>
      </c>
      <c r="E154" s="85" t="s">
        <v>1230</v>
      </c>
      <c r="F154" s="86" t="s">
        <v>715</v>
      </c>
      <c r="G154" s="86" t="s">
        <v>728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1181</v>
      </c>
      <c r="B155" s="81" t="s">
        <v>1231</v>
      </c>
      <c r="C155" s="83" t="s">
        <v>1232</v>
      </c>
      <c r="D155" s="85" t="s">
        <v>1233</v>
      </c>
      <c r="E155" s="85" t="s">
        <v>1234</v>
      </c>
      <c r="F155" s="86" t="s">
        <v>715</v>
      </c>
      <c r="G155" s="86" t="s">
        <v>701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1181</v>
      </c>
      <c r="B156" s="81" t="s">
        <v>1235</v>
      </c>
      <c r="C156" s="83" t="s">
        <v>1236</v>
      </c>
      <c r="D156" s="85" t="s">
        <v>1237</v>
      </c>
      <c r="E156" s="85" t="s">
        <v>1238</v>
      </c>
      <c r="F156" s="86" t="s">
        <v>715</v>
      </c>
      <c r="G156" s="86" t="s">
        <v>728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1239</v>
      </c>
      <c r="B157" s="80">
        <v>17</v>
      </c>
      <c r="C157" s="82" t="s">
        <v>25</v>
      </c>
      <c r="D157" s="84" t="s">
        <v>1240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1239</v>
      </c>
      <c r="B158" s="81" t="s">
        <v>1241</v>
      </c>
      <c r="C158" s="83" t="s">
        <v>1242</v>
      </c>
      <c r="D158" s="85" t="s">
        <v>1243</v>
      </c>
      <c r="E158" s="85" t="s">
        <v>1244</v>
      </c>
      <c r="F158" s="86" t="s">
        <v>817</v>
      </c>
      <c r="G158" s="86" t="s">
        <v>696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1239</v>
      </c>
      <c r="B159" s="81" t="s">
        <v>1245</v>
      </c>
      <c r="C159" s="83" t="s">
        <v>1246</v>
      </c>
      <c r="D159" s="85" t="s">
        <v>1247</v>
      </c>
      <c r="E159" s="85" t="s">
        <v>1248</v>
      </c>
      <c r="F159" s="86" t="s">
        <v>798</v>
      </c>
      <c r="G159" s="86" t="s">
        <v>741</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1239</v>
      </c>
      <c r="B160" s="81" t="s">
        <v>1249</v>
      </c>
      <c r="C160" s="83" t="s">
        <v>1250</v>
      </c>
      <c r="D160" s="85" t="s">
        <v>1251</v>
      </c>
      <c r="E160" s="85" t="s">
        <v>1252</v>
      </c>
      <c r="F160" s="86" t="s">
        <v>798</v>
      </c>
      <c r="G160" s="86" t="s">
        <v>741</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1239</v>
      </c>
      <c r="B161" s="81" t="s">
        <v>1253</v>
      </c>
      <c r="C161" s="83" t="s">
        <v>1254</v>
      </c>
      <c r="D161" s="85" t="s">
        <v>1255</v>
      </c>
      <c r="E161" s="85" t="s">
        <v>1256</v>
      </c>
      <c r="F161" s="86" t="s">
        <v>798</v>
      </c>
      <c r="G161" s="86" t="s">
        <v>741</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1239</v>
      </c>
      <c r="B162" s="81" t="s">
        <v>1257</v>
      </c>
      <c r="C162" s="83" t="s">
        <v>1258</v>
      </c>
      <c r="D162" s="85" t="s">
        <v>1259</v>
      </c>
      <c r="E162" s="85" t="s">
        <v>1260</v>
      </c>
      <c r="F162" s="86" t="s">
        <v>817</v>
      </c>
      <c r="G162" s="86" t="s">
        <v>696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1239</v>
      </c>
      <c r="B163" s="81" t="s">
        <v>1261</v>
      </c>
      <c r="C163" s="83" t="s">
        <v>1262</v>
      </c>
      <c r="D163" s="85" t="s">
        <v>1263</v>
      </c>
      <c r="E163" s="85" t="s">
        <v>1264</v>
      </c>
      <c r="F163" s="86" t="s">
        <v>817</v>
      </c>
      <c r="G163" s="86" t="s">
        <v>696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1239</v>
      </c>
      <c r="B164" s="81" t="s">
        <v>1265</v>
      </c>
      <c r="C164" s="83" t="s">
        <v>1266</v>
      </c>
      <c r="D164" s="85" t="s">
        <v>1267</v>
      </c>
      <c r="E164" s="85" t="s">
        <v>1268</v>
      </c>
      <c r="F164" s="86" t="s">
        <v>817</v>
      </c>
      <c r="G164" s="86" t="s">
        <v>1020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1239</v>
      </c>
      <c r="B165" s="81" t="s">
        <v>1269</v>
      </c>
      <c r="C165" s="83" t="s">
        <v>1270</v>
      </c>
      <c r="D165" s="85" t="s">
        <v>1271</v>
      </c>
      <c r="E165" s="85" t="s">
        <v>1272</v>
      </c>
      <c r="F165" s="86" t="s">
        <v>817</v>
      </c>
      <c r="G165" s="86" t="s">
        <v>1020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1239</v>
      </c>
      <c r="B166" s="81" t="s">
        <v>1273</v>
      </c>
      <c r="C166" s="83" t="s">
        <v>1274</v>
      </c>
      <c r="D166" s="85" t="s">
        <v>1275</v>
      </c>
      <c r="E166" s="85" t="s">
        <v>1276</v>
      </c>
      <c r="F166" s="86" t="s">
        <v>798</v>
      </c>
      <c r="G166" s="86" t="s">
        <v>1020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1277</v>
      </c>
      <c r="B167" s="80">
        <v>18</v>
      </c>
      <c r="C167" s="82" t="s">
        <v>25</v>
      </c>
      <c r="D167" s="84" t="s">
        <v>1278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1277</v>
      </c>
      <c r="B168" s="81" t="s">
        <v>1279</v>
      </c>
      <c r="C168" s="83" t="s">
        <v>1280</v>
      </c>
      <c r="D168" s="85" t="s">
        <v>1281</v>
      </c>
      <c r="E168" s="85" t="s">
        <v>1282</v>
      </c>
      <c r="F168" s="86" t="s">
        <v>798</v>
      </c>
      <c r="G168" s="86" t="s">
        <v>741</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1277</v>
      </c>
      <c r="B169" s="81" t="s">
        <v>1283</v>
      </c>
      <c r="C169" s="83" t="s">
        <v>1284</v>
      </c>
      <c r="D169" s="85" t="s">
        <v>1285</v>
      </c>
      <c r="E169" s="85" t="s">
        <v>1286</v>
      </c>
      <c r="F169" s="86" t="s">
        <v>927</v>
      </c>
      <c r="G169" s="86" t="s">
        <v>701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1277</v>
      </c>
      <c r="B170" s="81" t="s">
        <v>1287</v>
      </c>
      <c r="C170" s="83" t="s">
        <v>1288</v>
      </c>
      <c r="D170" s="85" t="s">
        <v>1289</v>
      </c>
      <c r="E170" s="85" t="s">
        <v>1290</v>
      </c>
      <c r="F170" s="86" t="s">
        <v>927</v>
      </c>
      <c r="G170" s="86" t="s">
        <v>728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1277</v>
      </c>
      <c r="B171" s="81" t="s">
        <v>1291</v>
      </c>
      <c r="C171" s="83" t="s">
        <v>1292</v>
      </c>
      <c r="D171" s="85" t="s">
        <v>1293</v>
      </c>
      <c r="E171" s="85" t="s">
        <v>1294</v>
      </c>
      <c r="F171" s="86" t="s">
        <v>927</v>
      </c>
      <c r="G171" s="86" t="s">
        <v>728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1277</v>
      </c>
      <c r="B172" s="91" t="s">
        <v>1295</v>
      </c>
      <c r="C172" s="92" t="s">
        <v>1296</v>
      </c>
      <c r="D172" s="93" t="s">
        <v>1297</v>
      </c>
      <c r="E172" s="93" t="s">
        <v>1298</v>
      </c>
      <c r="F172" s="94" t="s">
        <v>927</v>
      </c>
      <c r="G172" s="94" t="s">
        <v>701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395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IFERROR(INDEX('Recommendations'!$I$2:$I$63, MATCH(J2,'Recommendations'!$B$2:$B$63,0))="Implemented", FALSE))</xm:f>
            <x14:dxf>
              <font>
                <color rgb="FF000000"/>
              </font>
              <fill>
                <patternFill>
                  <bgColor rgb="FF3C7D22"/>
                </patternFill>
              </fill>
            </x14:dxf>
          </x14:cfRule>
          <x14:cfRule type="expression" priority="2" id="{00000000-000E-0000-0400-000002000000}">
            <xm:f>AND(J2&lt;&gt;"", IFERROR(INDEX('Recommendations'!$I$2:$I$63, MATCH(J2,'Recommendations'!$B$2:$B$63,0))="Compensated", FALSE))</xm:f>
            <x14:dxf>
              <font>
                <color rgb="FF000000"/>
              </font>
              <fill>
                <patternFill>
                  <bgColor rgb="FFC6E0B4"/>
                </patternFill>
              </fill>
            </x14:dxf>
          </x14:cfRule>
          <x14:cfRule type="expression" priority="3" id="{00000000-000E-0000-0400-000003000000}">
            <xm:f>AND(J2&lt;&gt;"", IFERROR(INDEX('Recommendations'!$I$2:$I$63, MATCH(J2,'Recommendations'!$B$2:$B$63,0))="Testing", FALSE))</xm:f>
            <x14:dxf>
              <font>
                <color rgb="FF000000"/>
              </font>
              <fill>
                <patternFill>
                  <bgColor rgb="FFFFC000"/>
                </patternFill>
              </fill>
            </x14:dxf>
          </x14:cfRule>
          <x14:cfRule type="expression" priority="4" id="{00000000-000E-0000-0400-000004000000}">
            <xm:f>AND(J2&lt;&gt;"", IFERROR(INDEX('Recommendations'!$I$2:$I$63, MATCH(J2,'Recommendations'!$B$2:$B$63,0))="Failed", FALSE))</xm:f>
            <x14:dxf>
              <font>
                <color rgb="FF000000"/>
              </font>
              <fill>
                <patternFill>
                  <bgColor rgb="FFD82891"/>
                </patternFill>
              </fill>
            </x14:dxf>
          </x14:cfRule>
          <x14:cfRule type="expression" priority="5" id="{00000000-000E-0000-0400-000005000000}">
            <xm:f>AND(J2&lt;&gt;"", IFERROR(INDEX('Recommendations'!$I$2:$I$63, MATCH(J2,'Recommendations'!$B$2:$B$63,0))="Risk Accepted", FALSE))</xm:f>
            <x14:dxf>
              <font>
                <color rgb="FF000000"/>
              </font>
              <fill>
                <patternFill>
                  <bgColor rgb="FFD9D9D9"/>
                </patternFill>
              </fill>
            </x14:dxf>
          </x14:cfRule>
          <x14:cfRule type="expression" priority="6" id="{00000000-000E-0000-0400-000006000000}">
            <xm:f>AND(J2&lt;&gt;"", IFERROR(INDEX('Recommendations'!$I$2:$I$63, MATCH(J2,'Recommendations'!$B$2:$B$63,0))="N/A",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1299</v>
      </c>
      <c r="C1" s="121" t="s">
        <v>11</v>
      </c>
      <c r="D1" s="121" t="s">
        <v>551</v>
      </c>
      <c r="E1" s="121" t="s">
        <v>1300</v>
      </c>
      <c r="F1" s="121" t="s">
        <v>1301</v>
      </c>
      <c r="G1" s="121" t="s">
        <v>645</v>
      </c>
      <c r="H1" s="121" t="s">
        <v>646</v>
      </c>
      <c r="I1" s="121" t="s">
        <v>647</v>
      </c>
      <c r="J1" s="121" t="s">
        <v>648</v>
      </c>
      <c r="K1" s="121" t="s">
        <v>649</v>
      </c>
      <c r="L1" s="121" t="s">
        <v>650</v>
      </c>
      <c r="M1" s="121" t="s">
        <v>651</v>
      </c>
      <c r="N1" s="121" t="s">
        <v>652</v>
      </c>
      <c r="O1" s="121" t="s">
        <v>653</v>
      </c>
      <c r="P1" s="121" t="s">
        <v>654</v>
      </c>
      <c r="Q1" s="121" t="s">
        <v>655</v>
      </c>
      <c r="R1" s="121" t="s">
        <v>656</v>
      </c>
      <c r="S1" s="121" t="s">
        <v>657</v>
      </c>
      <c r="T1" s="121" t="s">
        <v>658</v>
      </c>
      <c r="U1" s="121" t="s">
        <v>659</v>
      </c>
      <c r="V1" s="121" t="s">
        <v>660</v>
      </c>
      <c r="W1" s="121" t="s">
        <v>661</v>
      </c>
      <c r="X1" s="121" t="s">
        <v>662</v>
      </c>
      <c r="Y1" s="121" t="s">
        <v>663</v>
      </c>
      <c r="Z1" s="121" t="s">
        <v>664</v>
      </c>
      <c r="AA1" s="121" t="s">
        <v>665</v>
      </c>
      <c r="AB1" s="121" t="s">
        <v>666</v>
      </c>
      <c r="AC1" s="121" t="s">
        <v>667</v>
      </c>
      <c r="AD1" s="121" t="s">
        <v>668</v>
      </c>
      <c r="AE1" s="121" t="s">
        <v>669</v>
      </c>
      <c r="AF1" s="121" t="s">
        <v>670</v>
      </c>
      <c r="AG1" s="121" t="s">
        <v>671</v>
      </c>
      <c r="AH1" s="121" t="s">
        <v>672</v>
      </c>
      <c r="AI1" s="121" t="s">
        <v>673</v>
      </c>
      <c r="AJ1" s="121" t="s">
        <v>674</v>
      </c>
      <c r="AK1" s="121" t="s">
        <v>675</v>
      </c>
      <c r="AL1" s="121" t="s">
        <v>676</v>
      </c>
      <c r="AM1" s="121" t="s">
        <v>677</v>
      </c>
      <c r="AN1" s="121" t="s">
        <v>678</v>
      </c>
      <c r="AO1" s="121" t="s">
        <v>679</v>
      </c>
      <c r="AP1" s="121" t="s">
        <v>680</v>
      </c>
      <c r="AQ1" s="121" t="s">
        <v>681</v>
      </c>
      <c r="AR1" s="121" t="s">
        <v>682</v>
      </c>
      <c r="AS1" s="121" t="s">
        <v>683</v>
      </c>
      <c r="AT1" s="121" t="s">
        <v>684</v>
      </c>
      <c r="AU1" s="122" t="s">
        <v>685</v>
      </c>
    </row>
    <row r="2" spans="1:47" ht="60" customHeight="1" x14ac:dyDescent="0.35">
      <c r="A2" s="116" t="s">
        <v>1302</v>
      </c>
      <c r="B2" s="106" t="s">
        <v>1303</v>
      </c>
      <c r="C2" s="107" t="s">
        <v>1304</v>
      </c>
      <c r="D2" s="107" t="s">
        <v>1305</v>
      </c>
      <c r="E2" s="107" t="s">
        <v>1306</v>
      </c>
      <c r="F2" s="108" t="s">
        <v>1307</v>
      </c>
      <c r="G2" s="109">
        <f>IF(COUNTIF(H2:AU2,"&lt;&gt;")=0,"",SUMPRODUCT(((Recommendations[ImplStatus]="Implemented")+(Recommendations[ImplStatus]="Compensated"))*ISNUMBER(MATCH(Recommendations[Id],H2:AU2,0)))/COUNTIF(H2:AU2,"&lt;&gt;"))</f>
        <v>0</v>
      </c>
      <c r="H2" s="110" t="s">
        <v>183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1308</v>
      </c>
      <c r="B3" s="106" t="s">
        <v>1309</v>
      </c>
      <c r="C3" s="107" t="s">
        <v>1310</v>
      </c>
      <c r="D3" s="107" t="s">
        <v>1311</v>
      </c>
      <c r="E3" s="107" t="s">
        <v>1312</v>
      </c>
      <c r="F3" s="108" t="s">
        <v>1313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1314</v>
      </c>
      <c r="B4" s="106" t="s">
        <v>1315</v>
      </c>
      <c r="C4" s="107" t="s">
        <v>1316</v>
      </c>
      <c r="D4" s="107" t="s">
        <v>1317</v>
      </c>
      <c r="E4" s="107" t="s">
        <v>1318</v>
      </c>
      <c r="F4" s="108" t="s">
        <v>1319</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1320</v>
      </c>
      <c r="B5" s="106" t="s">
        <v>1321</v>
      </c>
      <c r="C5" s="107" t="s">
        <v>1322</v>
      </c>
      <c r="D5" s="107" t="s">
        <v>1323</v>
      </c>
      <c r="E5" s="107" t="s">
        <v>1324</v>
      </c>
      <c r="F5" s="108" t="s">
        <v>1325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1326</v>
      </c>
      <c r="B6" s="106" t="s">
        <v>1327</v>
      </c>
      <c r="C6" s="107" t="s">
        <v>1328</v>
      </c>
      <c r="D6" s="107" t="s">
        <v>1329</v>
      </c>
      <c r="E6" s="107" t="s">
        <v>25</v>
      </c>
      <c r="F6" s="108" t="s">
        <v>1330</v>
      </c>
      <c r="G6" s="109">
        <f>IF(COUNTIF(H6:AU6,"&lt;&gt;")=0,"",SUMPRODUCT(((Recommendations[ImplStatus]="Implemented")+(Recommendations[ImplStatus]="Compensated"))*ISNUMBER(MATCH(Recommendations[Id],H6:AU6,0)))/COUNTIF(H6:AU6,"&lt;&gt;"))</f>
        <v>0</v>
      </c>
      <c r="H6" s="110" t="s">
        <v>264</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1331</v>
      </c>
      <c r="B7" s="106" t="s">
        <v>13</v>
      </c>
      <c r="C7" s="107" t="s">
        <v>1332</v>
      </c>
      <c r="D7" s="107" t="s">
        <v>1333</v>
      </c>
      <c r="E7" s="107" t="s">
        <v>25</v>
      </c>
      <c r="F7" s="108" t="s">
        <v>1334</v>
      </c>
      <c r="G7" s="109">
        <f>IF(COUNTIF(H7:AU7,"&lt;&gt;")=0,"",SUMPRODUCT(((Recommendations[ImplStatus]="Implemented")+(Recommendations[ImplStatus]="Compensated"))*ISNUMBER(MATCH(Recommendations[Id],H7:AU7,0)))/COUNTIF(H7:AU7,"&lt;&gt;"))</f>
        <v>0</v>
      </c>
      <c r="H7" s="110" t="s">
        <v>220</v>
      </c>
      <c r="I7" s="110" t="s">
        <v>226</v>
      </c>
      <c r="J7" s="110" t="s">
        <v>233</v>
      </c>
      <c r="K7" s="110" t="s">
        <v>245</v>
      </c>
      <c r="L7" s="110" t="s">
        <v>367</v>
      </c>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1335</v>
      </c>
      <c r="B8" s="106" t="s">
        <v>1336</v>
      </c>
      <c r="C8" s="107" t="s">
        <v>1337</v>
      </c>
      <c r="D8" s="107" t="s">
        <v>1338</v>
      </c>
      <c r="E8" s="107" t="s">
        <v>25</v>
      </c>
      <c r="F8" s="108" t="s">
        <v>1339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1340</v>
      </c>
      <c r="B9" s="106" t="s">
        <v>1341</v>
      </c>
      <c r="C9" s="107" t="s">
        <v>1342</v>
      </c>
      <c r="D9" s="107" t="s">
        <v>1343</v>
      </c>
      <c r="E9" s="107" t="s">
        <v>25</v>
      </c>
      <c r="F9" s="108" t="s">
        <v>1344</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1345</v>
      </c>
      <c r="B10" s="106" t="s">
        <v>1346</v>
      </c>
      <c r="C10" s="107" t="s">
        <v>1347</v>
      </c>
      <c r="D10" s="107" t="s">
        <v>1348</v>
      </c>
      <c r="E10" s="107" t="s">
        <v>25</v>
      </c>
      <c r="F10" s="108" t="s">
        <v>1349</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1350</v>
      </c>
      <c r="B11" s="106" t="s">
        <v>1351</v>
      </c>
      <c r="C11" s="107" t="s">
        <v>1352</v>
      </c>
      <c r="D11" s="107" t="s">
        <v>1353</v>
      </c>
      <c r="E11" s="107" t="s">
        <v>25</v>
      </c>
      <c r="F11" s="108" t="s">
        <v>1354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1355</v>
      </c>
      <c r="B12" s="106" t="s">
        <v>1356</v>
      </c>
      <c r="C12" s="107" t="s">
        <v>1357</v>
      </c>
      <c r="D12" s="107" t="s">
        <v>1358</v>
      </c>
      <c r="E12" s="107" t="s">
        <v>25</v>
      </c>
      <c r="F12" s="108" t="s">
        <v>1359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1360</v>
      </c>
      <c r="B13" s="106" t="s">
        <v>1361</v>
      </c>
      <c r="C13" s="107" t="s">
        <v>1362</v>
      </c>
      <c r="D13" s="107" t="s">
        <v>1363</v>
      </c>
      <c r="E13" s="107" t="s">
        <v>25</v>
      </c>
      <c r="F13" s="108" t="s">
        <v>1364</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1365</v>
      </c>
      <c r="B14" s="106" t="s">
        <v>1366</v>
      </c>
      <c r="C14" s="107" t="s">
        <v>1367</v>
      </c>
      <c r="D14" s="107" t="s">
        <v>1368</v>
      </c>
      <c r="E14" s="107" t="s">
        <v>25</v>
      </c>
      <c r="F14" s="108" t="s">
        <v>1369</v>
      </c>
      <c r="G14" s="109">
        <f>IF(COUNTIF(H14:AU14,"&lt;&gt;")=0,"",SUMPRODUCT(((Recommendations[ImplStatus]="Implemented")+(Recommendations[ImplStatus]="Compensated"))*ISNUMBER(MATCH(Recommendations[Id],H14:AU14,0)))/COUNTIF(H14:AU14,"&lt;&gt;"))</f>
        <v>0</v>
      </c>
      <c r="H14" s="110" t="s">
        <v>18</v>
      </c>
      <c r="I14" s="110" t="s">
        <v>30</v>
      </c>
      <c r="J14" s="110" t="s">
        <v>69</v>
      </c>
      <c r="K14" s="110" t="s">
        <v>88</v>
      </c>
      <c r="L14" s="110" t="s">
        <v>270</v>
      </c>
      <c r="M14" s="110" t="s">
        <v>276</v>
      </c>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1370</v>
      </c>
      <c r="B15" s="106" t="s">
        <v>1371</v>
      </c>
      <c r="C15" s="107" t="s">
        <v>1372</v>
      </c>
      <c r="D15" s="107" t="s">
        <v>1373</v>
      </c>
      <c r="E15" s="107" t="s">
        <v>25</v>
      </c>
      <c r="F15" s="108" t="s">
        <v>1374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1375</v>
      </c>
      <c r="B16" s="106" t="s">
        <v>1376</v>
      </c>
      <c r="C16" s="107" t="s">
        <v>1377</v>
      </c>
      <c r="D16" s="107" t="s">
        <v>1378</v>
      </c>
      <c r="E16" s="107" t="s">
        <v>25</v>
      </c>
      <c r="F16" s="108" t="s">
        <v>1379</v>
      </c>
      <c r="G16" s="109">
        <f>IF(COUNTIF(H16:AU16,"&lt;&gt;")=0,"",SUMPRODUCT(((Recommendations[ImplStatus]="Implemented")+(Recommendations[ImplStatus]="Compensated"))*ISNUMBER(MATCH(Recommendations[Id],H16:AU16,0)))/COUNTIF(H16:AU16,"&lt;&gt;"))</f>
        <v>0</v>
      </c>
      <c r="H16" s="110" t="s">
        <v>195</v>
      </c>
      <c r="I16" s="110" t="s">
        <v>207</v>
      </c>
      <c r="J16" s="110" t="s">
        <v>213</v>
      </c>
      <c r="K16" s="110" t="s">
        <v>301</v>
      </c>
      <c r="L16" s="110" t="s">
        <v>343</v>
      </c>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1380</v>
      </c>
      <c r="B17" s="106" t="s">
        <v>1381</v>
      </c>
      <c r="C17" s="107" t="s">
        <v>1382</v>
      </c>
      <c r="D17" s="107" t="s">
        <v>1383</v>
      </c>
      <c r="E17" s="107" t="s">
        <v>25</v>
      </c>
      <c r="F17" s="108" t="s">
        <v>1384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1385</v>
      </c>
      <c r="B18" s="106" t="s">
        <v>1386</v>
      </c>
      <c r="C18" s="107" t="s">
        <v>1387</v>
      </c>
      <c r="D18" s="107" t="s">
        <v>1388</v>
      </c>
      <c r="E18" s="107" t="s">
        <v>25</v>
      </c>
      <c r="F18" s="108" t="s">
        <v>1389</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1390</v>
      </c>
      <c r="B19" s="106" t="s">
        <v>1391</v>
      </c>
      <c r="C19" s="107" t="s">
        <v>1392</v>
      </c>
      <c r="D19" s="107" t="s">
        <v>1393</v>
      </c>
      <c r="E19" s="107" t="s">
        <v>25</v>
      </c>
      <c r="F19" s="108" t="s">
        <v>1394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1395</v>
      </c>
      <c r="B20" s="106" t="s">
        <v>1396</v>
      </c>
      <c r="C20" s="107" t="s">
        <v>1397</v>
      </c>
      <c r="D20" s="107" t="s">
        <v>1398</v>
      </c>
      <c r="E20" s="107" t="s">
        <v>25</v>
      </c>
      <c r="F20" s="108" t="s">
        <v>1399</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1400</v>
      </c>
      <c r="B21" s="106" t="s">
        <v>1401</v>
      </c>
      <c r="C21" s="107" t="s">
        <v>1402</v>
      </c>
      <c r="D21" s="107" t="s">
        <v>1403</v>
      </c>
      <c r="E21" s="107" t="s">
        <v>1404</v>
      </c>
      <c r="F21" s="108" t="s">
        <v>1405</v>
      </c>
      <c r="G21" s="109">
        <f>IF(COUNTIF(H21:AU21,"&lt;&gt;")=0,"",SUMPRODUCT(((Recommendations[ImplStatus]="Implemented")+(Recommendations[ImplStatus]="Compensated"))*ISNUMBER(MATCH(Recommendations[Id],H21:AU21,0)))/COUNTIF(H21:AU21,"&lt;&gt;"))</f>
        <v>0</v>
      </c>
      <c r="H21" s="110" t="s">
        <v>295</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1406</v>
      </c>
      <c r="B22" s="106" t="s">
        <v>1407</v>
      </c>
      <c r="C22" s="107" t="s">
        <v>1408</v>
      </c>
      <c r="D22" s="107" t="s">
        <v>1409</v>
      </c>
      <c r="E22" s="107" t="s">
        <v>1410</v>
      </c>
      <c r="F22" s="108" t="s">
        <v>1411</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1412</v>
      </c>
      <c r="B23" s="106" t="s">
        <v>1413</v>
      </c>
      <c r="C23" s="107" t="s">
        <v>1414</v>
      </c>
      <c r="D23" s="107" t="s">
        <v>1415</v>
      </c>
      <c r="E23" s="107" t="s">
        <v>1416</v>
      </c>
      <c r="F23" s="108" t="s">
        <v>1417</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1418</v>
      </c>
      <c r="B24" s="106" t="s">
        <v>1419</v>
      </c>
      <c r="C24" s="107" t="s">
        <v>1420</v>
      </c>
      <c r="D24" s="107" t="s">
        <v>1421</v>
      </c>
      <c r="E24" s="107" t="s">
        <v>25</v>
      </c>
      <c r="F24" s="108" t="s">
        <v>1422</v>
      </c>
      <c r="G24" s="109">
        <f>IF(COUNTIF(H24:AU24,"&lt;&gt;")=0,"",SUMPRODUCT(((Recommendations[ImplStatus]="Implemented")+(Recommendations[ImplStatus]="Compensated"))*ISNUMBER(MATCH(Recommendations[Id],H24:AU24,0)))/COUNTIF(H24:AU24,"&lt;&gt;"))</f>
        <v>0</v>
      </c>
      <c r="H24" s="110" t="s">
        <v>189</v>
      </c>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1423</v>
      </c>
      <c r="B25" s="106" t="s">
        <v>1424</v>
      </c>
      <c r="C25" s="107" t="s">
        <v>1425</v>
      </c>
      <c r="D25" s="107" t="s">
        <v>25</v>
      </c>
      <c r="E25" s="107" t="s">
        <v>25</v>
      </c>
      <c r="F25" s="108" t="s">
        <v>1426</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1427</v>
      </c>
      <c r="B26" s="106" t="s">
        <v>1428</v>
      </c>
      <c r="C26" s="107" t="s">
        <v>1429</v>
      </c>
      <c r="D26" s="107" t="s">
        <v>1430</v>
      </c>
      <c r="E26" s="107" t="s">
        <v>25</v>
      </c>
      <c r="F26" s="108" t="s">
        <v>1431</v>
      </c>
      <c r="G26" s="109">
        <f>IF(COUNTIF(H26:AU26,"&lt;&gt;")=0,"",SUMPRODUCT(((Recommendations[ImplStatus]="Implemented")+(Recommendations[ImplStatus]="Compensated"))*ISNUMBER(MATCH(Recommendations[Id],H26:AU26,0)))/COUNTIF(H26:AU26,"&lt;&gt;"))</f>
        <v>0</v>
      </c>
      <c r="H26" s="110" t="s">
        <v>361</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1432</v>
      </c>
      <c r="B27" s="106" t="s">
        <v>1433</v>
      </c>
      <c r="C27" s="107" t="s">
        <v>1434</v>
      </c>
      <c r="D27" s="107" t="s">
        <v>1435</v>
      </c>
      <c r="E27" s="107" t="s">
        <v>1436</v>
      </c>
      <c r="F27" s="108" t="s">
        <v>1437</v>
      </c>
      <c r="G27" s="109">
        <f>IF(COUNTIF(H27:AU27,"&lt;&gt;")=0,"",SUMPRODUCT(((Recommendations[ImplStatus]="Implemented")+(Recommendations[ImplStatus]="Compensated"))*ISNUMBER(MATCH(Recommendations[Id],H27:AU27,0)))/COUNTIF(H27:AU27,"&lt;&gt;"))</f>
        <v>0</v>
      </c>
      <c r="H27" s="110" t="s">
        <v>283</v>
      </c>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1438</v>
      </c>
      <c r="B28" s="106" t="s">
        <v>1439</v>
      </c>
      <c r="C28" s="107" t="s">
        <v>1440</v>
      </c>
      <c r="D28" s="107" t="s">
        <v>25</v>
      </c>
      <c r="E28" s="107" t="s">
        <v>25</v>
      </c>
      <c r="F28" s="108" t="s">
        <v>1441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1442</v>
      </c>
      <c r="B29" s="106" t="s">
        <v>1443</v>
      </c>
      <c r="C29" s="107" t="s">
        <v>1444</v>
      </c>
      <c r="D29" s="107" t="s">
        <v>1445</v>
      </c>
      <c r="E29" s="107" t="s">
        <v>1446</v>
      </c>
      <c r="F29" s="108" t="s">
        <v>1447</v>
      </c>
      <c r="G29" s="109">
        <f>IF(COUNTIF(H29:AU29,"&lt;&gt;")=0,"",SUMPRODUCT(((Recommendations[ImplStatus]="Implemented")+(Recommendations[ImplStatus]="Compensated"))*ISNUMBER(MATCH(Recommendations[Id],H29:AU29,0)))/COUNTIF(H29:AU29,"&lt;&gt;"))</f>
        <v>0</v>
      </c>
      <c r="H29" s="110" t="s">
        <v>178</v>
      </c>
      <c r="I29" s="110" t="s">
        <v>390</v>
      </c>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1448</v>
      </c>
      <c r="B30" s="106" t="s">
        <v>1449</v>
      </c>
      <c r="C30" s="107" t="s">
        <v>1450</v>
      </c>
      <c r="D30" s="107" t="s">
        <v>1451</v>
      </c>
      <c r="E30" s="107" t="s">
        <v>25</v>
      </c>
      <c r="F30" s="108" t="s">
        <v>1452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1453</v>
      </c>
      <c r="B31" s="106" t="s">
        <v>1454</v>
      </c>
      <c r="C31" s="107" t="s">
        <v>1455</v>
      </c>
      <c r="D31" s="107" t="s">
        <v>1456</v>
      </c>
      <c r="E31" s="107" t="s">
        <v>1457</v>
      </c>
      <c r="F31" s="108" t="s">
        <v>1458</v>
      </c>
      <c r="G31" s="109">
        <f>IF(COUNTIF(H31:AU31,"&lt;&gt;")=0,"",SUMPRODUCT(((Recommendations[ImplStatus]="Implemented")+(Recommendations[ImplStatus]="Compensated"))*ISNUMBER(MATCH(Recommendations[Id],H31:AU31,0)))/COUNTIF(H31:AU31,"&lt;&gt;"))</f>
        <v>0</v>
      </c>
      <c r="H31" s="110" t="s">
        <v>289</v>
      </c>
      <c r="I31" s="110" t="s">
        <v>355</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1459</v>
      </c>
      <c r="B32" s="106" t="s">
        <v>1460</v>
      </c>
      <c r="C32" s="107" t="s">
        <v>1461</v>
      </c>
      <c r="D32" s="107" t="s">
        <v>1462</v>
      </c>
      <c r="E32" s="107" t="s">
        <v>1463</v>
      </c>
      <c r="F32" s="108" t="s">
        <v>1464</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1465</v>
      </c>
      <c r="B33" s="106" t="s">
        <v>1466</v>
      </c>
      <c r="C33" s="107" t="s">
        <v>1467</v>
      </c>
      <c r="D33" s="107" t="s">
        <v>1468</v>
      </c>
      <c r="E33" s="107" t="s">
        <v>25</v>
      </c>
      <c r="F33" s="108" t="s">
        <v>1469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1470</v>
      </c>
      <c r="B34" s="106" t="s">
        <v>1471</v>
      </c>
      <c r="C34" s="107" t="s">
        <v>1472</v>
      </c>
      <c r="D34" s="107" t="s">
        <v>1473</v>
      </c>
      <c r="E34" s="107" t="s">
        <v>25</v>
      </c>
      <c r="F34" s="108" t="s">
        <v>1474</v>
      </c>
      <c r="G34" s="109">
        <f>IF(COUNTIF(H34:AU34,"&lt;&gt;")=0,"",SUMPRODUCT(((Recommendations[ImplStatus]="Implemented")+(Recommendations[ImplStatus]="Compensated"))*ISNUMBER(MATCH(Recommendations[Id],H34:AU34,0)))/COUNTIF(H34:AU34,"&lt;&gt;"))</f>
        <v>0</v>
      </c>
      <c r="H34" s="110" t="s">
        <v>95</v>
      </c>
      <c r="I34" s="110" t="s">
        <v>100</v>
      </c>
      <c r="J34" s="110" t="s">
        <v>105</v>
      </c>
      <c r="K34" s="110" t="s">
        <v>111</v>
      </c>
      <c r="L34" s="110" t="s">
        <v>116</v>
      </c>
      <c r="M34" s="110" t="s">
        <v>121</v>
      </c>
      <c r="N34" s="110" t="s">
        <v>126</v>
      </c>
      <c r="O34" s="110" t="s">
        <v>131</v>
      </c>
      <c r="P34" s="110" t="s">
        <v>137</v>
      </c>
      <c r="Q34" s="110" t="s">
        <v>143</v>
      </c>
      <c r="R34" s="110" t="s">
        <v>149</v>
      </c>
      <c r="S34" s="110" t="s">
        <v>155</v>
      </c>
      <c r="T34" s="110" t="s">
        <v>160</v>
      </c>
      <c r="U34" s="110" t="s">
        <v>165</v>
      </c>
      <c r="V34" s="110" t="s">
        <v>171</v>
      </c>
      <c r="W34" s="110" t="s">
        <v>239</v>
      </c>
      <c r="X34" s="110" t="s">
        <v>250</v>
      </c>
      <c r="Y34" s="110" t="s">
        <v>349</v>
      </c>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1475</v>
      </c>
      <c r="B35" s="106" t="s">
        <v>1476</v>
      </c>
      <c r="C35" s="107" t="s">
        <v>1477</v>
      </c>
      <c r="D35" s="107" t="s">
        <v>1478</v>
      </c>
      <c r="E35" s="107" t="s">
        <v>1479</v>
      </c>
      <c r="F35" s="108" t="s">
        <v>1480</v>
      </c>
      <c r="G35" s="109">
        <f>IF(COUNTIF(H35:AU35,"&lt;&gt;")=0,"",SUMPRODUCT(((Recommendations[ImplStatus]="Implemented")+(Recommendations[ImplStatus]="Compensated"))*ISNUMBER(MATCH(Recommendations[Id],H35:AU35,0)))/COUNTIF(H35:AU35,"&lt;&gt;"))</f>
        <v>0</v>
      </c>
      <c r="H35" s="110" t="s">
        <v>257</v>
      </c>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1481</v>
      </c>
      <c r="B36" s="106" t="s">
        <v>1482</v>
      </c>
      <c r="C36" s="107" t="s">
        <v>1483</v>
      </c>
      <c r="D36" s="107" t="s">
        <v>1484</v>
      </c>
      <c r="E36" s="107" t="s">
        <v>1485</v>
      </c>
      <c r="F36" s="108" t="s">
        <v>1486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1487</v>
      </c>
      <c r="B37" s="106" t="s">
        <v>1488</v>
      </c>
      <c r="C37" s="107" t="s">
        <v>1489</v>
      </c>
      <c r="D37" s="107" t="s">
        <v>1490</v>
      </c>
      <c r="E37" s="107" t="s">
        <v>25</v>
      </c>
      <c r="F37" s="108" t="s">
        <v>1491</v>
      </c>
      <c r="G37" s="109">
        <f>IF(COUNTIF(H37:AU37,"&lt;&gt;")=0,"",SUMPRODUCT(((Recommendations[ImplStatus]="Implemented")+(Recommendations[ImplStatus]="Compensated"))*ISNUMBER(MATCH(Recommendations[Id],H37:AU37,0)))/COUNTIF(H37:AU37,"&lt;&gt;"))</f>
        <v>0</v>
      </c>
      <c r="H37" s="110" t="s">
        <v>324</v>
      </c>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1492</v>
      </c>
      <c r="B38" s="106" t="s">
        <v>1493</v>
      </c>
      <c r="C38" s="107" t="s">
        <v>1494</v>
      </c>
      <c r="D38" s="107" t="s">
        <v>1495</v>
      </c>
      <c r="E38" s="107" t="s">
        <v>1496</v>
      </c>
      <c r="F38" s="108" t="s">
        <v>1497</v>
      </c>
      <c r="G38" s="109">
        <f>IF(COUNTIF(H38:AU38,"&lt;&gt;")=0,"",SUMPRODUCT(((Recommendations[ImplStatus]="Implemented")+(Recommendations[ImplStatus]="Compensated"))*ISNUMBER(MATCH(Recommendations[Id],H38:AU38,0)))/COUNTIF(H38:AU38,"&lt;&gt;"))</f>
        <v>0</v>
      </c>
      <c r="H38" s="110" t="s">
        <v>37</v>
      </c>
      <c r="I38" s="110" t="s">
        <v>43</v>
      </c>
      <c r="J38" s="110" t="s">
        <v>49</v>
      </c>
      <c r="K38" s="110" t="s">
        <v>55</v>
      </c>
      <c r="L38" s="110" t="s">
        <v>62</v>
      </c>
      <c r="M38" s="110" t="s">
        <v>75</v>
      </c>
      <c r="N38" s="110" t="s">
        <v>82</v>
      </c>
      <c r="O38" s="110" t="s">
        <v>201</v>
      </c>
      <c r="P38" s="110" t="s">
        <v>307</v>
      </c>
      <c r="Q38" s="110" t="s">
        <v>313</v>
      </c>
      <c r="R38" s="110" t="s">
        <v>319</v>
      </c>
      <c r="S38" s="110" t="s">
        <v>330</v>
      </c>
      <c r="T38" s="110" t="s">
        <v>337</v>
      </c>
      <c r="U38" s="110" t="s">
        <v>373</v>
      </c>
      <c r="V38" s="110" t="s">
        <v>378</v>
      </c>
      <c r="W38" s="110" t="s">
        <v>384</v>
      </c>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1498</v>
      </c>
      <c r="B39" s="106" t="s">
        <v>1499</v>
      </c>
      <c r="C39" s="107" t="s">
        <v>1500</v>
      </c>
      <c r="D39" s="107" t="s">
        <v>1501</v>
      </c>
      <c r="E39" s="107" t="s">
        <v>25</v>
      </c>
      <c r="F39" s="108" t="s">
        <v>1502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1503</v>
      </c>
      <c r="B40" s="106" t="s">
        <v>1504</v>
      </c>
      <c r="C40" s="107" t="s">
        <v>1505</v>
      </c>
      <c r="D40" s="107" t="s">
        <v>1506</v>
      </c>
      <c r="E40" s="107" t="s">
        <v>1507</v>
      </c>
      <c r="F40" s="108" t="s">
        <v>1508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1509</v>
      </c>
      <c r="B41" s="106" t="s">
        <v>1510</v>
      </c>
      <c r="C41" s="107" t="s">
        <v>1511</v>
      </c>
      <c r="D41" s="107" t="s">
        <v>1512</v>
      </c>
      <c r="E41" s="107" t="s">
        <v>1513</v>
      </c>
      <c r="F41" s="108" t="s">
        <v>1514</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1515</v>
      </c>
      <c r="B42" s="106" t="s">
        <v>1516</v>
      </c>
      <c r="C42" s="107" t="s">
        <v>1517</v>
      </c>
      <c r="D42" s="107" t="s">
        <v>1518</v>
      </c>
      <c r="E42" s="107" t="s">
        <v>1519</v>
      </c>
      <c r="F42" s="108" t="s">
        <v>1520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1521</v>
      </c>
      <c r="B43" s="106" t="s">
        <v>1522</v>
      </c>
      <c r="C43" s="107" t="s">
        <v>1523</v>
      </c>
      <c r="D43" s="107" t="s">
        <v>1524</v>
      </c>
      <c r="E43" s="107" t="s">
        <v>1525</v>
      </c>
      <c r="F43" s="108" t="s">
        <v>1526</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1527</v>
      </c>
      <c r="B44" s="106" t="s">
        <v>1528</v>
      </c>
      <c r="C44" s="107" t="s">
        <v>1529</v>
      </c>
      <c r="D44" s="107" t="s">
        <v>1530</v>
      </c>
      <c r="E44" s="107" t="s">
        <v>25</v>
      </c>
      <c r="F44" s="108" t="s">
        <v>1531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1532</v>
      </c>
      <c r="B45" s="111" t="s">
        <v>1533</v>
      </c>
      <c r="C45" s="112" t="s">
        <v>1534</v>
      </c>
      <c r="D45" s="112" t="s">
        <v>1535</v>
      </c>
      <c r="E45" s="112" t="s">
        <v>1536</v>
      </c>
      <c r="F45" s="113" t="s">
        <v>1537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395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IFERROR(INDEX('Recommendations'!$I$2:$I$63, MATCH(H2,'Recommendations'!$B$2:$B$63,0))="Implemented", FALSE))</xm:f>
            <x14:dxf>
              <font>
                <color rgb="FF000000"/>
              </font>
              <fill>
                <patternFill>
                  <bgColor rgb="FF3C7D22"/>
                </patternFill>
              </fill>
            </x14:dxf>
          </x14:cfRule>
          <x14:cfRule type="expression" priority="2" id="{00000000-000E-0000-0500-000002000000}">
            <xm:f>AND(H2&lt;&gt;"", IFERROR(INDEX('Recommendations'!$I$2:$I$63, MATCH(H2,'Recommendations'!$B$2:$B$63,0))="Compensated", FALSE))</xm:f>
            <x14:dxf>
              <font>
                <color rgb="FF000000"/>
              </font>
              <fill>
                <patternFill>
                  <bgColor rgb="FFC6E0B4"/>
                </patternFill>
              </fill>
            </x14:dxf>
          </x14:cfRule>
          <x14:cfRule type="expression" priority="3" id="{00000000-000E-0000-0500-000003000000}">
            <xm:f>AND(H2&lt;&gt;"", IFERROR(INDEX('Recommendations'!$I$2:$I$63, MATCH(H2,'Recommendations'!$B$2:$B$63,0))="Testing", FALSE))</xm:f>
            <x14:dxf>
              <font>
                <color rgb="FF000000"/>
              </font>
              <fill>
                <patternFill>
                  <bgColor rgb="FFFFC000"/>
                </patternFill>
              </fill>
            </x14:dxf>
          </x14:cfRule>
          <x14:cfRule type="expression" priority="4" id="{00000000-000E-0000-0500-000004000000}">
            <xm:f>AND(H2&lt;&gt;"", IFERROR(INDEX('Recommendations'!$I$2:$I$63, MATCH(H2,'Recommendations'!$B$2:$B$63,0))="Failed", FALSE))</xm:f>
            <x14:dxf>
              <font>
                <color rgb="FF000000"/>
              </font>
              <fill>
                <patternFill>
                  <bgColor rgb="FFD82891"/>
                </patternFill>
              </fill>
            </x14:dxf>
          </x14:cfRule>
          <x14:cfRule type="expression" priority="5" id="{00000000-000E-0000-0500-000005000000}">
            <xm:f>AND(H2&lt;&gt;"", IFERROR(INDEX('Recommendations'!$I$2:$I$63, MATCH(H2,'Recommendations'!$B$2:$B$63,0))="Risk Accepted", FALSE))</xm:f>
            <x14:dxf>
              <font>
                <color rgb="FF000000"/>
              </font>
              <fill>
                <patternFill>
                  <bgColor rgb="FFD9D9D9"/>
                </patternFill>
              </fill>
            </x14:dxf>
          </x14:cfRule>
          <x14:cfRule type="expression" priority="6" id="{00000000-000E-0000-0500-000006000000}">
            <xm:f>AND(H2&lt;&gt;"", IFERROR(INDEX('Recommendations'!$I$2:$I$63, MATCH(H2,'Recommendations'!$B$2:$B$63,0))="N/A",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1538</v>
      </c>
      <c r="B1" s="145" t="s">
        <v>639</v>
      </c>
      <c r="C1" s="145" t="s">
        <v>1</v>
      </c>
      <c r="D1" s="145" t="s">
        <v>640</v>
      </c>
      <c r="E1" s="145" t="s">
        <v>1539</v>
      </c>
      <c r="F1" s="145" t="s">
        <v>1540</v>
      </c>
      <c r="G1" s="145" t="s">
        <v>1541</v>
      </c>
      <c r="H1" s="145" t="s">
        <v>1542</v>
      </c>
      <c r="I1" s="145" t="s">
        <v>645</v>
      </c>
      <c r="J1" s="145" t="s">
        <v>646</v>
      </c>
      <c r="K1" s="145" t="s">
        <v>647</v>
      </c>
      <c r="L1" s="145" t="s">
        <v>648</v>
      </c>
      <c r="M1" s="145" t="s">
        <v>649</v>
      </c>
      <c r="N1" s="145" t="s">
        <v>650</v>
      </c>
      <c r="O1" s="145" t="s">
        <v>651</v>
      </c>
      <c r="P1" s="145" t="s">
        <v>652</v>
      </c>
      <c r="Q1" s="145" t="s">
        <v>653</v>
      </c>
      <c r="R1" s="145" t="s">
        <v>654</v>
      </c>
      <c r="S1" s="145" t="s">
        <v>655</v>
      </c>
      <c r="T1" s="145" t="s">
        <v>656</v>
      </c>
      <c r="U1" s="145" t="s">
        <v>657</v>
      </c>
      <c r="V1" s="145" t="s">
        <v>658</v>
      </c>
      <c r="W1" s="145" t="s">
        <v>659</v>
      </c>
      <c r="X1" s="145" t="s">
        <v>660</v>
      </c>
      <c r="Y1" s="145" t="s">
        <v>661</v>
      </c>
      <c r="Z1" s="145" t="s">
        <v>662</v>
      </c>
      <c r="AA1" s="145" t="s">
        <v>663</v>
      </c>
      <c r="AB1" s="145" t="s">
        <v>664</v>
      </c>
      <c r="AC1" s="145" t="s">
        <v>665</v>
      </c>
      <c r="AD1" s="145" t="s">
        <v>666</v>
      </c>
      <c r="AE1" s="145" t="s">
        <v>667</v>
      </c>
      <c r="AF1" s="145" t="s">
        <v>668</v>
      </c>
      <c r="AG1" s="145" t="s">
        <v>669</v>
      </c>
      <c r="AH1" s="145" t="s">
        <v>670</v>
      </c>
      <c r="AI1" s="145" t="s">
        <v>671</v>
      </c>
      <c r="AJ1" s="145" t="s">
        <v>672</v>
      </c>
      <c r="AK1" s="145" t="s">
        <v>673</v>
      </c>
      <c r="AL1" s="145" t="s">
        <v>674</v>
      </c>
      <c r="AM1" s="145" t="s">
        <v>675</v>
      </c>
      <c r="AN1" s="145" t="s">
        <v>676</v>
      </c>
      <c r="AO1" s="145" t="s">
        <v>677</v>
      </c>
      <c r="AP1" s="145" t="s">
        <v>678</v>
      </c>
      <c r="AQ1" s="145" t="s">
        <v>679</v>
      </c>
      <c r="AR1" s="145" t="s">
        <v>680</v>
      </c>
      <c r="AS1" s="145" t="s">
        <v>681</v>
      </c>
      <c r="AT1" s="145" t="s">
        <v>682</v>
      </c>
      <c r="AU1" s="145" t="s">
        <v>683</v>
      </c>
      <c r="AV1" s="145" t="s">
        <v>684</v>
      </c>
      <c r="AW1" s="146" t="s">
        <v>685</v>
      </c>
    </row>
    <row r="2" spans="1:49" ht="60" customHeight="1" outlineLevel="1" x14ac:dyDescent="0.35">
      <c r="A2" s="138" t="s">
        <v>1543</v>
      </c>
      <c r="B2" s="124"/>
      <c r="C2" s="123" t="s">
        <v>1544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1543</v>
      </c>
      <c r="B3" s="125" t="s">
        <v>833</v>
      </c>
      <c r="C3" s="126" t="s">
        <v>1545</v>
      </c>
      <c r="D3" s="128" t="s">
        <v>1546</v>
      </c>
      <c r="E3" s="128" t="s">
        <v>1547</v>
      </c>
      <c r="F3" s="128" t="s">
        <v>1548</v>
      </c>
      <c r="G3" s="128" t="s">
        <v>1549</v>
      </c>
      <c r="H3" s="128" t="s">
        <v>1550</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1543</v>
      </c>
      <c r="B4" s="125" t="s">
        <v>1551</v>
      </c>
      <c r="C4" s="126" t="s">
        <v>1552</v>
      </c>
      <c r="D4" s="128" t="s">
        <v>1553</v>
      </c>
      <c r="E4" s="128" t="s">
        <v>1554</v>
      </c>
      <c r="F4" s="128" t="s">
        <v>1555</v>
      </c>
      <c r="G4" s="128" t="s">
        <v>1556</v>
      </c>
      <c r="H4" s="128" t="s">
        <v>1557</v>
      </c>
      <c r="I4" s="130">
        <f>IF(COUNTIF(J4:AW4,"&lt;&gt;")=0,"",SUMPRODUCT(((Recommendations[ImplStatus]="Implemented")+(Recommendations[ImplStatus]="Compensated"))*ISNUMBER(MATCH(Recommendations[Id],J4:AW4,0)))/COUNTIF(J4:AW4,"&lt;&gt;"))</f>
        <v>0</v>
      </c>
      <c r="J4" s="132" t="s">
        <v>95</v>
      </c>
      <c r="K4" s="132" t="s">
        <v>100</v>
      </c>
      <c r="L4" s="132" t="s">
        <v>105</v>
      </c>
      <c r="M4" s="132" t="s">
        <v>111</v>
      </c>
      <c r="N4" s="132" t="s">
        <v>116</v>
      </c>
      <c r="O4" s="132" t="s">
        <v>121</v>
      </c>
      <c r="P4" s="132" t="s">
        <v>126</v>
      </c>
      <c r="Q4" s="132" t="s">
        <v>131</v>
      </c>
      <c r="R4" s="132" t="s">
        <v>137</v>
      </c>
      <c r="S4" s="132" t="s">
        <v>143</v>
      </c>
      <c r="T4" s="132" t="s">
        <v>149</v>
      </c>
      <c r="U4" s="132" t="s">
        <v>155</v>
      </c>
      <c r="V4" s="132" t="s">
        <v>160</v>
      </c>
      <c r="W4" s="132" t="s">
        <v>165</v>
      </c>
      <c r="X4" s="132" t="s">
        <v>171</v>
      </c>
      <c r="Y4" s="132" t="s">
        <v>289</v>
      </c>
      <c r="Z4" s="132" t="s">
        <v>295</v>
      </c>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1543</v>
      </c>
      <c r="B5" s="125" t="s">
        <v>1558</v>
      </c>
      <c r="C5" s="126" t="s">
        <v>1559</v>
      </c>
      <c r="D5" s="128" t="s">
        <v>1560</v>
      </c>
      <c r="E5" s="128" t="s">
        <v>1561</v>
      </c>
      <c r="F5" s="128" t="s">
        <v>1562</v>
      </c>
      <c r="G5" s="128" t="s">
        <v>1563</v>
      </c>
      <c r="H5" s="128" t="s">
        <v>1564</v>
      </c>
      <c r="I5" s="130">
        <f>IF(COUNTIF(J5:AW5,"&lt;&gt;")=0,"",SUMPRODUCT(((Recommendations[ImplStatus]="Implemented")+(Recommendations[ImplStatus]="Compensated"))*ISNUMBER(MATCH(Recommendations[Id],J5:AW5,0)))/COUNTIF(J5:AW5,"&lt;&gt;"))</f>
        <v>0</v>
      </c>
      <c r="J5" s="132" t="s">
        <v>257</v>
      </c>
      <c r="K5" s="132" t="s">
        <v>349</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1543</v>
      </c>
      <c r="B6" s="125" t="s">
        <v>1565</v>
      </c>
      <c r="C6" s="126" t="s">
        <v>1566</v>
      </c>
      <c r="D6" s="128" t="s">
        <v>1567</v>
      </c>
      <c r="E6" s="128" t="s">
        <v>1568</v>
      </c>
      <c r="F6" s="128" t="s">
        <v>1569</v>
      </c>
      <c r="G6" s="128" t="s">
        <v>1570</v>
      </c>
      <c r="H6" s="128" t="s">
        <v>1571</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1543</v>
      </c>
      <c r="B7" s="125" t="s">
        <v>1572</v>
      </c>
      <c r="C7" s="126" t="s">
        <v>1573</v>
      </c>
      <c r="D7" s="128" t="s">
        <v>1574</v>
      </c>
      <c r="E7" s="128" t="s">
        <v>1575</v>
      </c>
      <c r="F7" s="128" t="s">
        <v>1576</v>
      </c>
      <c r="G7" s="128" t="s">
        <v>1577</v>
      </c>
      <c r="H7" s="128" t="s">
        <v>1578</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1543</v>
      </c>
      <c r="B8" s="125" t="s">
        <v>1579</v>
      </c>
      <c r="C8" s="126" t="s">
        <v>1580</v>
      </c>
      <c r="D8" s="128" t="s">
        <v>1581</v>
      </c>
      <c r="E8" s="128" t="s">
        <v>1582</v>
      </c>
      <c r="F8" s="128" t="s">
        <v>1583</v>
      </c>
      <c r="G8" s="128" t="s">
        <v>1577</v>
      </c>
      <c r="H8" s="128" t="s">
        <v>1584</v>
      </c>
      <c r="I8" s="130">
        <f>IF(COUNTIF(J8:AW8,"&lt;&gt;")=0,"",SUMPRODUCT(((Recommendations[ImplStatus]="Implemented")+(Recommendations[ImplStatus]="Compensated"))*ISNUMBER(MATCH(Recommendations[Id],J8:AW8,0)))/COUNTIF(J8:AW8,"&lt;&gt;"))</f>
        <v>0</v>
      </c>
      <c r="J8" s="132" t="s">
        <v>355</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1543</v>
      </c>
      <c r="B9" s="125" t="s">
        <v>1585</v>
      </c>
      <c r="C9" s="126" t="s">
        <v>1586</v>
      </c>
      <c r="D9" s="128" t="s">
        <v>1587</v>
      </c>
      <c r="E9" s="128" t="s">
        <v>1588</v>
      </c>
      <c r="F9" s="128" t="s">
        <v>1589</v>
      </c>
      <c r="G9" s="128" t="s">
        <v>1590</v>
      </c>
      <c r="H9" s="128" t="s">
        <v>1591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1543</v>
      </c>
      <c r="B10" s="125" t="s">
        <v>1592</v>
      </c>
      <c r="C10" s="126" t="s">
        <v>1593</v>
      </c>
      <c r="D10" s="128" t="s">
        <v>1594</v>
      </c>
      <c r="E10" s="128" t="s">
        <v>1595</v>
      </c>
      <c r="F10" s="128" t="s">
        <v>1596</v>
      </c>
      <c r="G10" s="128" t="s">
        <v>1597</v>
      </c>
      <c r="H10" s="128" t="s">
        <v>1598</v>
      </c>
      <c r="I10" s="130">
        <f>IF(COUNTIF(J10:AW10,"&lt;&gt;")=0,"",SUMPRODUCT(((Recommendations[ImplStatus]="Implemented")+(Recommendations[ImplStatus]="Compensated"))*ISNUMBER(MATCH(Recommendations[Id],J10:AW10,0)))/COUNTIF(J10:AW10,"&lt;&gt;"))</f>
        <v>0</v>
      </c>
      <c r="J10" s="132" t="s">
        <v>183</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1543</v>
      </c>
      <c r="B11" s="125" t="s">
        <v>1599</v>
      </c>
      <c r="C11" s="126" t="s">
        <v>1600</v>
      </c>
      <c r="D11" s="128" t="s">
        <v>1601</v>
      </c>
      <c r="E11" s="128" t="s">
        <v>1602</v>
      </c>
      <c r="F11" s="128" t="s">
        <v>1603</v>
      </c>
      <c r="G11" s="128" t="s">
        <v>1604</v>
      </c>
      <c r="H11" s="128" t="s">
        <v>1605</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1543</v>
      </c>
      <c r="B12" s="125" t="s">
        <v>1606</v>
      </c>
      <c r="C12" s="126" t="s">
        <v>1607</v>
      </c>
      <c r="D12" s="128" t="s">
        <v>1608</v>
      </c>
      <c r="E12" s="128" t="s">
        <v>1609</v>
      </c>
      <c r="F12" s="128" t="s">
        <v>1610</v>
      </c>
      <c r="G12" s="128" t="s">
        <v>1597</v>
      </c>
      <c r="H12" s="128" t="s">
        <v>1611</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1543</v>
      </c>
      <c r="B13" s="125" t="s">
        <v>1612</v>
      </c>
      <c r="C13" s="126" t="s">
        <v>1613</v>
      </c>
      <c r="D13" s="128" t="s">
        <v>1614</v>
      </c>
      <c r="E13" s="128" t="s">
        <v>1615</v>
      </c>
      <c r="F13" s="128" t="s">
        <v>1616</v>
      </c>
      <c r="G13" s="128" t="s">
        <v>1597</v>
      </c>
      <c r="H13" s="128" t="s">
        <v>1617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1543</v>
      </c>
      <c r="B14" s="125" t="s">
        <v>1618</v>
      </c>
      <c r="C14" s="126" t="s">
        <v>1619</v>
      </c>
      <c r="D14" s="128" t="s">
        <v>1620</v>
      </c>
      <c r="E14" s="128" t="s">
        <v>1621</v>
      </c>
      <c r="F14" s="128" t="s">
        <v>1622</v>
      </c>
      <c r="G14" s="128" t="s">
        <v>1623</v>
      </c>
      <c r="H14" s="128" t="s">
        <v>1624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1543</v>
      </c>
      <c r="B15" s="125" t="s">
        <v>1625</v>
      </c>
      <c r="C15" s="126" t="s">
        <v>1626</v>
      </c>
      <c r="D15" s="128" t="s">
        <v>1627</v>
      </c>
      <c r="E15" s="128" t="s">
        <v>1628</v>
      </c>
      <c r="F15" s="128" t="s">
        <v>1629</v>
      </c>
      <c r="G15" s="128" t="s">
        <v>1630</v>
      </c>
      <c r="H15" s="128" t="s">
        <v>1631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1543</v>
      </c>
      <c r="B16" s="125" t="s">
        <v>1632</v>
      </c>
      <c r="C16" s="126" t="s">
        <v>1633</v>
      </c>
      <c r="D16" s="128" t="s">
        <v>1634</v>
      </c>
      <c r="E16" s="128" t="s">
        <v>1635</v>
      </c>
      <c r="F16" s="128" t="s">
        <v>1636</v>
      </c>
      <c r="G16" s="128" t="s">
        <v>1637</v>
      </c>
      <c r="H16" s="128" t="s">
        <v>1638</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1543</v>
      </c>
      <c r="B17" s="125" t="s">
        <v>1639</v>
      </c>
      <c r="C17" s="126" t="s">
        <v>1640</v>
      </c>
      <c r="D17" s="128" t="s">
        <v>1641</v>
      </c>
      <c r="E17" s="128" t="s">
        <v>1642</v>
      </c>
      <c r="F17" s="128" t="s">
        <v>1643</v>
      </c>
      <c r="G17" s="128" t="s">
        <v>1644</v>
      </c>
      <c r="H17" s="128" t="s">
        <v>1645</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1543</v>
      </c>
      <c r="B18" s="125" t="s">
        <v>1646</v>
      </c>
      <c r="C18" s="126" t="s">
        <v>1647</v>
      </c>
      <c r="D18" s="128" t="s">
        <v>1648</v>
      </c>
      <c r="E18" s="128" t="s">
        <v>1649</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1650</v>
      </c>
      <c r="B19" s="124"/>
      <c r="C19" s="123" t="s">
        <v>1651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1650</v>
      </c>
      <c r="B20" s="125" t="s">
        <v>1652</v>
      </c>
      <c r="C20" s="126" t="s">
        <v>1653</v>
      </c>
      <c r="D20" s="128" t="s">
        <v>1654</v>
      </c>
      <c r="E20" s="128" t="s">
        <v>1655</v>
      </c>
      <c r="F20" s="128" t="s">
        <v>1656</v>
      </c>
      <c r="G20" s="128" t="s">
        <v>1657</v>
      </c>
      <c r="H20" s="128" t="s">
        <v>1658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1650</v>
      </c>
      <c r="B21" s="125" t="s">
        <v>1659</v>
      </c>
      <c r="C21" s="126" t="s">
        <v>1660</v>
      </c>
      <c r="D21" s="128" t="s">
        <v>1661</v>
      </c>
      <c r="E21" s="128" t="s">
        <v>1662</v>
      </c>
      <c r="F21" s="128" t="s">
        <v>1663</v>
      </c>
      <c r="G21" s="128" t="s">
        <v>1664</v>
      </c>
      <c r="H21" s="128" t="s">
        <v>1665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1666</v>
      </c>
      <c r="B22" s="124"/>
      <c r="C22" s="123" t="s">
        <v>1667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1666</v>
      </c>
      <c r="B23" s="125" t="s">
        <v>1668</v>
      </c>
      <c r="C23" s="126" t="s">
        <v>1669</v>
      </c>
      <c r="D23" s="128" t="s">
        <v>1670</v>
      </c>
      <c r="E23" s="128" t="s">
        <v>1671</v>
      </c>
      <c r="F23" s="128" t="s">
        <v>1672</v>
      </c>
      <c r="G23" s="128" t="s">
        <v>1673</v>
      </c>
      <c r="H23" s="128" t="s">
        <v>1674</v>
      </c>
      <c r="I23" s="130">
        <f>IF(COUNTIF(J23:AW23,"&lt;&gt;")=0,"",SUMPRODUCT(((Recommendations[ImplStatus]="Implemented")+(Recommendations[ImplStatus]="Compensated"))*ISNUMBER(MATCH(Recommendations[Id],J23:AW23,0)))/COUNTIF(J23:AW23,"&lt;&gt;"))</f>
        <v>0</v>
      </c>
      <c r="J23" s="132" t="s">
        <v>220</v>
      </c>
      <c r="K23" s="132" t="s">
        <v>226</v>
      </c>
      <c r="L23" s="132" t="s">
        <v>233</v>
      </c>
      <c r="M23" s="132" t="s">
        <v>367</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1666</v>
      </c>
      <c r="B24" s="125" t="s">
        <v>1675</v>
      </c>
      <c r="C24" s="126" t="s">
        <v>1676</v>
      </c>
      <c r="D24" s="128" t="s">
        <v>1677</v>
      </c>
      <c r="E24" s="128" t="s">
        <v>1678</v>
      </c>
      <c r="F24" s="128" t="s">
        <v>1679</v>
      </c>
      <c r="G24" s="128" t="s">
        <v>1680</v>
      </c>
      <c r="H24" s="128" t="s">
        <v>1681</v>
      </c>
      <c r="I24" s="130">
        <f>IF(COUNTIF(J24:AW24,"&lt;&gt;")=0,"",SUMPRODUCT(((Recommendations[ImplStatus]="Implemented")+(Recommendations[ImplStatus]="Compensated"))*ISNUMBER(MATCH(Recommendations[Id],J24:AW24,0)))/COUNTIF(J24:AW24,"&lt;&gt;"))</f>
        <v>0</v>
      </c>
      <c r="J24" s="132" t="s">
        <v>233</v>
      </c>
      <c r="K24" s="132" t="s">
        <v>245</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1666</v>
      </c>
      <c r="B25" s="125" t="s">
        <v>1682</v>
      </c>
      <c r="C25" s="126" t="s">
        <v>1683</v>
      </c>
      <c r="D25" s="128" t="s">
        <v>1684</v>
      </c>
      <c r="E25" s="128" t="s">
        <v>1685</v>
      </c>
      <c r="F25" s="128" t="s">
        <v>1686</v>
      </c>
      <c r="G25" s="128" t="s">
        <v>1687</v>
      </c>
      <c r="H25" s="128" t="s">
        <v>1688</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1666</v>
      </c>
      <c r="B26" s="125" t="s">
        <v>1689</v>
      </c>
      <c r="C26" s="126" t="s">
        <v>1690</v>
      </c>
      <c r="D26" s="128" t="s">
        <v>1691</v>
      </c>
      <c r="E26" s="128" t="s">
        <v>1692</v>
      </c>
      <c r="F26" s="128" t="s">
        <v>1693</v>
      </c>
      <c r="G26" s="128" t="s">
        <v>1680</v>
      </c>
      <c r="H26" s="128" t="s">
        <v>1694</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1666</v>
      </c>
      <c r="B27" s="125" t="s">
        <v>1695</v>
      </c>
      <c r="C27" s="126" t="s">
        <v>1696</v>
      </c>
      <c r="D27" s="128" t="s">
        <v>1697</v>
      </c>
      <c r="E27" s="128" t="s">
        <v>1698</v>
      </c>
      <c r="F27" s="128" t="s">
        <v>1699</v>
      </c>
      <c r="G27" s="128" t="s">
        <v>1700</v>
      </c>
      <c r="H27" s="128" t="s">
        <v>1701</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1666</v>
      </c>
      <c r="B28" s="125" t="s">
        <v>1702</v>
      </c>
      <c r="C28" s="126" t="s">
        <v>1703</v>
      </c>
      <c r="D28" s="128" t="s">
        <v>1704</v>
      </c>
      <c r="E28" s="128" t="s">
        <v>1705</v>
      </c>
      <c r="F28" s="128" t="s">
        <v>1706</v>
      </c>
      <c r="G28" s="128" t="s">
        <v>1707</v>
      </c>
      <c r="H28" s="128" t="s">
        <v>1708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1666</v>
      </c>
      <c r="B29" s="125" t="s">
        <v>1709</v>
      </c>
      <c r="C29" s="126" t="s">
        <v>1710</v>
      </c>
      <c r="D29" s="128" t="s">
        <v>1711</v>
      </c>
      <c r="E29" s="128" t="s">
        <v>1712</v>
      </c>
      <c r="F29" s="128" t="s">
        <v>1713</v>
      </c>
      <c r="G29" s="128" t="s">
        <v>1597</v>
      </c>
      <c r="H29" s="128" t="s">
        <v>1714</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1666</v>
      </c>
      <c r="B30" s="125" t="s">
        <v>1715</v>
      </c>
      <c r="C30" s="126" t="s">
        <v>1716</v>
      </c>
      <c r="D30" s="128" t="s">
        <v>1717</v>
      </c>
      <c r="E30" s="128" t="s">
        <v>1718</v>
      </c>
      <c r="F30" s="128" t="s">
        <v>1719</v>
      </c>
      <c r="G30" s="128" t="s">
        <v>1680</v>
      </c>
      <c r="H30" s="128" t="s">
        <v>1720</v>
      </c>
      <c r="I30" s="130">
        <f>IF(COUNTIF(J30:AW30,"&lt;&gt;")=0,"",SUMPRODUCT(((Recommendations[ImplStatus]="Implemented")+(Recommendations[ImplStatus]="Compensated"))*ISNUMBER(MATCH(Recommendations[Id],J30:AW30,0)))/COUNTIF(J30:AW30,"&lt;&gt;"))</f>
        <v>0</v>
      </c>
      <c r="J30" s="132" t="s">
        <v>95</v>
      </c>
      <c r="K30" s="132" t="s">
        <v>100</v>
      </c>
      <c r="L30" s="132" t="s">
        <v>105</v>
      </c>
      <c r="M30" s="132" t="s">
        <v>111</v>
      </c>
      <c r="N30" s="132" t="s">
        <v>116</v>
      </c>
      <c r="O30" s="132" t="s">
        <v>121</v>
      </c>
      <c r="P30" s="132" t="s">
        <v>126</v>
      </c>
      <c r="Q30" s="132" t="s">
        <v>131</v>
      </c>
      <c r="R30" s="132" t="s">
        <v>137</v>
      </c>
      <c r="S30" s="132" t="s">
        <v>143</v>
      </c>
      <c r="T30" s="132" t="s">
        <v>149</v>
      </c>
      <c r="U30" s="132" t="s">
        <v>155</v>
      </c>
      <c r="V30" s="132" t="s">
        <v>160</v>
      </c>
      <c r="W30" s="132" t="s">
        <v>165</v>
      </c>
      <c r="X30" s="132" t="s">
        <v>171</v>
      </c>
      <c r="Y30" s="132" t="s">
        <v>239</v>
      </c>
      <c r="Z30" s="132" t="s">
        <v>250</v>
      </c>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1721</v>
      </c>
      <c r="B31" s="124"/>
      <c r="C31" s="123" t="s">
        <v>1722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1721</v>
      </c>
      <c r="B32" s="125" t="s">
        <v>1723</v>
      </c>
      <c r="C32" s="126" t="s">
        <v>1724</v>
      </c>
      <c r="D32" s="128" t="s">
        <v>1725</v>
      </c>
      <c r="E32" s="128" t="s">
        <v>1726</v>
      </c>
      <c r="F32" s="128" t="s">
        <v>1727</v>
      </c>
      <c r="G32" s="128" t="s">
        <v>1728</v>
      </c>
      <c r="H32" s="128" t="s">
        <v>1729</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1721</v>
      </c>
      <c r="B33" s="125" t="s">
        <v>1730</v>
      </c>
      <c r="C33" s="126" t="s">
        <v>1731</v>
      </c>
      <c r="D33" s="128" t="s">
        <v>1732</v>
      </c>
      <c r="E33" s="128" t="s">
        <v>1733</v>
      </c>
      <c r="F33" s="128" t="s">
        <v>1734</v>
      </c>
      <c r="G33" s="128" t="s">
        <v>1735</v>
      </c>
      <c r="H33" s="128" t="s">
        <v>1736</v>
      </c>
      <c r="I33" s="130">
        <f>IF(COUNTIF(J33:AW33,"&lt;&gt;")=0,"",SUMPRODUCT(((Recommendations[ImplStatus]="Implemented")+(Recommendations[ImplStatus]="Compensated"))*ISNUMBER(MATCH(Recommendations[Id],J33:AW33,0)))/COUNTIF(J33:AW33,"&lt;&gt;"))</f>
        <v>0</v>
      </c>
      <c r="J33" s="132" t="s">
        <v>37</v>
      </c>
      <c r="K33" s="132" t="s">
        <v>43</v>
      </c>
      <c r="L33" s="132" t="s">
        <v>49</v>
      </c>
      <c r="M33" s="132" t="s">
        <v>55</v>
      </c>
      <c r="N33" s="132" t="s">
        <v>62</v>
      </c>
      <c r="O33" s="132" t="s">
        <v>75</v>
      </c>
      <c r="P33" s="132" t="s">
        <v>82</v>
      </c>
      <c r="Q33" s="132" t="s">
        <v>201</v>
      </c>
      <c r="R33" s="132" t="s">
        <v>307</v>
      </c>
      <c r="S33" s="132" t="s">
        <v>313</v>
      </c>
      <c r="T33" s="132" t="s">
        <v>319</v>
      </c>
      <c r="U33" s="132" t="s">
        <v>330</v>
      </c>
      <c r="V33" s="132" t="s">
        <v>337</v>
      </c>
      <c r="W33" s="132" t="s">
        <v>373</v>
      </c>
      <c r="X33" s="132" t="s">
        <v>378</v>
      </c>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1721</v>
      </c>
      <c r="B34" s="125" t="s">
        <v>1737</v>
      </c>
      <c r="C34" s="126" t="s">
        <v>1738</v>
      </c>
      <c r="D34" s="128" t="s">
        <v>1739</v>
      </c>
      <c r="E34" s="128" t="s">
        <v>1740</v>
      </c>
      <c r="F34" s="128" t="s">
        <v>1741</v>
      </c>
      <c r="G34" s="128" t="s">
        <v>1742</v>
      </c>
      <c r="H34" s="128" t="s">
        <v>1743</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1721</v>
      </c>
      <c r="B35" s="125" t="s">
        <v>1744</v>
      </c>
      <c r="C35" s="126" t="s">
        <v>1745</v>
      </c>
      <c r="D35" s="128" t="s">
        <v>1746</v>
      </c>
      <c r="E35" s="128" t="s">
        <v>1747</v>
      </c>
      <c r="F35" s="128" t="s">
        <v>1748</v>
      </c>
      <c r="G35" s="128" t="s">
        <v>1749</v>
      </c>
      <c r="H35" s="128" t="s">
        <v>1750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1721</v>
      </c>
      <c r="B36" s="125" t="s">
        <v>1751</v>
      </c>
      <c r="C36" s="126" t="s">
        <v>1752</v>
      </c>
      <c r="D36" s="128" t="s">
        <v>1753</v>
      </c>
      <c r="E36" s="128" t="s">
        <v>1754</v>
      </c>
      <c r="F36" s="128" t="s">
        <v>1755</v>
      </c>
      <c r="G36" s="128" t="s">
        <v>1756</v>
      </c>
      <c r="H36" s="128" t="s">
        <v>1757</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1721</v>
      </c>
      <c r="B37" s="125" t="s">
        <v>1758</v>
      </c>
      <c r="C37" s="126" t="s">
        <v>1759</v>
      </c>
      <c r="D37" s="128" t="s">
        <v>1760</v>
      </c>
      <c r="E37" s="128" t="s">
        <v>1761</v>
      </c>
      <c r="F37" s="128" t="s">
        <v>1762</v>
      </c>
      <c r="G37" s="128" t="s">
        <v>1763</v>
      </c>
      <c r="H37" s="128" t="s">
        <v>1764</v>
      </c>
      <c r="I37" s="130">
        <f>IF(COUNTIF(J37:AW37,"&lt;&gt;")=0,"",SUMPRODUCT(((Recommendations[ImplStatus]="Implemented")+(Recommendations[ImplStatus]="Compensated"))*ISNUMBER(MATCH(Recommendations[Id],J37:AW37,0)))/COUNTIF(J37:AW37,"&lt;&gt;"))</f>
        <v>0</v>
      </c>
      <c r="J37" s="132" t="s">
        <v>18</v>
      </c>
      <c r="K37" s="132" t="s">
        <v>30</v>
      </c>
      <c r="L37" s="132" t="s">
        <v>69</v>
      </c>
      <c r="M37" s="132" t="s">
        <v>88</v>
      </c>
      <c r="N37" s="132" t="s">
        <v>264</v>
      </c>
      <c r="O37" s="132" t="s">
        <v>270</v>
      </c>
      <c r="P37" s="132" t="s">
        <v>276</v>
      </c>
      <c r="Q37" s="132" t="s">
        <v>283</v>
      </c>
      <c r="R37" s="132" t="s">
        <v>384</v>
      </c>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1721</v>
      </c>
      <c r="B38" s="125" t="s">
        <v>1765</v>
      </c>
      <c r="C38" s="126" t="s">
        <v>1766</v>
      </c>
      <c r="D38" s="128" t="s">
        <v>1767</v>
      </c>
      <c r="E38" s="128" t="s">
        <v>1768</v>
      </c>
      <c r="F38" s="128" t="s">
        <v>1769</v>
      </c>
      <c r="G38" s="128" t="s">
        <v>1770</v>
      </c>
      <c r="H38" s="128" t="s">
        <v>1771</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1721</v>
      </c>
      <c r="B39" s="125" t="s">
        <v>1772</v>
      </c>
      <c r="C39" s="126" t="s">
        <v>1773</v>
      </c>
      <c r="D39" s="128" t="s">
        <v>1774</v>
      </c>
      <c r="E39" s="128" t="s">
        <v>1775</v>
      </c>
      <c r="F39" s="128" t="s">
        <v>1776</v>
      </c>
      <c r="G39" s="128" t="s">
        <v>1777</v>
      </c>
      <c r="H39" s="128" t="s">
        <v>1778</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1721</v>
      </c>
      <c r="B40" s="125" t="s">
        <v>1779</v>
      </c>
      <c r="C40" s="126" t="s">
        <v>1780</v>
      </c>
      <c r="D40" s="128" t="s">
        <v>1781</v>
      </c>
      <c r="E40" s="128" t="s">
        <v>1782</v>
      </c>
      <c r="F40" s="128" t="s">
        <v>1783</v>
      </c>
      <c r="G40" s="128" t="s">
        <v>1784</v>
      </c>
      <c r="H40" s="128" t="s">
        <v>1785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1721</v>
      </c>
      <c r="B41" s="125" t="s">
        <v>1786</v>
      </c>
      <c r="C41" s="126" t="s">
        <v>1787</v>
      </c>
      <c r="D41" s="128" t="s">
        <v>1788</v>
      </c>
      <c r="E41" s="128" t="s">
        <v>1789</v>
      </c>
      <c r="F41" s="128" t="s">
        <v>1790</v>
      </c>
      <c r="G41" s="128" t="s">
        <v>1728</v>
      </c>
      <c r="H41" s="128" t="s">
        <v>1791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1792</v>
      </c>
      <c r="B42" s="124"/>
      <c r="C42" s="123" t="s">
        <v>1793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1792</v>
      </c>
      <c r="B43" s="125" t="s">
        <v>1794</v>
      </c>
      <c r="C43" s="126" t="s">
        <v>1795</v>
      </c>
      <c r="D43" s="128" t="s">
        <v>1796</v>
      </c>
      <c r="E43" s="128" t="s">
        <v>1797</v>
      </c>
      <c r="F43" s="128" t="s">
        <v>1798</v>
      </c>
      <c r="G43" s="128" t="s">
        <v>1799</v>
      </c>
      <c r="H43" s="128" t="s">
        <v>1800</v>
      </c>
      <c r="I43" s="130">
        <f>IF(COUNTIF(J43:AW43,"&lt;&gt;")=0,"",SUMPRODUCT(((Recommendations[ImplStatus]="Implemented")+(Recommendations[ImplStatus]="Compensated"))*ISNUMBER(MATCH(Recommendations[Id],J43:AW43,0)))/COUNTIF(J43:AW43,"&lt;&gt;"))</f>
        <v>0</v>
      </c>
      <c r="J43" s="132" t="s">
        <v>178</v>
      </c>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1792</v>
      </c>
      <c r="B44" s="125" t="s">
        <v>1801</v>
      </c>
      <c r="C44" s="126" t="s">
        <v>1802</v>
      </c>
      <c r="D44" s="128" t="s">
        <v>1803</v>
      </c>
      <c r="E44" s="128" t="s">
        <v>1804</v>
      </c>
      <c r="F44" s="128" t="s">
        <v>1805</v>
      </c>
      <c r="G44" s="128" t="s">
        <v>1806</v>
      </c>
      <c r="H44" s="128" t="s">
        <v>1807</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1792</v>
      </c>
      <c r="B45" s="125" t="s">
        <v>1808</v>
      </c>
      <c r="C45" s="126" t="s">
        <v>1809</v>
      </c>
      <c r="D45" s="128" t="s">
        <v>1810</v>
      </c>
      <c r="E45" s="128" t="s">
        <v>1811</v>
      </c>
      <c r="F45" s="128" t="s">
        <v>1812</v>
      </c>
      <c r="G45" s="128" t="s">
        <v>1813</v>
      </c>
      <c r="H45" s="128" t="s">
        <v>1814</v>
      </c>
      <c r="I45" s="130">
        <f>IF(COUNTIF(J45:AW45,"&lt;&gt;")=0,"",SUMPRODUCT(((Recommendations[ImplStatus]="Implemented")+(Recommendations[ImplStatus]="Compensated"))*ISNUMBER(MATCH(Recommendations[Id],J45:AW45,0)))/COUNTIF(J45:AW45,"&lt;&gt;"))</f>
        <v>0</v>
      </c>
      <c r="J45" s="132" t="s">
        <v>189</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1792</v>
      </c>
      <c r="B46" s="125" t="s">
        <v>1815</v>
      </c>
      <c r="C46" s="126" t="s">
        <v>1816</v>
      </c>
      <c r="D46" s="128" t="s">
        <v>1817</v>
      </c>
      <c r="E46" s="128" t="s">
        <v>1818</v>
      </c>
      <c r="F46" s="128" t="s">
        <v>1819</v>
      </c>
      <c r="G46" s="128" t="s">
        <v>1813</v>
      </c>
      <c r="H46" s="128" t="s">
        <v>1820</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1792</v>
      </c>
      <c r="B47" s="125" t="s">
        <v>1821</v>
      </c>
      <c r="C47" s="126" t="s">
        <v>1822</v>
      </c>
      <c r="D47" s="128" t="s">
        <v>1823</v>
      </c>
      <c r="E47" s="128" t="s">
        <v>1824</v>
      </c>
      <c r="F47" s="128" t="s">
        <v>1825</v>
      </c>
      <c r="G47" s="128" t="s">
        <v>1826</v>
      </c>
      <c r="H47" s="128" t="s">
        <v>1827</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1792</v>
      </c>
      <c r="B48" s="125" t="s">
        <v>1828</v>
      </c>
      <c r="C48" s="126" t="s">
        <v>1829</v>
      </c>
      <c r="D48" s="128" t="s">
        <v>1830</v>
      </c>
      <c r="E48" s="128" t="s">
        <v>1831</v>
      </c>
      <c r="F48" s="128" t="s">
        <v>1832</v>
      </c>
      <c r="G48" s="128" t="s">
        <v>1833</v>
      </c>
      <c r="H48" s="128" t="s">
        <v>1834</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1792</v>
      </c>
      <c r="B49" s="125" t="s">
        <v>1835</v>
      </c>
      <c r="C49" s="126" t="s">
        <v>1836</v>
      </c>
      <c r="D49" s="128" t="s">
        <v>1837</v>
      </c>
      <c r="E49" s="128" t="s">
        <v>1838</v>
      </c>
      <c r="F49" s="128" t="s">
        <v>1839</v>
      </c>
      <c r="G49" s="128" t="s">
        <v>1597</v>
      </c>
      <c r="H49" s="128" t="s">
        <v>1840</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1792</v>
      </c>
      <c r="B50" s="125" t="s">
        <v>1841</v>
      </c>
      <c r="C50" s="126" t="s">
        <v>1842</v>
      </c>
      <c r="D50" s="128" t="s">
        <v>1843</v>
      </c>
      <c r="E50" s="128" t="s">
        <v>1844</v>
      </c>
      <c r="F50" s="128" t="s">
        <v>1845</v>
      </c>
      <c r="G50" s="128" t="s">
        <v>1846</v>
      </c>
      <c r="H50" s="128" t="s">
        <v>1847</v>
      </c>
      <c r="I50" s="130">
        <f>IF(COUNTIF(J50:AW50,"&lt;&gt;")=0,"",SUMPRODUCT(((Recommendations[ImplStatus]="Implemented")+(Recommendations[ImplStatus]="Compensated"))*ISNUMBER(MATCH(Recommendations[Id],J50:AW50,0)))/COUNTIF(J50:AW50,"&lt;&gt;"))</f>
        <v>0</v>
      </c>
      <c r="J50" s="132" t="s">
        <v>189</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1848</v>
      </c>
      <c r="B51" s="124"/>
      <c r="C51" s="123" t="s">
        <v>1849</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1848</v>
      </c>
      <c r="B52" s="125" t="s">
        <v>1850</v>
      </c>
      <c r="C52" s="126" t="s">
        <v>1851</v>
      </c>
      <c r="D52" s="128" t="s">
        <v>1852</v>
      </c>
      <c r="E52" s="128" t="s">
        <v>1853</v>
      </c>
      <c r="F52" s="128" t="s">
        <v>1854</v>
      </c>
      <c r="G52" s="128" t="s">
        <v>1855</v>
      </c>
      <c r="H52" s="128" t="s">
        <v>1856</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1848</v>
      </c>
      <c r="B53" s="125" t="s">
        <v>1857</v>
      </c>
      <c r="C53" s="126" t="s">
        <v>1858</v>
      </c>
      <c r="D53" s="128" t="s">
        <v>1859</v>
      </c>
      <c r="E53" s="128" t="s">
        <v>1860</v>
      </c>
      <c r="F53" s="128" t="s">
        <v>1861</v>
      </c>
      <c r="G53" s="128" t="s">
        <v>1862</v>
      </c>
      <c r="H53" s="128" t="s">
        <v>1863</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1848</v>
      </c>
      <c r="B54" s="125" t="s">
        <v>1864</v>
      </c>
      <c r="C54" s="126" t="s">
        <v>1865</v>
      </c>
      <c r="D54" s="128" t="s">
        <v>1866</v>
      </c>
      <c r="E54" s="128" t="s">
        <v>1867</v>
      </c>
      <c r="F54" s="128" t="s">
        <v>1868</v>
      </c>
      <c r="G54" s="128" t="s">
        <v>1869</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1848</v>
      </c>
      <c r="B55" s="125" t="s">
        <v>1870</v>
      </c>
      <c r="C55" s="126" t="s">
        <v>1871</v>
      </c>
      <c r="D55" s="128" t="s">
        <v>1872</v>
      </c>
      <c r="E55" s="128" t="s">
        <v>1873</v>
      </c>
      <c r="F55" s="128" t="s">
        <v>1874</v>
      </c>
      <c r="G55" s="128" t="s">
        <v>1875</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1848</v>
      </c>
      <c r="B56" s="125" t="s">
        <v>1876</v>
      </c>
      <c r="C56" s="126" t="s">
        <v>1877</v>
      </c>
      <c r="D56" s="128" t="s">
        <v>1878</v>
      </c>
      <c r="E56" s="128" t="s">
        <v>1879</v>
      </c>
      <c r="F56" s="128" t="s">
        <v>1880</v>
      </c>
      <c r="G56" s="128" t="s">
        <v>1881</v>
      </c>
      <c r="H56" s="128" t="s">
        <v>1882</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1883</v>
      </c>
      <c r="B57" s="124"/>
      <c r="C57" s="123" t="s">
        <v>1884</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1883</v>
      </c>
      <c r="B58" s="125" t="s">
        <v>1885</v>
      </c>
      <c r="C58" s="126" t="s">
        <v>1886</v>
      </c>
      <c r="D58" s="128" t="s">
        <v>1887</v>
      </c>
      <c r="E58" s="128" t="s">
        <v>1888</v>
      </c>
      <c r="F58" s="128" t="s">
        <v>1889</v>
      </c>
      <c r="G58" s="128" t="s">
        <v>1890</v>
      </c>
      <c r="H58" s="128" t="s">
        <v>1891</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1883</v>
      </c>
      <c r="B59" s="125" t="s">
        <v>1892</v>
      </c>
      <c r="C59" s="126" t="s">
        <v>1893</v>
      </c>
      <c r="D59" s="128" t="s">
        <v>1894</v>
      </c>
      <c r="E59" s="128" t="s">
        <v>1895</v>
      </c>
      <c r="F59" s="128" t="s">
        <v>1896</v>
      </c>
      <c r="G59" s="128" t="s">
        <v>1897</v>
      </c>
      <c r="H59" s="128" t="s">
        <v>1898</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1883</v>
      </c>
      <c r="B60" s="125" t="s">
        <v>1899</v>
      </c>
      <c r="C60" s="126" t="s">
        <v>1900</v>
      </c>
      <c r="D60" s="128" t="s">
        <v>1901</v>
      </c>
      <c r="E60" s="128" t="s">
        <v>1902</v>
      </c>
      <c r="F60" s="128" t="s">
        <v>1903</v>
      </c>
      <c r="G60" s="128" t="s">
        <v>1904</v>
      </c>
      <c r="H60" s="128" t="s">
        <v>1905</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1906</v>
      </c>
      <c r="B61" s="124"/>
      <c r="C61" s="123" t="s">
        <v>1907</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1906</v>
      </c>
      <c r="B62" s="125" t="s">
        <v>1908</v>
      </c>
      <c r="C62" s="126" t="s">
        <v>1909</v>
      </c>
      <c r="D62" s="128" t="s">
        <v>1910</v>
      </c>
      <c r="E62" s="128" t="s">
        <v>1911</v>
      </c>
      <c r="F62" s="128" t="s">
        <v>1912</v>
      </c>
      <c r="G62" s="128" t="s">
        <v>1913</v>
      </c>
      <c r="H62" s="128" t="s">
        <v>1914</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1906</v>
      </c>
      <c r="B63" s="125" t="s">
        <v>1915</v>
      </c>
      <c r="C63" s="126" t="s">
        <v>1916</v>
      </c>
      <c r="D63" s="128" t="s">
        <v>1917</v>
      </c>
      <c r="E63" s="128" t="s">
        <v>1918</v>
      </c>
      <c r="F63" s="128" t="s">
        <v>1919</v>
      </c>
      <c r="G63" s="128" t="s">
        <v>1920</v>
      </c>
      <c r="H63" s="128" t="s">
        <v>1921</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1906</v>
      </c>
      <c r="B64" s="125" t="s">
        <v>1922</v>
      </c>
      <c r="C64" s="126" t="s">
        <v>1923</v>
      </c>
      <c r="D64" s="128" t="s">
        <v>1924</v>
      </c>
      <c r="E64" s="128" t="s">
        <v>1925</v>
      </c>
      <c r="F64" s="128" t="s">
        <v>1926</v>
      </c>
      <c r="G64" s="128" t="s">
        <v>1927</v>
      </c>
      <c r="H64" s="128" t="s">
        <v>1928</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1906</v>
      </c>
      <c r="B65" s="125" t="s">
        <v>1929</v>
      </c>
      <c r="C65" s="126" t="s">
        <v>1930</v>
      </c>
      <c r="D65" s="128" t="s">
        <v>1931</v>
      </c>
      <c r="E65" s="128" t="s">
        <v>1932</v>
      </c>
      <c r="F65" s="128" t="s">
        <v>1933</v>
      </c>
      <c r="G65" s="128" t="s">
        <v>1934</v>
      </c>
      <c r="H65" s="128" t="s">
        <v>1935</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1906</v>
      </c>
      <c r="B66" s="125" t="s">
        <v>1936</v>
      </c>
      <c r="C66" s="126" t="s">
        <v>1937</v>
      </c>
      <c r="D66" s="128" t="s">
        <v>1938</v>
      </c>
      <c r="E66" s="128" t="s">
        <v>1939</v>
      </c>
      <c r="F66" s="128" t="s">
        <v>1940</v>
      </c>
      <c r="G66" s="128" t="s">
        <v>1941</v>
      </c>
      <c r="H66" s="128" t="s">
        <v>1942</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1906</v>
      </c>
      <c r="B67" s="125" t="s">
        <v>1943</v>
      </c>
      <c r="C67" s="126" t="s">
        <v>1944</v>
      </c>
      <c r="D67" s="128" t="s">
        <v>1945</v>
      </c>
      <c r="E67" s="128" t="s">
        <v>1946</v>
      </c>
      <c r="F67" s="128" t="s">
        <v>1947</v>
      </c>
      <c r="G67" s="128" t="s">
        <v>1948</v>
      </c>
      <c r="H67" s="128" t="s">
        <v>1949</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1906</v>
      </c>
      <c r="B68" s="125" t="s">
        <v>1950</v>
      </c>
      <c r="C68" s="126" t="s">
        <v>1951</v>
      </c>
      <c r="D68" s="128" t="s">
        <v>1952</v>
      </c>
      <c r="E68" s="128" t="s">
        <v>1953</v>
      </c>
      <c r="F68" s="128" t="s">
        <v>1954</v>
      </c>
      <c r="G68" s="128" t="s">
        <v>1955</v>
      </c>
      <c r="H68" s="128" t="s">
        <v>1956</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1957</v>
      </c>
      <c r="B69" s="124"/>
      <c r="C69" s="123" t="s">
        <v>1958</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1957</v>
      </c>
      <c r="B70" s="125" t="s">
        <v>1959</v>
      </c>
      <c r="C70" s="126" t="s">
        <v>1960</v>
      </c>
      <c r="D70" s="128" t="s">
        <v>1961</v>
      </c>
      <c r="E70" s="128" t="s">
        <v>1962</v>
      </c>
      <c r="F70" s="128" t="s">
        <v>1963</v>
      </c>
      <c r="G70" s="128" t="s">
        <v>1964</v>
      </c>
      <c r="H70" s="128" t="s">
        <v>1965</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1957</v>
      </c>
      <c r="B71" s="125" t="s">
        <v>1966</v>
      </c>
      <c r="C71" s="126" t="s">
        <v>1967</v>
      </c>
      <c r="D71" s="128" t="s">
        <v>1968</v>
      </c>
      <c r="E71" s="128" t="s">
        <v>1969</v>
      </c>
      <c r="F71" s="128" t="s">
        <v>1970</v>
      </c>
      <c r="G71" s="128" t="s">
        <v>1971</v>
      </c>
      <c r="H71" s="128" t="s">
        <v>1972</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1973</v>
      </c>
      <c r="B72" s="124"/>
      <c r="C72" s="123" t="s">
        <v>1974</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1973</v>
      </c>
      <c r="B73" s="125" t="s">
        <v>1975</v>
      </c>
      <c r="C73" s="126" t="s">
        <v>1976</v>
      </c>
      <c r="D73" s="128" t="s">
        <v>1977</v>
      </c>
      <c r="E73" s="128" t="s">
        <v>1978</v>
      </c>
      <c r="F73" s="128" t="s">
        <v>1979</v>
      </c>
      <c r="G73" s="128" t="s">
        <v>1980</v>
      </c>
      <c r="H73" s="128" t="s">
        <v>1981</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1973</v>
      </c>
      <c r="B74" s="125" t="s">
        <v>1982</v>
      </c>
      <c r="C74" s="126" t="s">
        <v>1983</v>
      </c>
      <c r="D74" s="128" t="s">
        <v>1984</v>
      </c>
      <c r="E74" s="128" t="s">
        <v>1985</v>
      </c>
      <c r="F74" s="128" t="s">
        <v>1986</v>
      </c>
      <c r="G74" s="128" t="s">
        <v>1987</v>
      </c>
      <c r="H74" s="128" t="s">
        <v>1988</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1973</v>
      </c>
      <c r="B75" s="125" t="s">
        <v>1989</v>
      </c>
      <c r="C75" s="126" t="s">
        <v>1990</v>
      </c>
      <c r="D75" s="128" t="s">
        <v>1991</v>
      </c>
      <c r="E75" s="128" t="s">
        <v>1992</v>
      </c>
      <c r="F75" s="128" t="s">
        <v>1993</v>
      </c>
      <c r="G75" s="128" t="s">
        <v>1994</v>
      </c>
      <c r="H75" s="128" t="s">
        <v>1995</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1973</v>
      </c>
      <c r="B76" s="125" t="s">
        <v>1996</v>
      </c>
      <c r="C76" s="126" t="s">
        <v>1997</v>
      </c>
      <c r="D76" s="128" t="s">
        <v>1998</v>
      </c>
      <c r="E76" s="128" t="s">
        <v>1999</v>
      </c>
      <c r="F76" s="128" t="s">
        <v>2000</v>
      </c>
      <c r="G76" s="128" t="s">
        <v>2001</v>
      </c>
      <c r="H76" s="128" t="s">
        <v>2002</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1973</v>
      </c>
      <c r="B77" s="125" t="s">
        <v>2003</v>
      </c>
      <c r="C77" s="126" t="s">
        <v>2004</v>
      </c>
      <c r="D77" s="128" t="s">
        <v>2005</v>
      </c>
      <c r="E77" s="128" t="s">
        <v>2006</v>
      </c>
      <c r="F77" s="128" t="s">
        <v>2007</v>
      </c>
      <c r="G77" s="128" t="s">
        <v>2001</v>
      </c>
      <c r="H77" s="128" t="s">
        <v>2008</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2009</v>
      </c>
      <c r="B78" s="124"/>
      <c r="C78" s="123" t="s">
        <v>2010</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2009</v>
      </c>
      <c r="B79" s="125" t="s">
        <v>2009</v>
      </c>
      <c r="C79" s="126" t="s">
        <v>2011</v>
      </c>
      <c r="D79" s="128" t="s">
        <v>2012</v>
      </c>
      <c r="E79" s="128" t="s">
        <v>2013</v>
      </c>
      <c r="F79" s="128" t="s">
        <v>2014</v>
      </c>
      <c r="G79" s="128" t="s">
        <v>2015</v>
      </c>
      <c r="H79" s="128" t="s">
        <v>2016</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2009</v>
      </c>
      <c r="B80" s="125" t="s">
        <v>2017</v>
      </c>
      <c r="C80" s="126" t="s">
        <v>2018</v>
      </c>
      <c r="D80" s="128" t="s">
        <v>2019</v>
      </c>
      <c r="E80" s="128" t="s">
        <v>2020</v>
      </c>
      <c r="F80" s="128" t="s">
        <v>2021</v>
      </c>
      <c r="G80" s="128" t="s">
        <v>2022</v>
      </c>
      <c r="H80" s="128" t="s">
        <v>2023</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2009</v>
      </c>
      <c r="B81" s="125" t="s">
        <v>2024</v>
      </c>
      <c r="C81" s="126" t="s">
        <v>2025</v>
      </c>
      <c r="D81" s="128" t="s">
        <v>2026</v>
      </c>
      <c r="E81" s="128" t="s">
        <v>2027</v>
      </c>
      <c r="F81" s="128" t="s">
        <v>2028</v>
      </c>
      <c r="G81" s="128" t="s">
        <v>2029</v>
      </c>
      <c r="H81" s="128" t="s">
        <v>2030</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2031</v>
      </c>
      <c r="B82" s="124"/>
      <c r="C82" s="123" t="s">
        <v>2032</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2031</v>
      </c>
      <c r="B83" s="125" t="s">
        <v>2033</v>
      </c>
      <c r="C83" s="126" t="s">
        <v>2034</v>
      </c>
      <c r="D83" s="128" t="s">
        <v>2035</v>
      </c>
      <c r="E83" s="128" t="s">
        <v>2036</v>
      </c>
      <c r="F83" s="128" t="s">
        <v>2037</v>
      </c>
      <c r="G83" s="128" t="s">
        <v>2038</v>
      </c>
      <c r="H83" s="128" t="s">
        <v>2039</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2031</v>
      </c>
      <c r="B84" s="125" t="s">
        <v>2040</v>
      </c>
      <c r="C84" s="126" t="s">
        <v>2041</v>
      </c>
      <c r="D84" s="128" t="s">
        <v>2042</v>
      </c>
      <c r="E84" s="128" t="s">
        <v>2043</v>
      </c>
      <c r="F84" s="128" t="s">
        <v>2044</v>
      </c>
      <c r="G84" s="128" t="s">
        <v>2045</v>
      </c>
      <c r="H84" s="128" t="s">
        <v>2046</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2031</v>
      </c>
      <c r="B85" s="125" t="s">
        <v>2047</v>
      </c>
      <c r="C85" s="126" t="s">
        <v>2048</v>
      </c>
      <c r="D85" s="128" t="s">
        <v>2049</v>
      </c>
      <c r="E85" s="128" t="s">
        <v>2050</v>
      </c>
      <c r="F85" s="128" t="s">
        <v>2051</v>
      </c>
      <c r="G85" s="128" t="s">
        <v>2052</v>
      </c>
      <c r="H85" s="128" t="s">
        <v>2053</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2031</v>
      </c>
      <c r="B86" s="125" t="s">
        <v>2054</v>
      </c>
      <c r="C86" s="126" t="s">
        <v>2055</v>
      </c>
      <c r="D86" s="128" t="s">
        <v>2056</v>
      </c>
      <c r="E86" s="128" t="s">
        <v>2057</v>
      </c>
      <c r="F86" s="128" t="s">
        <v>2058</v>
      </c>
      <c r="G86" s="128" t="s">
        <v>2059</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2060</v>
      </c>
      <c r="B87" s="124"/>
      <c r="C87" s="123" t="s">
        <v>2061</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2060</v>
      </c>
      <c r="B88" s="125" t="s">
        <v>2062</v>
      </c>
      <c r="C88" s="126" t="s">
        <v>2063</v>
      </c>
      <c r="D88" s="128" t="s">
        <v>2064</v>
      </c>
      <c r="E88" s="128" t="s">
        <v>2065</v>
      </c>
      <c r="F88" s="128" t="s">
        <v>2066</v>
      </c>
      <c r="G88" s="128" t="s">
        <v>2067</v>
      </c>
      <c r="H88" s="128" t="s">
        <v>2068</v>
      </c>
      <c r="I88" s="130">
        <f>IF(COUNTIF(J88:AW88,"&lt;&gt;")=0,"",SUMPRODUCT(((Recommendations[ImplStatus]="Implemented")+(Recommendations[ImplStatus]="Compensated"))*ISNUMBER(MATCH(Recommendations[Id],J88:AW88,0)))/COUNTIF(J88:AW88,"&lt;&gt;"))</f>
        <v>0</v>
      </c>
      <c r="J88" s="132" t="s">
        <v>324</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2060</v>
      </c>
      <c r="B89" s="125" t="s">
        <v>2069</v>
      </c>
      <c r="C89" s="126" t="s">
        <v>2070</v>
      </c>
      <c r="D89" s="128" t="s">
        <v>2071</v>
      </c>
      <c r="E89" s="128" t="s">
        <v>2072</v>
      </c>
      <c r="F89" s="128" t="s">
        <v>2073</v>
      </c>
      <c r="G89" s="128" t="s">
        <v>1597</v>
      </c>
      <c r="H89" s="128" t="s">
        <v>2074</v>
      </c>
      <c r="I89" s="130">
        <f>IF(COUNTIF(J89:AW89,"&lt;&gt;")=0,"",SUMPRODUCT(((Recommendations[ImplStatus]="Implemented")+(Recommendations[ImplStatus]="Compensated"))*ISNUMBER(MATCH(Recommendations[Id],J89:AW89,0)))/COUNTIF(J89:AW89,"&lt;&gt;"))</f>
        <v>0</v>
      </c>
      <c r="J89" s="132" t="s">
        <v>361</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2060</v>
      </c>
      <c r="B90" s="125" t="s">
        <v>2075</v>
      </c>
      <c r="C90" s="126" t="s">
        <v>2076</v>
      </c>
      <c r="D90" s="128" t="s">
        <v>2077</v>
      </c>
      <c r="E90" s="128" t="s">
        <v>2078</v>
      </c>
      <c r="F90" s="128" t="s">
        <v>2079</v>
      </c>
      <c r="G90" s="128" t="s">
        <v>2067</v>
      </c>
      <c r="H90" s="128" t="s">
        <v>2080</v>
      </c>
      <c r="I90" s="130">
        <f>IF(COUNTIF(J90:AW90,"&lt;&gt;")=0,"",SUMPRODUCT(((Recommendations[ImplStatus]="Implemented")+(Recommendations[ImplStatus]="Compensated"))*ISNUMBER(MATCH(Recommendations[Id],J90:AW90,0)))/COUNTIF(J90:AW90,"&lt;&gt;"))</f>
        <v>0</v>
      </c>
      <c r="J90" s="132" t="s">
        <v>295</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2060</v>
      </c>
      <c r="B91" s="125" t="s">
        <v>2081</v>
      </c>
      <c r="C91" s="126" t="s">
        <v>2082</v>
      </c>
      <c r="D91" s="128" t="s">
        <v>2083</v>
      </c>
      <c r="E91" s="128" t="s">
        <v>2084</v>
      </c>
      <c r="F91" s="128" t="s">
        <v>2085</v>
      </c>
      <c r="G91" s="128" t="s">
        <v>1597</v>
      </c>
      <c r="H91" s="128" t="s">
        <v>2086</v>
      </c>
      <c r="I91" s="130">
        <f>IF(COUNTIF(J91:AW91,"&lt;&gt;")=0,"",SUMPRODUCT(((Recommendations[ImplStatus]="Implemented")+(Recommendations[ImplStatus]="Compensated"))*ISNUMBER(MATCH(Recommendations[Id],J91:AW91,0)))/COUNTIF(J91:AW91,"&lt;&gt;"))</f>
        <v>0</v>
      </c>
      <c r="J91" s="132" t="s">
        <v>195</v>
      </c>
      <c r="K91" s="132" t="s">
        <v>207</v>
      </c>
      <c r="L91" s="132" t="s">
        <v>213</v>
      </c>
      <c r="M91" s="132" t="s">
        <v>301</v>
      </c>
      <c r="N91" s="132" t="s">
        <v>343</v>
      </c>
      <c r="O91" s="132" t="s">
        <v>390</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2060</v>
      </c>
      <c r="B92" s="125" t="s">
        <v>2087</v>
      </c>
      <c r="C92" s="126" t="s">
        <v>2088</v>
      </c>
      <c r="D92" s="128" t="s">
        <v>2089</v>
      </c>
      <c r="E92" s="128" t="s">
        <v>2090</v>
      </c>
      <c r="F92" s="128" t="s">
        <v>2091</v>
      </c>
      <c r="G92" s="128" t="s">
        <v>1597</v>
      </c>
      <c r="H92" s="128" t="s">
        <v>2092</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2060</v>
      </c>
      <c r="B93" s="125" t="s">
        <v>2093</v>
      </c>
      <c r="C93" s="126" t="s">
        <v>2094</v>
      </c>
      <c r="D93" s="128" t="s">
        <v>2095</v>
      </c>
      <c r="E93" s="128" t="s">
        <v>2096</v>
      </c>
      <c r="F93" s="128" t="s">
        <v>2097</v>
      </c>
      <c r="G93" s="128" t="s">
        <v>2098</v>
      </c>
      <c r="H93" s="128" t="s">
        <v>2099</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2060</v>
      </c>
      <c r="B94" s="125" t="s">
        <v>2100</v>
      </c>
      <c r="C94" s="126" t="s">
        <v>2101</v>
      </c>
      <c r="D94" s="128" t="s">
        <v>2102</v>
      </c>
      <c r="E94" s="128" t="s">
        <v>2103</v>
      </c>
      <c r="F94" s="128" t="s">
        <v>2104</v>
      </c>
      <c r="G94" s="128" t="s">
        <v>2105</v>
      </c>
      <c r="H94" s="128" t="s">
        <v>2106</v>
      </c>
      <c r="I94" s="130">
        <f>IF(COUNTIF(J94:AW94,"&lt;&gt;")=0,"",SUMPRODUCT(((Recommendations[ImplStatus]="Implemented")+(Recommendations[ImplStatus]="Compensated"))*ISNUMBER(MATCH(Recommendations[Id],J94:AW94,0)))/COUNTIF(J94:AW94,"&lt;&gt;"))</f>
        <v>0</v>
      </c>
      <c r="J94" s="132" t="s">
        <v>213</v>
      </c>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2060</v>
      </c>
      <c r="B95" s="125" t="s">
        <v>2107</v>
      </c>
      <c r="C95" s="126" t="s">
        <v>2108</v>
      </c>
      <c r="D95" s="128" t="s">
        <v>2109</v>
      </c>
      <c r="E95" s="128" t="s">
        <v>2110</v>
      </c>
      <c r="F95" s="128" t="s">
        <v>2111</v>
      </c>
      <c r="G95" s="128" t="s">
        <v>2112</v>
      </c>
      <c r="H95" s="128" t="s">
        <v>2113</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2060</v>
      </c>
      <c r="B96" s="125" t="s">
        <v>2114</v>
      </c>
      <c r="C96" s="126" t="s">
        <v>2115</v>
      </c>
      <c r="D96" s="128" t="s">
        <v>2116</v>
      </c>
      <c r="E96" s="128" t="s">
        <v>2117</v>
      </c>
      <c r="F96" s="128" t="s">
        <v>2118</v>
      </c>
      <c r="G96" s="128" t="s">
        <v>2119</v>
      </c>
      <c r="H96" s="128" t="s">
        <v>2120</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2060</v>
      </c>
      <c r="B97" s="125" t="s">
        <v>2121</v>
      </c>
      <c r="C97" s="126" t="s">
        <v>2122</v>
      </c>
      <c r="D97" s="128" t="s">
        <v>2123</v>
      </c>
      <c r="E97" s="128" t="s">
        <v>2124</v>
      </c>
      <c r="F97" s="128" t="s">
        <v>2125</v>
      </c>
      <c r="G97" s="128" t="s">
        <v>2126</v>
      </c>
      <c r="H97" s="128" t="s">
        <v>2127</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2128</v>
      </c>
      <c r="B98" s="124"/>
      <c r="C98" s="123" t="s">
        <v>2129</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2128</v>
      </c>
      <c r="B99" s="125" t="s">
        <v>2130</v>
      </c>
      <c r="C99" s="126" t="s">
        <v>2131</v>
      </c>
      <c r="D99" s="128" t="s">
        <v>2132</v>
      </c>
      <c r="E99" s="128" t="s">
        <v>2133</v>
      </c>
      <c r="F99" s="128" t="s">
        <v>2134</v>
      </c>
      <c r="G99" s="128" t="s">
        <v>2135</v>
      </c>
      <c r="H99" s="128" t="s">
        <v>2136</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2128</v>
      </c>
      <c r="B100" s="125" t="s">
        <v>2137</v>
      </c>
      <c r="C100" s="126" t="s">
        <v>2138</v>
      </c>
      <c r="D100" s="128" t="s">
        <v>2139</v>
      </c>
      <c r="E100" s="128" t="s">
        <v>2140</v>
      </c>
      <c r="F100" s="128" t="s">
        <v>2141</v>
      </c>
      <c r="G100" s="128" t="s">
        <v>2142</v>
      </c>
      <c r="H100" s="128" t="s">
        <v>2143</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2128</v>
      </c>
      <c r="B101" s="125" t="s">
        <v>2144</v>
      </c>
      <c r="C101" s="126" t="s">
        <v>2145</v>
      </c>
      <c r="D101" s="128" t="s">
        <v>2146</v>
      </c>
      <c r="E101" s="128" t="s">
        <v>2147</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2128</v>
      </c>
      <c r="B102" s="125" t="s">
        <v>2148</v>
      </c>
      <c r="C102" s="126" t="s">
        <v>2149</v>
      </c>
      <c r="D102" s="128" t="s">
        <v>2150</v>
      </c>
      <c r="E102" s="128" t="s">
        <v>2151</v>
      </c>
      <c r="F102" s="128" t="s">
        <v>2152</v>
      </c>
      <c r="G102" s="128" t="s">
        <v>2153</v>
      </c>
      <c r="H102" s="128" t="s">
        <v>2154</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2128</v>
      </c>
      <c r="B103" s="125" t="s">
        <v>2155</v>
      </c>
      <c r="C103" s="126" t="s">
        <v>2156</v>
      </c>
      <c r="D103" s="128" t="s">
        <v>2157</v>
      </c>
      <c r="E103" s="128" t="s">
        <v>2158</v>
      </c>
      <c r="F103" s="128" t="s">
        <v>2159</v>
      </c>
      <c r="G103" s="128" t="s">
        <v>2160</v>
      </c>
      <c r="H103" s="128" t="s">
        <v>2161</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2162</v>
      </c>
      <c r="B104" s="124"/>
      <c r="C104" s="123" t="s">
        <v>2163</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2162</v>
      </c>
      <c r="B105" s="125" t="s">
        <v>2164</v>
      </c>
      <c r="C105" s="126" t="s">
        <v>2165</v>
      </c>
      <c r="D105" s="128" t="s">
        <v>2166</v>
      </c>
      <c r="E105" s="128" t="s">
        <v>2167</v>
      </c>
      <c r="F105" s="128" t="s">
        <v>2168</v>
      </c>
      <c r="G105" s="128" t="s">
        <v>2169</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2162</v>
      </c>
      <c r="B106" s="125" t="s">
        <v>2170</v>
      </c>
      <c r="C106" s="126" t="s">
        <v>2171</v>
      </c>
      <c r="D106" s="128" t="s">
        <v>2172</v>
      </c>
      <c r="E106" s="128" t="s">
        <v>2173</v>
      </c>
      <c r="F106" s="128" t="s">
        <v>2174</v>
      </c>
      <c r="G106" s="128" t="s">
        <v>2175</v>
      </c>
      <c r="H106" s="128" t="s">
        <v>2176</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2162</v>
      </c>
      <c r="B107" s="125" t="s">
        <v>2177</v>
      </c>
      <c r="C107" s="126" t="s">
        <v>2178</v>
      </c>
      <c r="D107" s="128" t="s">
        <v>2179</v>
      </c>
      <c r="E107" s="128" t="s">
        <v>2180</v>
      </c>
      <c r="F107" s="128" t="s">
        <v>2181</v>
      </c>
      <c r="G107" s="128" t="s">
        <v>2182</v>
      </c>
      <c r="H107" s="128" t="s">
        <v>2183</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2184</v>
      </c>
      <c r="B108" s="124"/>
      <c r="C108" s="123" t="s">
        <v>2185</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2184</v>
      </c>
      <c r="B109" s="125" t="s">
        <v>2186</v>
      </c>
      <c r="C109" s="126" t="s">
        <v>2187</v>
      </c>
      <c r="D109" s="128" t="s">
        <v>2188</v>
      </c>
      <c r="E109" s="128" t="s">
        <v>2189</v>
      </c>
      <c r="F109" s="128" t="s">
        <v>2190</v>
      </c>
      <c r="G109" s="128" t="s">
        <v>2191</v>
      </c>
      <c r="H109" s="128" t="s">
        <v>2192</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2184</v>
      </c>
      <c r="B110" s="125" t="s">
        <v>2193</v>
      </c>
      <c r="C110" s="126" t="s">
        <v>2194</v>
      </c>
      <c r="D110" s="128" t="s">
        <v>2195</v>
      </c>
      <c r="E110" s="128" t="s">
        <v>2196</v>
      </c>
      <c r="F110" s="128" t="s">
        <v>2197</v>
      </c>
      <c r="G110" s="128" t="s">
        <v>2198</v>
      </c>
      <c r="H110" s="128" t="s">
        <v>2199</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2184</v>
      </c>
      <c r="B111" s="125" t="s">
        <v>2200</v>
      </c>
      <c r="C111" s="126" t="s">
        <v>2201</v>
      </c>
      <c r="D111" s="128" t="s">
        <v>2202</v>
      </c>
      <c r="E111" s="128" t="s">
        <v>2203</v>
      </c>
      <c r="F111" s="128" t="s">
        <v>2204</v>
      </c>
      <c r="G111" s="128" t="s">
        <v>2205</v>
      </c>
      <c r="H111" s="128" t="s">
        <v>2206</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2207</v>
      </c>
      <c r="B112" s="124"/>
      <c r="C112" s="123" t="s">
        <v>2208</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2207</v>
      </c>
      <c r="B113" s="125" t="s">
        <v>2209</v>
      </c>
      <c r="C113" s="126" t="s">
        <v>2210</v>
      </c>
      <c r="D113" s="128" t="s">
        <v>2211</v>
      </c>
      <c r="E113" s="128" t="s">
        <v>2212</v>
      </c>
      <c r="F113" s="128" t="s">
        <v>2213</v>
      </c>
      <c r="G113" s="128" t="s">
        <v>2214</v>
      </c>
      <c r="H113" s="128" t="s">
        <v>2215</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2207</v>
      </c>
      <c r="B114" s="125" t="s">
        <v>2216</v>
      </c>
      <c r="C114" s="126" t="s">
        <v>2217</v>
      </c>
      <c r="D114" s="128" t="s">
        <v>2218</v>
      </c>
      <c r="E114" s="128" t="s">
        <v>2219</v>
      </c>
      <c r="F114" s="128" t="s">
        <v>2220</v>
      </c>
      <c r="G114" s="128" t="s">
        <v>2214</v>
      </c>
      <c r="H114" s="128" t="s">
        <v>2221</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2207</v>
      </c>
      <c r="B115" s="133" t="s">
        <v>2222</v>
      </c>
      <c r="C115" s="134" t="s">
        <v>2223</v>
      </c>
      <c r="D115" s="135" t="s">
        <v>2224</v>
      </c>
      <c r="E115" s="135" t="s">
        <v>2225</v>
      </c>
      <c r="F115" s="135" t="s">
        <v>2226</v>
      </c>
      <c r="G115" s="135" t="s">
        <v>2227</v>
      </c>
      <c r="H115" s="135" t="s">
        <v>2228</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395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IFERROR(INDEX('Recommendations'!$I$2:$I$63, MATCH(J2,'Recommendations'!$B$2:$B$63,0))="Implemented", FALSE))</xm:f>
            <x14:dxf>
              <font>
                <color rgb="FF000000"/>
              </font>
              <fill>
                <patternFill>
                  <bgColor rgb="FF3C7D22"/>
                </patternFill>
              </fill>
            </x14:dxf>
          </x14:cfRule>
          <x14:cfRule type="expression" priority="2" id="{00000000-000E-0000-0600-000002000000}">
            <xm:f>AND(J2&lt;&gt;"", IFERROR(INDEX('Recommendations'!$I$2:$I$63, MATCH(J2,'Recommendations'!$B$2:$B$63,0))="Compensated", FALSE))</xm:f>
            <x14:dxf>
              <font>
                <color rgb="FF000000"/>
              </font>
              <fill>
                <patternFill>
                  <bgColor rgb="FFC6E0B4"/>
                </patternFill>
              </fill>
            </x14:dxf>
          </x14:cfRule>
          <x14:cfRule type="expression" priority="3" id="{00000000-000E-0000-0600-000003000000}">
            <xm:f>AND(J2&lt;&gt;"", IFERROR(INDEX('Recommendations'!$I$2:$I$63, MATCH(J2,'Recommendations'!$B$2:$B$63,0))="Testing", FALSE))</xm:f>
            <x14:dxf>
              <font>
                <color rgb="FF000000"/>
              </font>
              <fill>
                <patternFill>
                  <bgColor rgb="FFFFC000"/>
                </patternFill>
              </fill>
            </x14:dxf>
          </x14:cfRule>
          <x14:cfRule type="expression" priority="4" id="{00000000-000E-0000-0600-000004000000}">
            <xm:f>AND(J2&lt;&gt;"", IFERROR(INDEX('Recommendations'!$I$2:$I$63, MATCH(J2,'Recommendations'!$B$2:$B$63,0))="Failed", FALSE))</xm:f>
            <x14:dxf>
              <font>
                <color rgb="FF000000"/>
              </font>
              <fill>
                <patternFill>
                  <bgColor rgb="FFD82891"/>
                </patternFill>
              </fill>
            </x14:dxf>
          </x14:cfRule>
          <x14:cfRule type="expression" priority="5" id="{00000000-000E-0000-0600-000005000000}">
            <xm:f>AND(J2&lt;&gt;"", IFERROR(INDEX('Recommendations'!$I$2:$I$63, MATCH(J2,'Recommendations'!$B$2:$B$63,0))="Risk Accepted", FALSE))</xm:f>
            <x14:dxf>
              <font>
                <color rgb="FF000000"/>
              </font>
              <fill>
                <patternFill>
                  <bgColor rgb="FFD9D9D9"/>
                </patternFill>
              </fill>
            </x14:dxf>
          </x14:cfRule>
          <x14:cfRule type="expression" priority="6" id="{00000000-000E-0000-0600-000006000000}">
            <xm:f>AND(J2&lt;&gt;"", IFERROR(INDEX('Recommendations'!$I$2:$I$63, MATCH(J2,'Recommendations'!$B$2:$B$63,0))="N/A",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2229</v>
      </c>
      <c r="B1" s="184" t="s">
        <v>2230</v>
      </c>
      <c r="C1" s="184" t="s">
        <v>1</v>
      </c>
      <c r="D1" s="184" t="s">
        <v>2231</v>
      </c>
      <c r="E1" s="184" t="s">
        <v>2232</v>
      </c>
      <c r="F1" s="184" t="s">
        <v>2233</v>
      </c>
      <c r="G1" s="184" t="s">
        <v>645</v>
      </c>
      <c r="H1" s="184" t="s">
        <v>646</v>
      </c>
      <c r="I1" s="184" t="s">
        <v>647</v>
      </c>
      <c r="J1" s="184" t="s">
        <v>648</v>
      </c>
      <c r="K1" s="184" t="s">
        <v>649</v>
      </c>
      <c r="L1" s="184" t="s">
        <v>650</v>
      </c>
      <c r="M1" s="184" t="s">
        <v>651</v>
      </c>
      <c r="N1" s="184" t="s">
        <v>652</v>
      </c>
      <c r="O1" s="184" t="s">
        <v>653</v>
      </c>
      <c r="P1" s="184" t="s">
        <v>654</v>
      </c>
      <c r="Q1" s="184" t="s">
        <v>655</v>
      </c>
      <c r="R1" s="184" t="s">
        <v>656</v>
      </c>
      <c r="S1" s="184" t="s">
        <v>657</v>
      </c>
      <c r="T1" s="184" t="s">
        <v>658</v>
      </c>
      <c r="U1" s="184" t="s">
        <v>659</v>
      </c>
      <c r="V1" s="184" t="s">
        <v>660</v>
      </c>
      <c r="W1" s="184" t="s">
        <v>661</v>
      </c>
      <c r="X1" s="184" t="s">
        <v>662</v>
      </c>
      <c r="Y1" s="184" t="s">
        <v>663</v>
      </c>
      <c r="Z1" s="184" t="s">
        <v>664</v>
      </c>
      <c r="AA1" s="184" t="s">
        <v>665</v>
      </c>
      <c r="AB1" s="184" t="s">
        <v>666</v>
      </c>
      <c r="AC1" s="184" t="s">
        <v>667</v>
      </c>
      <c r="AD1" s="184" t="s">
        <v>668</v>
      </c>
      <c r="AE1" s="184" t="s">
        <v>669</v>
      </c>
      <c r="AF1" s="184" t="s">
        <v>670</v>
      </c>
      <c r="AG1" s="184" t="s">
        <v>671</v>
      </c>
      <c r="AH1" s="184" t="s">
        <v>672</v>
      </c>
      <c r="AI1" s="184" t="s">
        <v>673</v>
      </c>
      <c r="AJ1" s="184" t="s">
        <v>674</v>
      </c>
      <c r="AK1" s="184" t="s">
        <v>675</v>
      </c>
      <c r="AL1" s="184" t="s">
        <v>676</v>
      </c>
      <c r="AM1" s="184" t="s">
        <v>677</v>
      </c>
      <c r="AN1" s="184" t="s">
        <v>678</v>
      </c>
      <c r="AO1" s="184" t="s">
        <v>679</v>
      </c>
      <c r="AP1" s="184" t="s">
        <v>680</v>
      </c>
      <c r="AQ1" s="184" t="s">
        <v>681</v>
      </c>
      <c r="AR1" s="184" t="s">
        <v>682</v>
      </c>
      <c r="AS1" s="184" t="s">
        <v>683</v>
      </c>
      <c r="AT1" s="184" t="s">
        <v>684</v>
      </c>
      <c r="AU1" s="185" t="s">
        <v>685</v>
      </c>
    </row>
    <row r="2" spans="1:47" ht="60" customHeight="1" outlineLevel="1" x14ac:dyDescent="0.35">
      <c r="A2" s="175" t="s">
        <v>2234</v>
      </c>
      <c r="B2" s="149" t="s">
        <v>25</v>
      </c>
      <c r="C2" s="147" t="s">
        <v>2235</v>
      </c>
      <c r="D2" s="153" t="s">
        <v>2236</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2234</v>
      </c>
      <c r="B3" s="150" t="s">
        <v>2237</v>
      </c>
      <c r="C3" s="148" t="s">
        <v>2238</v>
      </c>
      <c r="D3" s="154" t="s">
        <v>2239</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2234</v>
      </c>
      <c r="B4" s="151" t="s">
        <v>2237</v>
      </c>
      <c r="C4" s="152" t="s">
        <v>2240</v>
      </c>
      <c r="D4" s="155" t="s">
        <v>2241</v>
      </c>
      <c r="E4" s="158" t="s">
        <v>2242</v>
      </c>
      <c r="F4" s="161" t="s">
        <v>2243</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2234</v>
      </c>
      <c r="B5" s="151" t="s">
        <v>2237</v>
      </c>
      <c r="C5" s="152" t="s">
        <v>2244</v>
      </c>
      <c r="D5" s="155" t="s">
        <v>2245</v>
      </c>
      <c r="E5" s="158" t="s">
        <v>2246</v>
      </c>
      <c r="F5" s="161" t="s">
        <v>2247</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2234</v>
      </c>
      <c r="B6" s="151" t="s">
        <v>2237</v>
      </c>
      <c r="C6" s="152" t="s">
        <v>2248</v>
      </c>
      <c r="D6" s="155" t="s">
        <v>2249</v>
      </c>
      <c r="E6" s="158" t="s">
        <v>2250</v>
      </c>
      <c r="F6" s="161" t="s">
        <v>2247</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2234</v>
      </c>
      <c r="B7" s="151" t="s">
        <v>2237</v>
      </c>
      <c r="C7" s="152" t="s">
        <v>2251</v>
      </c>
      <c r="D7" s="155" t="s">
        <v>2252</v>
      </c>
      <c r="E7" s="158" t="s">
        <v>2253</v>
      </c>
      <c r="F7" s="161" t="s">
        <v>2247</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2234</v>
      </c>
      <c r="B8" s="151" t="s">
        <v>2237</v>
      </c>
      <c r="C8" s="152" t="s">
        <v>2254</v>
      </c>
      <c r="D8" s="155" t="s">
        <v>2255</v>
      </c>
      <c r="E8" s="158" t="s">
        <v>2256</v>
      </c>
      <c r="F8" s="161" t="s">
        <v>2257</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2234</v>
      </c>
      <c r="B9" s="150" t="s">
        <v>2258</v>
      </c>
      <c r="C9" s="148" t="s">
        <v>2259</v>
      </c>
      <c r="D9" s="154" t="s">
        <v>2260</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2234</v>
      </c>
      <c r="B10" s="151" t="s">
        <v>2258</v>
      </c>
      <c r="C10" s="152" t="s">
        <v>2261</v>
      </c>
      <c r="D10" s="155" t="s">
        <v>2262</v>
      </c>
      <c r="E10" s="158" t="s">
        <v>2263</v>
      </c>
      <c r="F10" s="161" t="s">
        <v>2243</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2234</v>
      </c>
      <c r="B11" s="151" t="s">
        <v>2258</v>
      </c>
      <c r="C11" s="152" t="s">
        <v>2264</v>
      </c>
      <c r="D11" s="155" t="s">
        <v>2265</v>
      </c>
      <c r="E11" s="158" t="s">
        <v>2266</v>
      </c>
      <c r="F11" s="161" t="s">
        <v>2243</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2234</v>
      </c>
      <c r="B12" s="151" t="s">
        <v>2258</v>
      </c>
      <c r="C12" s="152" t="s">
        <v>2267</v>
      </c>
      <c r="D12" s="155" t="s">
        <v>2268</v>
      </c>
      <c r="E12" s="158" t="s">
        <v>2269</v>
      </c>
      <c r="F12" s="161" t="s">
        <v>2243</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2234</v>
      </c>
      <c r="B13" s="150" t="s">
        <v>2270</v>
      </c>
      <c r="C13" s="148" t="s">
        <v>2271</v>
      </c>
      <c r="D13" s="154" t="s">
        <v>2272</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2234</v>
      </c>
      <c r="B14" s="151" t="s">
        <v>2270</v>
      </c>
      <c r="C14" s="152" t="s">
        <v>2273</v>
      </c>
      <c r="D14" s="155" t="s">
        <v>2274</v>
      </c>
      <c r="E14" s="158" t="s">
        <v>2275</v>
      </c>
      <c r="F14" s="161" t="s">
        <v>2243</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2234</v>
      </c>
      <c r="B15" s="151" t="s">
        <v>2270</v>
      </c>
      <c r="C15" s="152" t="s">
        <v>2276</v>
      </c>
      <c r="D15" s="155" t="s">
        <v>2277</v>
      </c>
      <c r="E15" s="158" t="s">
        <v>2278</v>
      </c>
      <c r="F15" s="161" t="s">
        <v>2243</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2234</v>
      </c>
      <c r="B16" s="150" t="s">
        <v>2279</v>
      </c>
      <c r="C16" s="148" t="s">
        <v>2280</v>
      </c>
      <c r="D16" s="154" t="s">
        <v>2281</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2234</v>
      </c>
      <c r="B17" s="151" t="s">
        <v>2279</v>
      </c>
      <c r="C17" s="152" t="s">
        <v>2282</v>
      </c>
      <c r="D17" s="155" t="s">
        <v>2283</v>
      </c>
      <c r="E17" s="158" t="s">
        <v>2284</v>
      </c>
      <c r="F17" s="161" t="s">
        <v>2243</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2234</v>
      </c>
      <c r="B18" s="151" t="s">
        <v>2279</v>
      </c>
      <c r="C18" s="152" t="s">
        <v>2285</v>
      </c>
      <c r="D18" s="155" t="s">
        <v>2286</v>
      </c>
      <c r="E18" s="158" t="s">
        <v>2287</v>
      </c>
      <c r="F18" s="161" t="s">
        <v>2247</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2234</v>
      </c>
      <c r="B19" s="151" t="s">
        <v>2279</v>
      </c>
      <c r="C19" s="152" t="s">
        <v>2288</v>
      </c>
      <c r="D19" s="155" t="s">
        <v>2289</v>
      </c>
      <c r="E19" s="158" t="s">
        <v>2290</v>
      </c>
      <c r="F19" s="161" t="s">
        <v>2243</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2234</v>
      </c>
      <c r="B20" s="151" t="s">
        <v>2279</v>
      </c>
      <c r="C20" s="152" t="s">
        <v>2291</v>
      </c>
      <c r="D20" s="155" t="s">
        <v>2292</v>
      </c>
      <c r="E20" s="158" t="s">
        <v>2293</v>
      </c>
      <c r="F20" s="161" t="s">
        <v>2243</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2234</v>
      </c>
      <c r="B21" s="151" t="s">
        <v>2279</v>
      </c>
      <c r="C21" s="152" t="s">
        <v>2294</v>
      </c>
      <c r="D21" s="155" t="s">
        <v>2295</v>
      </c>
      <c r="E21" s="158" t="s">
        <v>2296</v>
      </c>
      <c r="F21" s="161" t="s">
        <v>2247</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2234</v>
      </c>
      <c r="B22" s="151" t="s">
        <v>2279</v>
      </c>
      <c r="C22" s="152" t="s">
        <v>2297</v>
      </c>
      <c r="D22" s="155" t="s">
        <v>2298</v>
      </c>
      <c r="E22" s="158" t="s">
        <v>2299</v>
      </c>
      <c r="F22" s="161" t="s">
        <v>2243</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2234</v>
      </c>
      <c r="B23" s="151" t="s">
        <v>2279</v>
      </c>
      <c r="C23" s="152" t="s">
        <v>2300</v>
      </c>
      <c r="D23" s="155" t="s">
        <v>2301</v>
      </c>
      <c r="E23" s="158" t="s">
        <v>2302</v>
      </c>
      <c r="F23" s="161" t="s">
        <v>2243</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2234</v>
      </c>
      <c r="B24" s="150" t="s">
        <v>2303</v>
      </c>
      <c r="C24" s="148" t="s">
        <v>2304</v>
      </c>
      <c r="D24" s="154" t="s">
        <v>2305</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2234</v>
      </c>
      <c r="B25" s="151" t="s">
        <v>2303</v>
      </c>
      <c r="C25" s="152" t="s">
        <v>2306</v>
      </c>
      <c r="D25" s="155" t="s">
        <v>2307</v>
      </c>
      <c r="E25" s="158" t="s">
        <v>2308</v>
      </c>
      <c r="F25" s="161" t="s">
        <v>2243</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2234</v>
      </c>
      <c r="B26" s="151" t="s">
        <v>2303</v>
      </c>
      <c r="C26" s="152" t="s">
        <v>2309</v>
      </c>
      <c r="D26" s="155" t="s">
        <v>2310</v>
      </c>
      <c r="E26" s="158" t="s">
        <v>2311</v>
      </c>
      <c r="F26" s="161" t="s">
        <v>2243</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2234</v>
      </c>
      <c r="B27" s="151" t="s">
        <v>2303</v>
      </c>
      <c r="C27" s="152" t="s">
        <v>2312</v>
      </c>
      <c r="D27" s="155" t="s">
        <v>2313</v>
      </c>
      <c r="E27" s="158" t="s">
        <v>2314</v>
      </c>
      <c r="F27" s="161" t="s">
        <v>2247</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2234</v>
      </c>
      <c r="B28" s="151" t="s">
        <v>2303</v>
      </c>
      <c r="C28" s="152" t="s">
        <v>2315</v>
      </c>
      <c r="D28" s="155" t="s">
        <v>2316</v>
      </c>
      <c r="E28" s="158" t="s">
        <v>2317</v>
      </c>
      <c r="F28" s="161" t="s">
        <v>2243</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2234</v>
      </c>
      <c r="B29" s="150" t="s">
        <v>2318</v>
      </c>
      <c r="C29" s="148" t="s">
        <v>2319</v>
      </c>
      <c r="D29" s="154" t="s">
        <v>2320</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2234</v>
      </c>
      <c r="B30" s="151" t="s">
        <v>2318</v>
      </c>
      <c r="C30" s="152" t="s">
        <v>2321</v>
      </c>
      <c r="D30" s="155" t="s">
        <v>2322</v>
      </c>
      <c r="E30" s="158" t="s">
        <v>2323</v>
      </c>
      <c r="F30" s="161" t="s">
        <v>2257</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2234</v>
      </c>
      <c r="B31" s="151" t="s">
        <v>2318</v>
      </c>
      <c r="C31" s="152" t="s">
        <v>2324</v>
      </c>
      <c r="D31" s="155" t="s">
        <v>2325</v>
      </c>
      <c r="E31" s="158" t="s">
        <v>2326</v>
      </c>
      <c r="F31" s="161" t="s">
        <v>2257</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2234</v>
      </c>
      <c r="B32" s="151" t="s">
        <v>2318</v>
      </c>
      <c r="C32" s="152" t="s">
        <v>2327</v>
      </c>
      <c r="D32" s="155" t="s">
        <v>2328</v>
      </c>
      <c r="E32" s="158" t="s">
        <v>2329</v>
      </c>
      <c r="F32" s="161" t="s">
        <v>2257</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2234</v>
      </c>
      <c r="B33" s="151" t="s">
        <v>2318</v>
      </c>
      <c r="C33" s="152" t="s">
        <v>2330</v>
      </c>
      <c r="D33" s="155" t="s">
        <v>2331</v>
      </c>
      <c r="E33" s="158" t="s">
        <v>2332</v>
      </c>
      <c r="F33" s="161" t="s">
        <v>2257</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2234</v>
      </c>
      <c r="B34" s="151" t="s">
        <v>2318</v>
      </c>
      <c r="C34" s="152" t="s">
        <v>2333</v>
      </c>
      <c r="D34" s="155" t="s">
        <v>2334</v>
      </c>
      <c r="E34" s="158" t="s">
        <v>2335</v>
      </c>
      <c r="F34" s="161" t="s">
        <v>2257</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2234</v>
      </c>
      <c r="B35" s="151" t="s">
        <v>2318</v>
      </c>
      <c r="C35" s="152" t="s">
        <v>2336</v>
      </c>
      <c r="D35" s="155" t="s">
        <v>2337</v>
      </c>
      <c r="E35" s="158" t="s">
        <v>2338</v>
      </c>
      <c r="F35" s="161" t="s">
        <v>2257</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2234</v>
      </c>
      <c r="B36" s="151" t="s">
        <v>2318</v>
      </c>
      <c r="C36" s="152" t="s">
        <v>2339</v>
      </c>
      <c r="D36" s="155" t="s">
        <v>2340</v>
      </c>
      <c r="E36" s="158" t="s">
        <v>2341</v>
      </c>
      <c r="F36" s="161" t="s">
        <v>2257</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2234</v>
      </c>
      <c r="B37" s="151" t="s">
        <v>2318</v>
      </c>
      <c r="C37" s="152" t="s">
        <v>2342</v>
      </c>
      <c r="D37" s="155" t="s">
        <v>2343</v>
      </c>
      <c r="E37" s="158" t="s">
        <v>2344</v>
      </c>
      <c r="F37" s="161" t="s">
        <v>2257</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2234</v>
      </c>
      <c r="B38" s="151" t="s">
        <v>2318</v>
      </c>
      <c r="C38" s="152" t="s">
        <v>2345</v>
      </c>
      <c r="D38" s="155" t="s">
        <v>2346</v>
      </c>
      <c r="E38" s="158" t="s">
        <v>2347</v>
      </c>
      <c r="F38" s="161" t="s">
        <v>2257</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2234</v>
      </c>
      <c r="B39" s="151" t="s">
        <v>2318</v>
      </c>
      <c r="C39" s="152" t="s">
        <v>2348</v>
      </c>
      <c r="D39" s="155" t="s">
        <v>2349</v>
      </c>
      <c r="E39" s="158" t="s">
        <v>2350</v>
      </c>
      <c r="F39" s="161" t="s">
        <v>2257</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2351</v>
      </c>
      <c r="B40" s="149" t="s">
        <v>25</v>
      </c>
      <c r="C40" s="147" t="s">
        <v>2352</v>
      </c>
      <c r="D40" s="153" t="s">
        <v>2353</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2351</v>
      </c>
      <c r="B41" s="150" t="s">
        <v>2354</v>
      </c>
      <c r="C41" s="148" t="s">
        <v>2355</v>
      </c>
      <c r="D41" s="154" t="s">
        <v>2356</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2351</v>
      </c>
      <c r="B42" s="151" t="s">
        <v>2354</v>
      </c>
      <c r="C42" s="152" t="s">
        <v>2357</v>
      </c>
      <c r="D42" s="155" t="s">
        <v>2358</v>
      </c>
      <c r="E42" s="158" t="s">
        <v>2359</v>
      </c>
      <c r="F42" s="161" t="s">
        <v>2243</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2351</v>
      </c>
      <c r="B43" s="151" t="s">
        <v>2354</v>
      </c>
      <c r="C43" s="152" t="s">
        <v>2360</v>
      </c>
      <c r="D43" s="155" t="s">
        <v>2361</v>
      </c>
      <c r="E43" s="158" t="s">
        <v>2362</v>
      </c>
      <c r="F43" s="161" t="s">
        <v>2243</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2351</v>
      </c>
      <c r="B44" s="151" t="s">
        <v>2354</v>
      </c>
      <c r="C44" s="152" t="s">
        <v>2363</v>
      </c>
      <c r="D44" s="155" t="s">
        <v>2364</v>
      </c>
      <c r="E44" s="158" t="s">
        <v>2365</v>
      </c>
      <c r="F44" s="161" t="s">
        <v>2247</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2351</v>
      </c>
      <c r="B45" s="151" t="s">
        <v>2354</v>
      </c>
      <c r="C45" s="152" t="s">
        <v>2366</v>
      </c>
      <c r="D45" s="155" t="s">
        <v>2367</v>
      </c>
      <c r="E45" s="158" t="s">
        <v>2368</v>
      </c>
      <c r="F45" s="161" t="s">
        <v>2257</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2351</v>
      </c>
      <c r="B46" s="151" t="s">
        <v>2354</v>
      </c>
      <c r="C46" s="152" t="s">
        <v>2369</v>
      </c>
      <c r="D46" s="155" t="s">
        <v>2370</v>
      </c>
      <c r="E46" s="158" t="s">
        <v>2371</v>
      </c>
      <c r="F46" s="161" t="s">
        <v>2243</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2351</v>
      </c>
      <c r="B47" s="151" t="s">
        <v>2354</v>
      </c>
      <c r="C47" s="152" t="s">
        <v>2372</v>
      </c>
      <c r="D47" s="155" t="s">
        <v>2373</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2351</v>
      </c>
      <c r="B48" s="151" t="s">
        <v>2354</v>
      </c>
      <c r="C48" s="152" t="s">
        <v>2374</v>
      </c>
      <c r="D48" s="155" t="s">
        <v>2375</v>
      </c>
      <c r="E48" s="158" t="s">
        <v>2376</v>
      </c>
      <c r="F48" s="161" t="s">
        <v>2243</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2351</v>
      </c>
      <c r="B49" s="151" t="s">
        <v>2354</v>
      </c>
      <c r="C49" s="152" t="s">
        <v>2377</v>
      </c>
      <c r="D49" s="155" t="s">
        <v>2378</v>
      </c>
      <c r="E49" s="158" t="s">
        <v>2379</v>
      </c>
      <c r="F49" s="161" t="s">
        <v>2247</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2351</v>
      </c>
      <c r="B50" s="150" t="s">
        <v>2380</v>
      </c>
      <c r="C50" s="148" t="s">
        <v>2381</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2351</v>
      </c>
      <c r="B51" s="151" t="s">
        <v>2380</v>
      </c>
      <c r="C51" s="152" t="s">
        <v>2382</v>
      </c>
      <c r="D51" s="155" t="s">
        <v>2383</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2351</v>
      </c>
      <c r="B52" s="151" t="s">
        <v>2380</v>
      </c>
      <c r="C52" s="152" t="s">
        <v>2384</v>
      </c>
      <c r="D52" s="155" t="s">
        <v>2385</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2351</v>
      </c>
      <c r="B53" s="151" t="s">
        <v>2380</v>
      </c>
      <c r="C53" s="152" t="s">
        <v>2386</v>
      </c>
      <c r="D53" s="155" t="s">
        <v>2387</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2351</v>
      </c>
      <c r="B54" s="151" t="s">
        <v>2380</v>
      </c>
      <c r="C54" s="152" t="s">
        <v>2388</v>
      </c>
      <c r="D54" s="155" t="s">
        <v>2389</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2351</v>
      </c>
      <c r="B55" s="151" t="s">
        <v>2380</v>
      </c>
      <c r="C55" s="152" t="s">
        <v>2390</v>
      </c>
      <c r="D55" s="155" t="s">
        <v>2391</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2351</v>
      </c>
      <c r="B56" s="150" t="s">
        <v>552</v>
      </c>
      <c r="C56" s="148" t="s">
        <v>2392</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2351</v>
      </c>
      <c r="B57" s="151" t="s">
        <v>552</v>
      </c>
      <c r="C57" s="152" t="s">
        <v>2393</v>
      </c>
      <c r="D57" s="155" t="s">
        <v>2394</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2351</v>
      </c>
      <c r="B58" s="151" t="s">
        <v>552</v>
      </c>
      <c r="C58" s="152" t="s">
        <v>2395</v>
      </c>
      <c r="D58" s="155" t="s">
        <v>2396</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2351</v>
      </c>
      <c r="B59" s="151" t="s">
        <v>552</v>
      </c>
      <c r="C59" s="152" t="s">
        <v>2397</v>
      </c>
      <c r="D59" s="155" t="s">
        <v>2398</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2351</v>
      </c>
      <c r="B60" s="151" t="s">
        <v>552</v>
      </c>
      <c r="C60" s="152" t="s">
        <v>2399</v>
      </c>
      <c r="D60" s="155" t="s">
        <v>2400</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2351</v>
      </c>
      <c r="B61" s="150" t="s">
        <v>2401</v>
      </c>
      <c r="C61" s="148" t="s">
        <v>2402</v>
      </c>
      <c r="D61" s="154" t="s">
        <v>2403</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2351</v>
      </c>
      <c r="B62" s="151" t="s">
        <v>2401</v>
      </c>
      <c r="C62" s="152" t="s">
        <v>2404</v>
      </c>
      <c r="D62" s="155" t="s">
        <v>2405</v>
      </c>
      <c r="E62" s="158" t="s">
        <v>2406</v>
      </c>
      <c r="F62" s="161" t="s">
        <v>2243</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2351</v>
      </c>
      <c r="B63" s="151" t="s">
        <v>2401</v>
      </c>
      <c r="C63" s="152" t="s">
        <v>2407</v>
      </c>
      <c r="D63" s="155" t="s">
        <v>2408</v>
      </c>
      <c r="E63" s="158" t="s">
        <v>2409</v>
      </c>
      <c r="F63" s="161" t="s">
        <v>2247</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2351</v>
      </c>
      <c r="B64" s="151" t="s">
        <v>2401</v>
      </c>
      <c r="C64" s="152" t="s">
        <v>2410</v>
      </c>
      <c r="D64" s="155" t="s">
        <v>2411</v>
      </c>
      <c r="E64" s="158" t="s">
        <v>2412</v>
      </c>
      <c r="F64" s="161" t="s">
        <v>2243</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2351</v>
      </c>
      <c r="B65" s="151" t="s">
        <v>2401</v>
      </c>
      <c r="C65" s="152" t="s">
        <v>2413</v>
      </c>
      <c r="D65" s="155" t="s">
        <v>2414</v>
      </c>
      <c r="E65" s="158" t="s">
        <v>2415</v>
      </c>
      <c r="F65" s="161" t="s">
        <v>2243</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2351</v>
      </c>
      <c r="B66" s="150" t="s">
        <v>2009</v>
      </c>
      <c r="C66" s="148" t="s">
        <v>2416</v>
      </c>
      <c r="D66" s="154" t="s">
        <v>2417</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2351</v>
      </c>
      <c r="B67" s="151" t="s">
        <v>2009</v>
      </c>
      <c r="C67" s="152" t="s">
        <v>2418</v>
      </c>
      <c r="D67" s="155" t="s">
        <v>2419</v>
      </c>
      <c r="E67" s="158" t="s">
        <v>2420</v>
      </c>
      <c r="F67" s="161" t="s">
        <v>2243</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2351</v>
      </c>
      <c r="B68" s="151" t="s">
        <v>2009</v>
      </c>
      <c r="C68" s="152" t="s">
        <v>2421</v>
      </c>
      <c r="D68" s="155" t="s">
        <v>2422</v>
      </c>
      <c r="E68" s="158" t="s">
        <v>2423</v>
      </c>
      <c r="F68" s="161" t="s">
        <v>2243</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2351</v>
      </c>
      <c r="B69" s="151" t="s">
        <v>2009</v>
      </c>
      <c r="C69" s="152" t="s">
        <v>2424</v>
      </c>
      <c r="D69" s="155" t="s">
        <v>2425</v>
      </c>
      <c r="E69" s="158" t="s">
        <v>2426</v>
      </c>
      <c r="F69" s="161" t="s">
        <v>2247</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2351</v>
      </c>
      <c r="B70" s="151" t="s">
        <v>2009</v>
      </c>
      <c r="C70" s="152" t="s">
        <v>2427</v>
      </c>
      <c r="D70" s="155" t="s">
        <v>2428</v>
      </c>
      <c r="E70" s="158" t="s">
        <v>2429</v>
      </c>
      <c r="F70" s="161" t="s">
        <v>2243</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2351</v>
      </c>
      <c r="B71" s="151" t="s">
        <v>2009</v>
      </c>
      <c r="C71" s="152" t="s">
        <v>2430</v>
      </c>
      <c r="D71" s="155" t="s">
        <v>2431</v>
      </c>
      <c r="E71" s="158" t="s">
        <v>2432</v>
      </c>
      <c r="F71" s="161" t="s">
        <v>2243</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2351</v>
      </c>
      <c r="B72" s="151" t="s">
        <v>2009</v>
      </c>
      <c r="C72" s="152" t="s">
        <v>2433</v>
      </c>
      <c r="D72" s="155" t="s">
        <v>2434</v>
      </c>
      <c r="E72" s="158" t="s">
        <v>2435</v>
      </c>
      <c r="F72" s="161" t="s">
        <v>2243</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2351</v>
      </c>
      <c r="B73" s="151" t="s">
        <v>2009</v>
      </c>
      <c r="C73" s="152" t="s">
        <v>2436</v>
      </c>
      <c r="D73" s="155" t="s">
        <v>2437</v>
      </c>
      <c r="E73" s="158" t="s">
        <v>2438</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2351</v>
      </c>
      <c r="B74" s="151" t="s">
        <v>2009</v>
      </c>
      <c r="C74" s="152" t="s">
        <v>2439</v>
      </c>
      <c r="D74" s="155" t="s">
        <v>2440</v>
      </c>
      <c r="E74" s="158" t="s">
        <v>2441</v>
      </c>
      <c r="F74" s="161" t="s">
        <v>2247</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2351</v>
      </c>
      <c r="B75" s="151" t="s">
        <v>2009</v>
      </c>
      <c r="C75" s="152" t="s">
        <v>2442</v>
      </c>
      <c r="D75" s="155" t="s">
        <v>2443</v>
      </c>
      <c r="E75" s="158" t="s">
        <v>2444</v>
      </c>
      <c r="F75" s="161" t="s">
        <v>2257</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2351</v>
      </c>
      <c r="B76" s="151" t="s">
        <v>2009</v>
      </c>
      <c r="C76" s="152" t="s">
        <v>2445</v>
      </c>
      <c r="D76" s="155" t="s">
        <v>2446</v>
      </c>
      <c r="E76" s="158" t="s">
        <v>2447</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2351</v>
      </c>
      <c r="B77" s="150" t="s">
        <v>2279</v>
      </c>
      <c r="C77" s="148" t="s">
        <v>2448</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2351</v>
      </c>
      <c r="B78" s="151" t="s">
        <v>2279</v>
      </c>
      <c r="C78" s="152" t="s">
        <v>2449</v>
      </c>
      <c r="D78" s="155" t="s">
        <v>2450</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2351</v>
      </c>
      <c r="B79" s="151" t="s">
        <v>2279</v>
      </c>
      <c r="C79" s="152" t="s">
        <v>2451</v>
      </c>
      <c r="D79" s="155" t="s">
        <v>2452</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2351</v>
      </c>
      <c r="B80" s="151" t="s">
        <v>2279</v>
      </c>
      <c r="C80" s="152" t="s">
        <v>2453</v>
      </c>
      <c r="D80" s="155" t="s">
        <v>2454</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2351</v>
      </c>
      <c r="B81" s="150" t="s">
        <v>2207</v>
      </c>
      <c r="C81" s="148" t="s">
        <v>2455</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2351</v>
      </c>
      <c r="B82" s="151" t="s">
        <v>2207</v>
      </c>
      <c r="C82" s="152" t="s">
        <v>2456</v>
      </c>
      <c r="D82" s="155" t="s">
        <v>2457</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2351</v>
      </c>
      <c r="B83" s="151" t="s">
        <v>2207</v>
      </c>
      <c r="C83" s="152" t="s">
        <v>2458</v>
      </c>
      <c r="D83" s="155" t="s">
        <v>2459</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2351</v>
      </c>
      <c r="B84" s="151" t="s">
        <v>2207</v>
      </c>
      <c r="C84" s="152" t="s">
        <v>2460</v>
      </c>
      <c r="D84" s="155" t="s">
        <v>2461</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2351</v>
      </c>
      <c r="B85" s="151" t="s">
        <v>2207</v>
      </c>
      <c r="C85" s="152" t="s">
        <v>2462</v>
      </c>
      <c r="D85" s="155" t="s">
        <v>2463</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2351</v>
      </c>
      <c r="B86" s="151" t="s">
        <v>2207</v>
      </c>
      <c r="C86" s="152" t="s">
        <v>2464</v>
      </c>
      <c r="D86" s="155" t="s">
        <v>2465</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2466</v>
      </c>
      <c r="B87" s="149" t="s">
        <v>25</v>
      </c>
      <c r="C87" s="147" t="s">
        <v>2467</v>
      </c>
      <c r="D87" s="153" t="s">
        <v>2468</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2466</v>
      </c>
      <c r="B88" s="150" t="s">
        <v>2469</v>
      </c>
      <c r="C88" s="148" t="s">
        <v>2470</v>
      </c>
      <c r="D88" s="154" t="s">
        <v>2471</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2466</v>
      </c>
      <c r="B89" s="151" t="s">
        <v>2469</v>
      </c>
      <c r="C89" s="152" t="s">
        <v>2472</v>
      </c>
      <c r="D89" s="155" t="s">
        <v>2473</v>
      </c>
      <c r="E89" s="158" t="s">
        <v>2474</v>
      </c>
      <c r="F89" s="161" t="s">
        <v>2243</v>
      </c>
      <c r="G89" s="164">
        <f>IF(COUNTIF(H89:AU89,"&lt;&gt;")=0,"",SUMPRODUCT(((Recommendations[ImplStatus]="Implemented")+(Recommendations[ImplStatus]="Compensated"))*ISNUMBER(MATCH(Recommendations[Id],H89:AU89,0)))/COUNTIF(H89:AU89,"&lt;&gt;"))</f>
        <v>0</v>
      </c>
      <c r="H89" s="167" t="s">
        <v>178</v>
      </c>
      <c r="I89" s="167" t="s">
        <v>390</v>
      </c>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2466</v>
      </c>
      <c r="B90" s="151" t="s">
        <v>2469</v>
      </c>
      <c r="C90" s="152" t="s">
        <v>2475</v>
      </c>
      <c r="D90" s="155" t="s">
        <v>2476</v>
      </c>
      <c r="E90" s="158" t="s">
        <v>2477</v>
      </c>
      <c r="F90" s="161" t="s">
        <v>2247</v>
      </c>
      <c r="G90" s="164">
        <f>IF(COUNTIF(H90:AU90,"&lt;&gt;")=0,"",SUMPRODUCT(((Recommendations[ImplStatus]="Implemented")+(Recommendations[ImplStatus]="Compensated"))*ISNUMBER(MATCH(Recommendations[Id],H90:AU90,0)))/COUNTIF(H90:AU90,"&lt;&gt;"))</f>
        <v>0</v>
      </c>
      <c r="H90" s="167" t="s">
        <v>183</v>
      </c>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2466</v>
      </c>
      <c r="B91" s="151" t="s">
        <v>2469</v>
      </c>
      <c r="C91" s="152" t="s">
        <v>2478</v>
      </c>
      <c r="D91" s="155" t="s">
        <v>2479</v>
      </c>
      <c r="E91" s="158" t="s">
        <v>2480</v>
      </c>
      <c r="F91" s="161" t="s">
        <v>2243</v>
      </c>
      <c r="G91" s="164">
        <f>IF(COUNTIF(H91:AU91,"&lt;&gt;")=0,"",SUMPRODUCT(((Recommendations[ImplStatus]="Implemented")+(Recommendations[ImplStatus]="Compensated"))*ISNUMBER(MATCH(Recommendations[Id],H91:AU91,0)))/COUNTIF(H91:AU91,"&lt;&gt;"))</f>
        <v>0</v>
      </c>
      <c r="H91" s="167" t="s">
        <v>189</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2466</v>
      </c>
      <c r="B92" s="151" t="s">
        <v>2469</v>
      </c>
      <c r="C92" s="152" t="s">
        <v>2481</v>
      </c>
      <c r="D92" s="155" t="s">
        <v>2482</v>
      </c>
      <c r="E92" s="158" t="s">
        <v>2483</v>
      </c>
      <c r="F92" s="161" t="s">
        <v>2243</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2466</v>
      </c>
      <c r="B93" s="151" t="s">
        <v>2469</v>
      </c>
      <c r="C93" s="152" t="s">
        <v>2484</v>
      </c>
      <c r="D93" s="155" t="s">
        <v>2485</v>
      </c>
      <c r="E93" s="158" t="s">
        <v>2486</v>
      </c>
      <c r="F93" s="161" t="s">
        <v>2243</v>
      </c>
      <c r="G93" s="164">
        <f>IF(COUNTIF(H93:AU93,"&lt;&gt;")=0,"",SUMPRODUCT(((Recommendations[ImplStatus]="Implemented")+(Recommendations[ImplStatus]="Compensated"))*ISNUMBER(MATCH(Recommendations[Id],H93:AU93,0)))/COUNTIF(H93:AU93,"&lt;&gt;"))</f>
        <v>0</v>
      </c>
      <c r="H93" s="167" t="s">
        <v>95</v>
      </c>
      <c r="I93" s="167" t="s">
        <v>100</v>
      </c>
      <c r="J93" s="167" t="s">
        <v>105</v>
      </c>
      <c r="K93" s="167" t="s">
        <v>111</v>
      </c>
      <c r="L93" s="167" t="s">
        <v>116</v>
      </c>
      <c r="M93" s="167" t="s">
        <v>121</v>
      </c>
      <c r="N93" s="167" t="s">
        <v>126</v>
      </c>
      <c r="O93" s="167" t="s">
        <v>131</v>
      </c>
      <c r="P93" s="167" t="s">
        <v>137</v>
      </c>
      <c r="Q93" s="167" t="s">
        <v>143</v>
      </c>
      <c r="R93" s="167" t="s">
        <v>149</v>
      </c>
      <c r="S93" s="167" t="s">
        <v>155</v>
      </c>
      <c r="T93" s="167" t="s">
        <v>160</v>
      </c>
      <c r="U93" s="167" t="s">
        <v>165</v>
      </c>
      <c r="V93" s="167" t="s">
        <v>171</v>
      </c>
      <c r="W93" s="167" t="s">
        <v>257</v>
      </c>
      <c r="X93" s="167" t="s">
        <v>289</v>
      </c>
      <c r="Y93" s="167" t="s">
        <v>295</v>
      </c>
      <c r="Z93" s="167" t="s">
        <v>349</v>
      </c>
      <c r="AA93" s="167" t="s">
        <v>355</v>
      </c>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2466</v>
      </c>
      <c r="B94" s="151" t="s">
        <v>2469</v>
      </c>
      <c r="C94" s="152" t="s">
        <v>2487</v>
      </c>
      <c r="D94" s="155" t="s">
        <v>2488</v>
      </c>
      <c r="E94" s="158" t="s">
        <v>2489</v>
      </c>
      <c r="F94" s="161" t="s">
        <v>2247</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2466</v>
      </c>
      <c r="B95" s="150" t="s">
        <v>2490</v>
      </c>
      <c r="C95" s="148" t="s">
        <v>2491</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2466</v>
      </c>
      <c r="B96" s="151" t="s">
        <v>2490</v>
      </c>
      <c r="C96" s="152" t="s">
        <v>2492</v>
      </c>
      <c r="D96" s="155" t="s">
        <v>2493</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2466</v>
      </c>
      <c r="B97" s="151" t="s">
        <v>2490</v>
      </c>
      <c r="C97" s="152" t="s">
        <v>2494</v>
      </c>
      <c r="D97" s="155" t="s">
        <v>2495</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2466</v>
      </c>
      <c r="B98" s="151" t="s">
        <v>2490</v>
      </c>
      <c r="C98" s="152" t="s">
        <v>2496</v>
      </c>
      <c r="D98" s="155" t="s">
        <v>2497</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2466</v>
      </c>
      <c r="B99" s="151" t="s">
        <v>2490</v>
      </c>
      <c r="C99" s="152" t="s">
        <v>2498</v>
      </c>
      <c r="D99" s="155" t="s">
        <v>2499</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2466</v>
      </c>
      <c r="B100" s="151" t="s">
        <v>2490</v>
      </c>
      <c r="C100" s="152" t="s">
        <v>2500</v>
      </c>
      <c r="D100" s="155" t="s">
        <v>2501</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2466</v>
      </c>
      <c r="B101" s="151" t="s">
        <v>2490</v>
      </c>
      <c r="C101" s="152" t="s">
        <v>2502</v>
      </c>
      <c r="D101" s="155" t="s">
        <v>2503</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2466</v>
      </c>
      <c r="B102" s="151" t="s">
        <v>2490</v>
      </c>
      <c r="C102" s="152" t="s">
        <v>2504</v>
      </c>
      <c r="D102" s="155" t="s">
        <v>2505</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2466</v>
      </c>
      <c r="B103" s="150" t="s">
        <v>1650</v>
      </c>
      <c r="C103" s="148" t="s">
        <v>2506</v>
      </c>
      <c r="D103" s="154" t="s">
        <v>2507</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2466</v>
      </c>
      <c r="B104" s="151" t="s">
        <v>1650</v>
      </c>
      <c r="C104" s="152" t="s">
        <v>2508</v>
      </c>
      <c r="D104" s="155" t="s">
        <v>2509</v>
      </c>
      <c r="E104" s="158" t="s">
        <v>2510</v>
      </c>
      <c r="F104" s="161" t="s">
        <v>2243</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2466</v>
      </c>
      <c r="B105" s="151" t="s">
        <v>1650</v>
      </c>
      <c r="C105" s="152" t="s">
        <v>2511</v>
      </c>
      <c r="D105" s="155" t="s">
        <v>2512</v>
      </c>
      <c r="E105" s="158" t="s">
        <v>2513</v>
      </c>
      <c r="F105" s="161" t="s">
        <v>2247</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2466</v>
      </c>
      <c r="B106" s="151" t="s">
        <v>1650</v>
      </c>
      <c r="C106" s="152" t="s">
        <v>2514</v>
      </c>
      <c r="D106" s="155" t="s">
        <v>2515</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2466</v>
      </c>
      <c r="B107" s="151" t="s">
        <v>1650</v>
      </c>
      <c r="C107" s="152" t="s">
        <v>2516</v>
      </c>
      <c r="D107" s="155" t="s">
        <v>2517</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2466</v>
      </c>
      <c r="B108" s="151" t="s">
        <v>1650</v>
      </c>
      <c r="C108" s="152" t="s">
        <v>2518</v>
      </c>
      <c r="D108" s="155" t="s">
        <v>2519</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2466</v>
      </c>
      <c r="B109" s="150" t="s">
        <v>2520</v>
      </c>
      <c r="C109" s="148" t="s">
        <v>2521</v>
      </c>
      <c r="D109" s="154" t="s">
        <v>2522</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2466</v>
      </c>
      <c r="B110" s="151" t="s">
        <v>2520</v>
      </c>
      <c r="C110" s="152" t="s">
        <v>2523</v>
      </c>
      <c r="D110" s="155" t="s">
        <v>2524</v>
      </c>
      <c r="E110" s="158" t="s">
        <v>2525</v>
      </c>
      <c r="F110" s="161" t="s">
        <v>2243</v>
      </c>
      <c r="G110" s="164">
        <f>IF(COUNTIF(H110:AU110,"&lt;&gt;")=0,"",SUMPRODUCT(((Recommendations[ImplStatus]="Implemented")+(Recommendations[ImplStatus]="Compensated"))*ISNUMBER(MATCH(Recommendations[Id],H110:AU110,0)))/COUNTIF(H110:AU110,"&lt;&gt;"))</f>
        <v>0</v>
      </c>
      <c r="H110" s="167" t="s">
        <v>239</v>
      </c>
      <c r="I110" s="167" t="s">
        <v>250</v>
      </c>
      <c r="J110" s="167" t="s">
        <v>390</v>
      </c>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2466</v>
      </c>
      <c r="B111" s="151" t="s">
        <v>2520</v>
      </c>
      <c r="C111" s="152" t="s">
        <v>2526</v>
      </c>
      <c r="D111" s="155" t="s">
        <v>2527</v>
      </c>
      <c r="E111" s="158" t="s">
        <v>2528</v>
      </c>
      <c r="F111" s="161" t="s">
        <v>2243</v>
      </c>
      <c r="G111" s="164">
        <f>IF(COUNTIF(H111:AU111,"&lt;&gt;")=0,"",SUMPRODUCT(((Recommendations[ImplStatus]="Implemented")+(Recommendations[ImplStatus]="Compensated"))*ISNUMBER(MATCH(Recommendations[Id],H111:AU111,0)))/COUNTIF(H111:AU111,"&lt;&gt;"))</f>
        <v>0</v>
      </c>
      <c r="H111" s="167" t="s">
        <v>195</v>
      </c>
      <c r="I111" s="167" t="s">
        <v>207</v>
      </c>
      <c r="J111" s="167" t="s">
        <v>213</v>
      </c>
      <c r="K111" s="167" t="s">
        <v>301</v>
      </c>
      <c r="L111" s="167" t="s">
        <v>343</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2466</v>
      </c>
      <c r="B112" s="151" t="s">
        <v>2520</v>
      </c>
      <c r="C112" s="152" t="s">
        <v>2529</v>
      </c>
      <c r="D112" s="155" t="s">
        <v>2530</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2466</v>
      </c>
      <c r="B113" s="151" t="s">
        <v>2520</v>
      </c>
      <c r="C113" s="152" t="s">
        <v>2531</v>
      </c>
      <c r="D113" s="155" t="s">
        <v>2532</v>
      </c>
      <c r="E113" s="158"/>
      <c r="F113" s="161" t="s">
        <v>25</v>
      </c>
      <c r="G113" s="164">
        <f>IF(COUNTIF(H113:AU113,"&lt;&gt;")=0,"",SUMPRODUCT(((Recommendations[ImplStatus]="Implemented")+(Recommendations[ImplStatus]="Compensated"))*ISNUMBER(MATCH(Recommendations[Id],H113:AU113,0)))/COUNTIF(H113:AU113,"&lt;&gt;"))</f>
        <v>0</v>
      </c>
      <c r="H113" s="167" t="s">
        <v>283</v>
      </c>
      <c r="I113" s="167" t="s">
        <v>330</v>
      </c>
      <c r="J113" s="167" t="s">
        <v>373</v>
      </c>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2466</v>
      </c>
      <c r="B114" s="151" t="s">
        <v>2520</v>
      </c>
      <c r="C114" s="152" t="s">
        <v>2533</v>
      </c>
      <c r="D114" s="155" t="s">
        <v>2534</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2466</v>
      </c>
      <c r="B115" s="151" t="s">
        <v>2520</v>
      </c>
      <c r="C115" s="152" t="s">
        <v>2535</v>
      </c>
      <c r="D115" s="155" t="s">
        <v>2536</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2466</v>
      </c>
      <c r="B116" s="151" t="s">
        <v>2520</v>
      </c>
      <c r="C116" s="152" t="s">
        <v>2537</v>
      </c>
      <c r="D116" s="155" t="s">
        <v>2538</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2466</v>
      </c>
      <c r="B117" s="151" t="s">
        <v>2520</v>
      </c>
      <c r="C117" s="152" t="s">
        <v>2539</v>
      </c>
      <c r="D117" s="155" t="s">
        <v>2540</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2466</v>
      </c>
      <c r="B118" s="151" t="s">
        <v>2520</v>
      </c>
      <c r="C118" s="152" t="s">
        <v>2541</v>
      </c>
      <c r="D118" s="155" t="s">
        <v>2542</v>
      </c>
      <c r="E118" s="158" t="s">
        <v>2543</v>
      </c>
      <c r="F118" s="161" t="s">
        <v>2243</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2466</v>
      </c>
      <c r="B119" s="151" t="s">
        <v>2520</v>
      </c>
      <c r="C119" s="152" t="s">
        <v>2544</v>
      </c>
      <c r="D119" s="155" t="s">
        <v>2545</v>
      </c>
      <c r="E119" s="158" t="s">
        <v>2546</v>
      </c>
      <c r="F119" s="161" t="s">
        <v>2243</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2466</v>
      </c>
      <c r="B120" s="150" t="s">
        <v>2547</v>
      </c>
      <c r="C120" s="148" t="s">
        <v>2548</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2466</v>
      </c>
      <c r="B121" s="151" t="s">
        <v>2547</v>
      </c>
      <c r="C121" s="152" t="s">
        <v>2549</v>
      </c>
      <c r="D121" s="155" t="s">
        <v>2550</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2466</v>
      </c>
      <c r="B122" s="151" t="s">
        <v>2547</v>
      </c>
      <c r="C122" s="152" t="s">
        <v>2551</v>
      </c>
      <c r="D122" s="155" t="s">
        <v>2552</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2466</v>
      </c>
      <c r="B123" s="151" t="s">
        <v>2547</v>
      </c>
      <c r="C123" s="152" t="s">
        <v>2553</v>
      </c>
      <c r="D123" s="155" t="s">
        <v>2554</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2466</v>
      </c>
      <c r="B124" s="151" t="s">
        <v>2547</v>
      </c>
      <c r="C124" s="152" t="s">
        <v>2555</v>
      </c>
      <c r="D124" s="155" t="s">
        <v>2556</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2466</v>
      </c>
      <c r="B125" s="151" t="s">
        <v>2547</v>
      </c>
      <c r="C125" s="152" t="s">
        <v>2557</v>
      </c>
      <c r="D125" s="155" t="s">
        <v>2558</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2466</v>
      </c>
      <c r="B126" s="151" t="s">
        <v>2547</v>
      </c>
      <c r="C126" s="152" t="s">
        <v>2559</v>
      </c>
      <c r="D126" s="155" t="s">
        <v>2560</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2466</v>
      </c>
      <c r="B127" s="151" t="s">
        <v>2547</v>
      </c>
      <c r="C127" s="152" t="s">
        <v>2561</v>
      </c>
      <c r="D127" s="155" t="s">
        <v>2562</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2466</v>
      </c>
      <c r="B128" s="151" t="s">
        <v>2547</v>
      </c>
      <c r="C128" s="152" t="s">
        <v>2563</v>
      </c>
      <c r="D128" s="155" t="s">
        <v>2564</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2466</v>
      </c>
      <c r="B129" s="151" t="s">
        <v>2547</v>
      </c>
      <c r="C129" s="152" t="s">
        <v>2565</v>
      </c>
      <c r="D129" s="155" t="s">
        <v>2566</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2466</v>
      </c>
      <c r="B130" s="151" t="s">
        <v>2547</v>
      </c>
      <c r="C130" s="152" t="s">
        <v>2567</v>
      </c>
      <c r="D130" s="155" t="s">
        <v>2568</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2466</v>
      </c>
      <c r="B131" s="151" t="s">
        <v>2547</v>
      </c>
      <c r="C131" s="152" t="s">
        <v>2569</v>
      </c>
      <c r="D131" s="155" t="s">
        <v>2570</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2466</v>
      </c>
      <c r="B132" s="151" t="s">
        <v>2547</v>
      </c>
      <c r="C132" s="152" t="s">
        <v>2571</v>
      </c>
      <c r="D132" s="155" t="s">
        <v>2572</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2466</v>
      </c>
      <c r="B133" s="150" t="s">
        <v>2573</v>
      </c>
      <c r="C133" s="148" t="s">
        <v>2574</v>
      </c>
      <c r="D133" s="154" t="s">
        <v>2575</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2466</v>
      </c>
      <c r="B134" s="151" t="s">
        <v>2573</v>
      </c>
      <c r="C134" s="152" t="s">
        <v>2576</v>
      </c>
      <c r="D134" s="155" t="s">
        <v>2577</v>
      </c>
      <c r="E134" s="158" t="s">
        <v>2578</v>
      </c>
      <c r="F134" s="161" t="s">
        <v>2247</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2466</v>
      </c>
      <c r="B135" s="151" t="s">
        <v>2573</v>
      </c>
      <c r="C135" s="152" t="s">
        <v>2579</v>
      </c>
      <c r="D135" s="155" t="s">
        <v>2580</v>
      </c>
      <c r="E135" s="158" t="s">
        <v>2581</v>
      </c>
      <c r="F135" s="161" t="s">
        <v>2247</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2466</v>
      </c>
      <c r="B136" s="151" t="s">
        <v>2573</v>
      </c>
      <c r="C136" s="152" t="s">
        <v>2582</v>
      </c>
      <c r="D136" s="155" t="s">
        <v>2583</v>
      </c>
      <c r="E136" s="158" t="s">
        <v>2584</v>
      </c>
      <c r="F136" s="161" t="s">
        <v>2243</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2466</v>
      </c>
      <c r="B137" s="151" t="s">
        <v>2573</v>
      </c>
      <c r="C137" s="152" t="s">
        <v>2585</v>
      </c>
      <c r="D137" s="155" t="s">
        <v>2586</v>
      </c>
      <c r="E137" s="158" t="s">
        <v>2587</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2466</v>
      </c>
      <c r="B138" s="150" t="s">
        <v>1883</v>
      </c>
      <c r="C138" s="148" t="s">
        <v>2588</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2466</v>
      </c>
      <c r="B139" s="151" t="s">
        <v>1883</v>
      </c>
      <c r="C139" s="152" t="s">
        <v>2589</v>
      </c>
      <c r="D139" s="155" t="s">
        <v>2590</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2466</v>
      </c>
      <c r="B140" s="151" t="s">
        <v>1883</v>
      </c>
      <c r="C140" s="152" t="s">
        <v>2591</v>
      </c>
      <c r="D140" s="155" t="s">
        <v>2592</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2466</v>
      </c>
      <c r="B141" s="150" t="s">
        <v>2593</v>
      </c>
      <c r="C141" s="148" t="s">
        <v>2594</v>
      </c>
      <c r="D141" s="154" t="s">
        <v>2595</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2466</v>
      </c>
      <c r="B142" s="151" t="s">
        <v>2593</v>
      </c>
      <c r="C142" s="152" t="s">
        <v>2596</v>
      </c>
      <c r="D142" s="155" t="s">
        <v>2597</v>
      </c>
      <c r="E142" s="158" t="s">
        <v>2598</v>
      </c>
      <c r="F142" s="161" t="s">
        <v>2243</v>
      </c>
      <c r="G142" s="164">
        <f>IF(COUNTIF(H142:AU142,"&lt;&gt;")=0,"",SUMPRODUCT(((Recommendations[ImplStatus]="Implemented")+(Recommendations[ImplStatus]="Compensated"))*ISNUMBER(MATCH(Recommendations[Id],H142:AU142,0)))/COUNTIF(H142:AU142,"&lt;&gt;"))</f>
        <v>0</v>
      </c>
      <c r="H142" s="167" t="s">
        <v>18</v>
      </c>
      <c r="I142" s="167" t="s">
        <v>30</v>
      </c>
      <c r="J142" s="167" t="s">
        <v>37</v>
      </c>
      <c r="K142" s="167" t="s">
        <v>43</v>
      </c>
      <c r="L142" s="167" t="s">
        <v>49</v>
      </c>
      <c r="M142" s="167" t="s">
        <v>55</v>
      </c>
      <c r="N142" s="167" t="s">
        <v>62</v>
      </c>
      <c r="O142" s="167" t="s">
        <v>69</v>
      </c>
      <c r="P142" s="167" t="s">
        <v>75</v>
      </c>
      <c r="Q142" s="167" t="s">
        <v>82</v>
      </c>
      <c r="R142" s="167" t="s">
        <v>88</v>
      </c>
      <c r="S142" s="167" t="s">
        <v>201</v>
      </c>
      <c r="T142" s="167" t="s">
        <v>264</v>
      </c>
      <c r="U142" s="167" t="s">
        <v>270</v>
      </c>
      <c r="V142" s="167" t="s">
        <v>276</v>
      </c>
      <c r="W142" s="167" t="s">
        <v>307</v>
      </c>
      <c r="X142" s="167" t="s">
        <v>313</v>
      </c>
      <c r="Y142" s="167" t="s">
        <v>319</v>
      </c>
      <c r="Z142" s="167" t="s">
        <v>337</v>
      </c>
      <c r="AA142" s="167" t="s">
        <v>378</v>
      </c>
      <c r="AB142" s="167" t="s">
        <v>384</v>
      </c>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2466</v>
      </c>
      <c r="B143" s="151" t="s">
        <v>2593</v>
      </c>
      <c r="C143" s="152" t="s">
        <v>2599</v>
      </c>
      <c r="D143" s="155" t="s">
        <v>2600</v>
      </c>
      <c r="E143" s="158" t="s">
        <v>2601</v>
      </c>
      <c r="F143" s="161" t="s">
        <v>2243</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2466</v>
      </c>
      <c r="B144" s="151" t="s">
        <v>2593</v>
      </c>
      <c r="C144" s="152" t="s">
        <v>2602</v>
      </c>
      <c r="D144" s="155" t="s">
        <v>2603</v>
      </c>
      <c r="E144" s="158" t="s">
        <v>2604</v>
      </c>
      <c r="F144" s="161" t="s">
        <v>2247</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2466</v>
      </c>
      <c r="B145" s="151" t="s">
        <v>2593</v>
      </c>
      <c r="C145" s="152" t="s">
        <v>2605</v>
      </c>
      <c r="D145" s="155" t="s">
        <v>2606</v>
      </c>
      <c r="E145" s="158" t="s">
        <v>2607</v>
      </c>
      <c r="F145" s="161" t="s">
        <v>2243</v>
      </c>
      <c r="G145" s="164">
        <f>IF(COUNTIF(H145:AU145,"&lt;&gt;")=0,"",SUMPRODUCT(((Recommendations[ImplStatus]="Implemented")+(Recommendations[ImplStatus]="Compensated"))*ISNUMBER(MATCH(Recommendations[Id],H145:AU145,0)))/COUNTIF(H145:AU145,"&lt;&gt;"))</f>
        <v>0</v>
      </c>
      <c r="H145" s="167" t="s">
        <v>220</v>
      </c>
      <c r="I145" s="167" t="s">
        <v>226</v>
      </c>
      <c r="J145" s="167" t="s">
        <v>233</v>
      </c>
      <c r="K145" s="167" t="s">
        <v>245</v>
      </c>
      <c r="L145" s="167" t="s">
        <v>367</v>
      </c>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2466</v>
      </c>
      <c r="B146" s="151" t="s">
        <v>2593</v>
      </c>
      <c r="C146" s="152" t="s">
        <v>2608</v>
      </c>
      <c r="D146" s="155" t="s">
        <v>2609</v>
      </c>
      <c r="E146" s="158" t="s">
        <v>2610</v>
      </c>
      <c r="F146" s="161" t="s">
        <v>2243</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2466</v>
      </c>
      <c r="B147" s="151" t="s">
        <v>2593</v>
      </c>
      <c r="C147" s="152" t="s">
        <v>2611</v>
      </c>
      <c r="D147" s="155" t="s">
        <v>2612</v>
      </c>
      <c r="E147" s="158" t="s">
        <v>2613</v>
      </c>
      <c r="F147" s="161" t="s">
        <v>2243</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2466</v>
      </c>
      <c r="B148" s="150" t="s">
        <v>2614</v>
      </c>
      <c r="C148" s="148" t="s">
        <v>2615</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2466</v>
      </c>
      <c r="B149" s="151" t="s">
        <v>2614</v>
      </c>
      <c r="C149" s="152" t="s">
        <v>2616</v>
      </c>
      <c r="D149" s="155" t="s">
        <v>2617</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2466</v>
      </c>
      <c r="B150" s="151" t="s">
        <v>2614</v>
      </c>
      <c r="C150" s="152" t="s">
        <v>2618</v>
      </c>
      <c r="D150" s="155" t="s">
        <v>2619</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2466</v>
      </c>
      <c r="B151" s="151" t="s">
        <v>2614</v>
      </c>
      <c r="C151" s="152" t="s">
        <v>2620</v>
      </c>
      <c r="D151" s="155" t="s">
        <v>2621</v>
      </c>
      <c r="E151" s="158"/>
      <c r="F151" s="161" t="s">
        <v>25</v>
      </c>
      <c r="G151" s="164">
        <f>IF(COUNTIF(H151:AU151,"&lt;&gt;")=0,"",SUMPRODUCT(((Recommendations[ImplStatus]="Implemented")+(Recommendations[ImplStatus]="Compensated"))*ISNUMBER(MATCH(Recommendations[Id],H151:AU151,0)))/COUNTIF(H151:AU151,"&lt;&gt;"))</f>
        <v>0</v>
      </c>
      <c r="H151" s="167" t="s">
        <v>295</v>
      </c>
      <c r="I151" s="167" t="s">
        <v>324</v>
      </c>
      <c r="J151" s="167" t="s">
        <v>361</v>
      </c>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2466</v>
      </c>
      <c r="B152" s="151" t="s">
        <v>2614</v>
      </c>
      <c r="C152" s="152" t="s">
        <v>2622</v>
      </c>
      <c r="D152" s="155" t="s">
        <v>2623</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2466</v>
      </c>
      <c r="B153" s="151" t="s">
        <v>2614</v>
      </c>
      <c r="C153" s="152" t="s">
        <v>2624</v>
      </c>
      <c r="D153" s="155" t="s">
        <v>2625</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2626</v>
      </c>
      <c r="B154" s="149" t="s">
        <v>25</v>
      </c>
      <c r="C154" s="147" t="s">
        <v>2627</v>
      </c>
      <c r="D154" s="153" t="s">
        <v>2628</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2626</v>
      </c>
      <c r="B155" s="150" t="s">
        <v>2629</v>
      </c>
      <c r="C155" s="148" t="s">
        <v>2630</v>
      </c>
      <c r="D155" s="154" t="s">
        <v>2631</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2626</v>
      </c>
      <c r="B156" s="151" t="s">
        <v>2629</v>
      </c>
      <c r="C156" s="152" t="s">
        <v>2632</v>
      </c>
      <c r="D156" s="155" t="s">
        <v>2633</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2626</v>
      </c>
      <c r="B157" s="151" t="s">
        <v>2629</v>
      </c>
      <c r="C157" s="152" t="s">
        <v>2634</v>
      </c>
      <c r="D157" s="155" t="s">
        <v>2635</v>
      </c>
      <c r="E157" s="158" t="s">
        <v>2636</v>
      </c>
      <c r="F157" s="161" t="s">
        <v>2243</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2626</v>
      </c>
      <c r="B158" s="151" t="s">
        <v>2629</v>
      </c>
      <c r="C158" s="152" t="s">
        <v>2637</v>
      </c>
      <c r="D158" s="155" t="s">
        <v>2638</v>
      </c>
      <c r="E158" s="158" t="s">
        <v>2639</v>
      </c>
      <c r="F158" s="161" t="s">
        <v>2243</v>
      </c>
      <c r="G158" s="164">
        <f>IF(COUNTIF(H158:AU158,"&lt;&gt;")=0,"",SUMPRODUCT(((Recommendations[ImplStatus]="Implemented")+(Recommendations[ImplStatus]="Compensated"))*ISNUMBER(MATCH(Recommendations[Id],H158:AU158,0)))/COUNTIF(H158:AU158,"&lt;&gt;"))</f>
        <v>0</v>
      </c>
      <c r="H158" s="167" t="s">
        <v>233</v>
      </c>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2626</v>
      </c>
      <c r="B159" s="151" t="s">
        <v>2629</v>
      </c>
      <c r="C159" s="152" t="s">
        <v>2640</v>
      </c>
      <c r="D159" s="155" t="s">
        <v>2641</v>
      </c>
      <c r="E159" s="158" t="s">
        <v>2642</v>
      </c>
      <c r="F159" s="161" t="s">
        <v>2243</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2626</v>
      </c>
      <c r="B160" s="151" t="s">
        <v>2629</v>
      </c>
      <c r="C160" s="152" t="s">
        <v>2643</v>
      </c>
      <c r="D160" s="155" t="s">
        <v>2644</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2626</v>
      </c>
      <c r="B161" s="151" t="s">
        <v>2629</v>
      </c>
      <c r="C161" s="152" t="s">
        <v>2645</v>
      </c>
      <c r="D161" s="155" t="s">
        <v>2646</v>
      </c>
      <c r="E161" s="158" t="s">
        <v>2647</v>
      </c>
      <c r="F161" s="161" t="s">
        <v>2243</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2626</v>
      </c>
      <c r="B162" s="151" t="s">
        <v>2629</v>
      </c>
      <c r="C162" s="152" t="s">
        <v>2648</v>
      </c>
      <c r="D162" s="155" t="s">
        <v>2649</v>
      </c>
      <c r="E162" s="158" t="s">
        <v>2650</v>
      </c>
      <c r="F162" s="161" t="s">
        <v>2243</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2626</v>
      </c>
      <c r="B163" s="151" t="s">
        <v>2629</v>
      </c>
      <c r="C163" s="152" t="s">
        <v>2651</v>
      </c>
      <c r="D163" s="155" t="s">
        <v>2652</v>
      </c>
      <c r="E163" s="158" t="s">
        <v>2653</v>
      </c>
      <c r="F163" s="161" t="s">
        <v>2243</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2626</v>
      </c>
      <c r="B164" s="150" t="s">
        <v>2047</v>
      </c>
      <c r="C164" s="148" t="s">
        <v>2654</v>
      </c>
      <c r="D164" s="154" t="s">
        <v>2655</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2626</v>
      </c>
      <c r="B165" s="151" t="s">
        <v>2047</v>
      </c>
      <c r="C165" s="152" t="s">
        <v>2656</v>
      </c>
      <c r="D165" s="155" t="s">
        <v>2657</v>
      </c>
      <c r="E165" s="158" t="s">
        <v>2658</v>
      </c>
      <c r="F165" s="161" t="s">
        <v>2243</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2626</v>
      </c>
      <c r="B166" s="151" t="s">
        <v>2047</v>
      </c>
      <c r="C166" s="152" t="s">
        <v>2659</v>
      </c>
      <c r="D166" s="155" t="s">
        <v>2660</v>
      </c>
      <c r="E166" s="158" t="s">
        <v>2661</v>
      </c>
      <c r="F166" s="161" t="s">
        <v>2243</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2626</v>
      </c>
      <c r="B167" s="151" t="s">
        <v>2047</v>
      </c>
      <c r="C167" s="152" t="s">
        <v>2662</v>
      </c>
      <c r="D167" s="155" t="s">
        <v>2663</v>
      </c>
      <c r="E167" s="158" t="s">
        <v>2664</v>
      </c>
      <c r="F167" s="161" t="s">
        <v>2243</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2626</v>
      </c>
      <c r="B168" s="151" t="s">
        <v>2047</v>
      </c>
      <c r="C168" s="152" t="s">
        <v>2665</v>
      </c>
      <c r="D168" s="155" t="s">
        <v>2666</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2626</v>
      </c>
      <c r="B169" s="151" t="s">
        <v>2047</v>
      </c>
      <c r="C169" s="152" t="s">
        <v>2667</v>
      </c>
      <c r="D169" s="155" t="s">
        <v>2668</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2626</v>
      </c>
      <c r="B170" s="151" t="s">
        <v>2047</v>
      </c>
      <c r="C170" s="152" t="s">
        <v>2669</v>
      </c>
      <c r="D170" s="155" t="s">
        <v>2670</v>
      </c>
      <c r="E170" s="158" t="s">
        <v>2671</v>
      </c>
      <c r="F170" s="161" t="s">
        <v>2257</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2626</v>
      </c>
      <c r="B171" s="151" t="s">
        <v>2047</v>
      </c>
      <c r="C171" s="152" t="s">
        <v>2672</v>
      </c>
      <c r="D171" s="155" t="s">
        <v>2673</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2626</v>
      </c>
      <c r="B172" s="151" t="s">
        <v>2047</v>
      </c>
      <c r="C172" s="152" t="s">
        <v>2674</v>
      </c>
      <c r="D172" s="155" t="s">
        <v>2675</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2626</v>
      </c>
      <c r="B173" s="151" t="s">
        <v>2047</v>
      </c>
      <c r="C173" s="152" t="s">
        <v>2676</v>
      </c>
      <c r="D173" s="155" t="s">
        <v>2677</v>
      </c>
      <c r="E173" s="158" t="s">
        <v>2678</v>
      </c>
      <c r="F173" s="161" t="s">
        <v>2243</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2626</v>
      </c>
      <c r="B174" s="150" t="s">
        <v>2679</v>
      </c>
      <c r="C174" s="148" t="s">
        <v>2680</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2626</v>
      </c>
      <c r="B175" s="151" t="s">
        <v>2679</v>
      </c>
      <c r="C175" s="152" t="s">
        <v>2681</v>
      </c>
      <c r="D175" s="155" t="s">
        <v>2682</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2626</v>
      </c>
      <c r="B176" s="151" t="s">
        <v>2679</v>
      </c>
      <c r="C176" s="152" t="s">
        <v>2683</v>
      </c>
      <c r="D176" s="155" t="s">
        <v>2684</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2626</v>
      </c>
      <c r="B177" s="151" t="s">
        <v>2679</v>
      </c>
      <c r="C177" s="152" t="s">
        <v>2685</v>
      </c>
      <c r="D177" s="155" t="s">
        <v>2686</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2626</v>
      </c>
      <c r="B178" s="151" t="s">
        <v>2679</v>
      </c>
      <c r="C178" s="152" t="s">
        <v>2687</v>
      </c>
      <c r="D178" s="155" t="s">
        <v>2688</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2626</v>
      </c>
      <c r="B179" s="151" t="s">
        <v>2679</v>
      </c>
      <c r="C179" s="152" t="s">
        <v>2689</v>
      </c>
      <c r="D179" s="155" t="s">
        <v>2690</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2691</v>
      </c>
      <c r="B180" s="149" t="s">
        <v>25</v>
      </c>
      <c r="C180" s="147" t="s">
        <v>2692</v>
      </c>
      <c r="D180" s="153" t="s">
        <v>2693</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2691</v>
      </c>
      <c r="B181" s="150" t="s">
        <v>2694</v>
      </c>
      <c r="C181" s="148" t="s">
        <v>2695</v>
      </c>
      <c r="D181" s="154" t="s">
        <v>2696</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2691</v>
      </c>
      <c r="B182" s="151" t="s">
        <v>2694</v>
      </c>
      <c r="C182" s="152" t="s">
        <v>2697</v>
      </c>
      <c r="D182" s="155" t="s">
        <v>2698</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2691</v>
      </c>
      <c r="B183" s="151" t="s">
        <v>2694</v>
      </c>
      <c r="C183" s="152" t="s">
        <v>2699</v>
      </c>
      <c r="D183" s="155" t="s">
        <v>2700</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2691</v>
      </c>
      <c r="B184" s="151" t="s">
        <v>2694</v>
      </c>
      <c r="C184" s="152" t="s">
        <v>2701</v>
      </c>
      <c r="D184" s="155" t="s">
        <v>2702</v>
      </c>
      <c r="E184" s="158" t="s">
        <v>2703</v>
      </c>
      <c r="F184" s="161" t="s">
        <v>2243</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2691</v>
      </c>
      <c r="B185" s="151" t="s">
        <v>2694</v>
      </c>
      <c r="C185" s="152" t="s">
        <v>2704</v>
      </c>
      <c r="D185" s="155" t="s">
        <v>2705</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2691</v>
      </c>
      <c r="B186" s="151" t="s">
        <v>2694</v>
      </c>
      <c r="C186" s="152" t="s">
        <v>2706</v>
      </c>
      <c r="D186" s="155" t="s">
        <v>2707</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2691</v>
      </c>
      <c r="B187" s="151" t="s">
        <v>2694</v>
      </c>
      <c r="C187" s="152" t="s">
        <v>2708</v>
      </c>
      <c r="D187" s="155" t="s">
        <v>2709</v>
      </c>
      <c r="E187" s="158" t="s">
        <v>2710</v>
      </c>
      <c r="F187" s="161" t="s">
        <v>2243</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2691</v>
      </c>
      <c r="B188" s="151" t="s">
        <v>2694</v>
      </c>
      <c r="C188" s="152" t="s">
        <v>2711</v>
      </c>
      <c r="D188" s="155" t="s">
        <v>2712</v>
      </c>
      <c r="E188" s="158" t="s">
        <v>2713</v>
      </c>
      <c r="F188" s="161" t="s">
        <v>2243</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2691</v>
      </c>
      <c r="B189" s="151" t="s">
        <v>2694</v>
      </c>
      <c r="C189" s="152" t="s">
        <v>2714</v>
      </c>
      <c r="D189" s="155" t="s">
        <v>2715</v>
      </c>
      <c r="E189" s="158" t="s">
        <v>2716</v>
      </c>
      <c r="F189" s="161" t="s">
        <v>2243</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2691</v>
      </c>
      <c r="B190" s="150" t="s">
        <v>2717</v>
      </c>
      <c r="C190" s="148" t="s">
        <v>2718</v>
      </c>
      <c r="D190" s="154" t="s">
        <v>2719</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2691</v>
      </c>
      <c r="B191" s="151" t="s">
        <v>2717</v>
      </c>
      <c r="C191" s="152" t="s">
        <v>2720</v>
      </c>
      <c r="D191" s="155" t="s">
        <v>2721</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2691</v>
      </c>
      <c r="B192" s="151" t="s">
        <v>2717</v>
      </c>
      <c r="C192" s="152" t="s">
        <v>2722</v>
      </c>
      <c r="D192" s="155" t="s">
        <v>2723</v>
      </c>
      <c r="E192" s="158" t="s">
        <v>2724</v>
      </c>
      <c r="F192" s="161" t="s">
        <v>2247</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2691</v>
      </c>
      <c r="B193" s="151" t="s">
        <v>2717</v>
      </c>
      <c r="C193" s="152" t="s">
        <v>2725</v>
      </c>
      <c r="D193" s="155" t="s">
        <v>2726</v>
      </c>
      <c r="E193" s="158" t="s">
        <v>2727</v>
      </c>
      <c r="F193" s="161" t="s">
        <v>2247</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2691</v>
      </c>
      <c r="B194" s="151" t="s">
        <v>2717</v>
      </c>
      <c r="C194" s="152" t="s">
        <v>2728</v>
      </c>
      <c r="D194" s="155" t="s">
        <v>2729</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2691</v>
      </c>
      <c r="B195" s="151" t="s">
        <v>2717</v>
      </c>
      <c r="C195" s="152" t="s">
        <v>2730</v>
      </c>
      <c r="D195" s="155" t="s">
        <v>2731</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2691</v>
      </c>
      <c r="B196" s="150" t="s">
        <v>2732</v>
      </c>
      <c r="C196" s="148" t="s">
        <v>2733</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2691</v>
      </c>
      <c r="B197" s="151" t="s">
        <v>2732</v>
      </c>
      <c r="C197" s="152" t="s">
        <v>2734</v>
      </c>
      <c r="D197" s="155" t="s">
        <v>2735</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2691</v>
      </c>
      <c r="B198" s="151" t="s">
        <v>2732</v>
      </c>
      <c r="C198" s="152" t="s">
        <v>2736</v>
      </c>
      <c r="D198" s="155" t="s">
        <v>2737</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2691</v>
      </c>
      <c r="B199" s="150" t="s">
        <v>2738</v>
      </c>
      <c r="C199" s="148" t="s">
        <v>2739</v>
      </c>
      <c r="D199" s="154" t="s">
        <v>2740</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2691</v>
      </c>
      <c r="B200" s="151" t="s">
        <v>2738</v>
      </c>
      <c r="C200" s="152" t="s">
        <v>2741</v>
      </c>
      <c r="D200" s="155" t="s">
        <v>2742</v>
      </c>
      <c r="E200" s="158" t="s">
        <v>2743</v>
      </c>
      <c r="F200" s="161" t="s">
        <v>2257</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2691</v>
      </c>
      <c r="B201" s="151" t="s">
        <v>2738</v>
      </c>
      <c r="C201" s="152" t="s">
        <v>2744</v>
      </c>
      <c r="D201" s="155" t="s">
        <v>2745</v>
      </c>
      <c r="E201" s="158" t="s">
        <v>2746</v>
      </c>
      <c r="F201" s="161" t="s">
        <v>2243</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2691</v>
      </c>
      <c r="B202" s="151" t="s">
        <v>2738</v>
      </c>
      <c r="C202" s="152" t="s">
        <v>2747</v>
      </c>
      <c r="D202" s="155" t="s">
        <v>2748</v>
      </c>
      <c r="E202" s="158" t="s">
        <v>2749</v>
      </c>
      <c r="F202" s="161" t="s">
        <v>2243</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2691</v>
      </c>
      <c r="B203" s="151" t="s">
        <v>2738</v>
      </c>
      <c r="C203" s="152" t="s">
        <v>2750</v>
      </c>
      <c r="D203" s="155" t="s">
        <v>2751</v>
      </c>
      <c r="E203" s="158" t="s">
        <v>2752</v>
      </c>
      <c r="F203" s="161" t="s">
        <v>2243</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2691</v>
      </c>
      <c r="B204" s="151" t="s">
        <v>2738</v>
      </c>
      <c r="C204" s="152" t="s">
        <v>2753</v>
      </c>
      <c r="D204" s="155" t="s">
        <v>2754</v>
      </c>
      <c r="E204" s="158" t="s">
        <v>2755</v>
      </c>
      <c r="F204" s="161" t="s">
        <v>2243</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2691</v>
      </c>
      <c r="B205" s="150" t="s">
        <v>2756</v>
      </c>
      <c r="C205" s="148" t="s">
        <v>2757</v>
      </c>
      <c r="D205" s="154" t="s">
        <v>2758</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2691</v>
      </c>
      <c r="B206" s="151" t="s">
        <v>2756</v>
      </c>
      <c r="C206" s="152" t="s">
        <v>2759</v>
      </c>
      <c r="D206" s="155" t="s">
        <v>2760</v>
      </c>
      <c r="E206" s="158" t="s">
        <v>2761</v>
      </c>
      <c r="F206" s="161" t="s">
        <v>2247</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2691</v>
      </c>
      <c r="B207" s="151" t="s">
        <v>2756</v>
      </c>
      <c r="C207" s="152" t="s">
        <v>2762</v>
      </c>
      <c r="D207" s="155" t="s">
        <v>2763</v>
      </c>
      <c r="E207" s="158" t="s">
        <v>2764</v>
      </c>
      <c r="F207" s="161" t="s">
        <v>2247</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2691</v>
      </c>
      <c r="B208" s="151" t="s">
        <v>2756</v>
      </c>
      <c r="C208" s="152" t="s">
        <v>2765</v>
      </c>
      <c r="D208" s="155" t="s">
        <v>2766</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2691</v>
      </c>
      <c r="B209" s="150" t="s">
        <v>2767</v>
      </c>
      <c r="C209" s="148" t="s">
        <v>2768</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2691</v>
      </c>
      <c r="B210" s="151" t="s">
        <v>2767</v>
      </c>
      <c r="C210" s="152" t="s">
        <v>2769</v>
      </c>
      <c r="D210" s="155" t="s">
        <v>2770</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2771</v>
      </c>
      <c r="B211" s="149" t="s">
        <v>25</v>
      </c>
      <c r="C211" s="147" t="s">
        <v>2772</v>
      </c>
      <c r="D211" s="153" t="s">
        <v>2773</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2771</v>
      </c>
      <c r="B212" s="150" t="s">
        <v>2774</v>
      </c>
      <c r="C212" s="148" t="s">
        <v>2775</v>
      </c>
      <c r="D212" s="154" t="s">
        <v>2776</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2771</v>
      </c>
      <c r="B213" s="151" t="s">
        <v>2774</v>
      </c>
      <c r="C213" s="152" t="s">
        <v>2777</v>
      </c>
      <c r="D213" s="155" t="s">
        <v>2778</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2771</v>
      </c>
      <c r="B214" s="151" t="s">
        <v>2774</v>
      </c>
      <c r="C214" s="152" t="s">
        <v>2779</v>
      </c>
      <c r="D214" s="155" t="s">
        <v>2780</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2771</v>
      </c>
      <c r="B215" s="151" t="s">
        <v>2774</v>
      </c>
      <c r="C215" s="152" t="s">
        <v>2781</v>
      </c>
      <c r="D215" s="155" t="s">
        <v>2782</v>
      </c>
      <c r="E215" s="158" t="s">
        <v>2783</v>
      </c>
      <c r="F215" s="161" t="s">
        <v>2247</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2771</v>
      </c>
      <c r="B216" s="151" t="s">
        <v>2774</v>
      </c>
      <c r="C216" s="152" t="s">
        <v>2784</v>
      </c>
      <c r="D216" s="155" t="s">
        <v>2785</v>
      </c>
      <c r="E216" s="158" t="s">
        <v>2786</v>
      </c>
      <c r="F216" s="161" t="s">
        <v>2243</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2771</v>
      </c>
      <c r="B217" s="150" t="s">
        <v>2732</v>
      </c>
      <c r="C217" s="148" t="s">
        <v>2787</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2771</v>
      </c>
      <c r="B218" s="151" t="s">
        <v>2732</v>
      </c>
      <c r="C218" s="152" t="s">
        <v>2788</v>
      </c>
      <c r="D218" s="155" t="s">
        <v>2789</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2771</v>
      </c>
      <c r="B219" s="151" t="s">
        <v>2732</v>
      </c>
      <c r="C219" s="152" t="s">
        <v>2790</v>
      </c>
      <c r="D219" s="155" t="s">
        <v>2791</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2771</v>
      </c>
      <c r="B220" s="150" t="s">
        <v>2792</v>
      </c>
      <c r="C220" s="148" t="s">
        <v>2793</v>
      </c>
      <c r="D220" s="154" t="s">
        <v>2794</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2771</v>
      </c>
      <c r="B221" s="151" t="s">
        <v>2792</v>
      </c>
      <c r="C221" s="152" t="s">
        <v>2795</v>
      </c>
      <c r="D221" s="155" t="s">
        <v>2796</v>
      </c>
      <c r="E221" s="158" t="s">
        <v>2797</v>
      </c>
      <c r="F221" s="161" t="s">
        <v>2243</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2771</v>
      </c>
      <c r="B222" s="151" t="s">
        <v>2792</v>
      </c>
      <c r="C222" s="152" t="s">
        <v>2798</v>
      </c>
      <c r="D222" s="155" t="s">
        <v>2799</v>
      </c>
      <c r="E222" s="158" t="s">
        <v>2800</v>
      </c>
      <c r="F222" s="161" t="s">
        <v>2243</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2771</v>
      </c>
      <c r="B223" s="151" t="s">
        <v>2792</v>
      </c>
      <c r="C223" s="152" t="s">
        <v>2801</v>
      </c>
      <c r="D223" s="155" t="s">
        <v>2802</v>
      </c>
      <c r="E223" s="158" t="s">
        <v>2803</v>
      </c>
      <c r="F223" s="161" t="s">
        <v>2243</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2771</v>
      </c>
      <c r="B224" s="151" t="s">
        <v>2792</v>
      </c>
      <c r="C224" s="152" t="s">
        <v>2804</v>
      </c>
      <c r="D224" s="155" t="s">
        <v>2805</v>
      </c>
      <c r="E224" s="158" t="s">
        <v>2806</v>
      </c>
      <c r="F224" s="161" t="s">
        <v>2243</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2771</v>
      </c>
      <c r="B225" s="151" t="s">
        <v>2792</v>
      </c>
      <c r="C225" s="152" t="s">
        <v>2807</v>
      </c>
      <c r="D225" s="155" t="s">
        <v>2808</v>
      </c>
      <c r="E225" s="158" t="s">
        <v>2809</v>
      </c>
      <c r="F225" s="161" t="s">
        <v>2243</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2771</v>
      </c>
      <c r="B226" s="168" t="s">
        <v>2792</v>
      </c>
      <c r="C226" s="169" t="s">
        <v>2810</v>
      </c>
      <c r="D226" s="170" t="s">
        <v>2811</v>
      </c>
      <c r="E226" s="171" t="s">
        <v>2812</v>
      </c>
      <c r="F226" s="172" t="s">
        <v>2243</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395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IFERROR(INDEX('Recommendations'!$I$2:$I$63, MATCH(H2,'Recommendations'!$B$2:$B$63,0))="Implemented", FALSE))</xm:f>
            <x14:dxf>
              <font>
                <color rgb="FF000000"/>
              </font>
              <fill>
                <patternFill>
                  <bgColor rgb="FF3C7D22"/>
                </patternFill>
              </fill>
            </x14:dxf>
          </x14:cfRule>
          <x14:cfRule type="expression" priority="2" id="{00000000-000E-0000-0700-000002000000}">
            <xm:f>AND(H2&lt;&gt;"", IFERROR(INDEX('Recommendations'!$I$2:$I$63, MATCH(H2,'Recommendations'!$B$2:$B$63,0))="Compensated", FALSE))</xm:f>
            <x14:dxf>
              <font>
                <color rgb="FF000000"/>
              </font>
              <fill>
                <patternFill>
                  <bgColor rgb="FFC6E0B4"/>
                </patternFill>
              </fill>
            </x14:dxf>
          </x14:cfRule>
          <x14:cfRule type="expression" priority="3" id="{00000000-000E-0000-0700-000003000000}">
            <xm:f>AND(H2&lt;&gt;"", IFERROR(INDEX('Recommendations'!$I$2:$I$63, MATCH(H2,'Recommendations'!$B$2:$B$63,0))="Testing", FALSE))</xm:f>
            <x14:dxf>
              <font>
                <color rgb="FF000000"/>
              </font>
              <fill>
                <patternFill>
                  <bgColor rgb="FFFFC000"/>
                </patternFill>
              </fill>
            </x14:dxf>
          </x14:cfRule>
          <x14:cfRule type="expression" priority="4" id="{00000000-000E-0000-0700-000004000000}">
            <xm:f>AND(H2&lt;&gt;"", IFERROR(INDEX('Recommendations'!$I$2:$I$63, MATCH(H2,'Recommendations'!$B$2:$B$63,0))="Failed", FALSE))</xm:f>
            <x14:dxf>
              <font>
                <color rgb="FF000000"/>
              </font>
              <fill>
                <patternFill>
                  <bgColor rgb="FFD82891"/>
                </patternFill>
              </fill>
            </x14:dxf>
          </x14:cfRule>
          <x14:cfRule type="expression" priority="5" id="{00000000-000E-0000-0700-000005000000}">
            <xm:f>AND(H2&lt;&gt;"", IFERROR(INDEX('Recommendations'!$I$2:$I$63, MATCH(H2,'Recommendations'!$B$2:$B$63,0))="Risk Accepted", FALSE))</xm:f>
            <x14:dxf>
              <font>
                <color rgb="FF000000"/>
              </font>
              <fill>
                <patternFill>
                  <bgColor rgb="FFD9D9D9"/>
                </patternFill>
              </fill>
            </x14:dxf>
          </x14:cfRule>
          <x14:cfRule type="expression" priority="6" id="{00000000-000E-0000-0700-000006000000}">
            <xm:f>AND(H2&lt;&gt;"", IFERROR(INDEX('Recommendations'!$I$2:$I$63, MATCH(H2,'Recommendations'!$B$2:$B$63,0))="N/A",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2230</v>
      </c>
      <c r="B1" s="207" t="s">
        <v>2813</v>
      </c>
      <c r="C1" s="207" t="s">
        <v>2814</v>
      </c>
      <c r="D1" s="207" t="s">
        <v>2815</v>
      </c>
      <c r="E1" s="207" t="s">
        <v>1539</v>
      </c>
      <c r="F1" s="207" t="s">
        <v>645</v>
      </c>
      <c r="G1" s="207" t="s">
        <v>646</v>
      </c>
      <c r="H1" s="207" t="s">
        <v>647</v>
      </c>
      <c r="I1" s="207" t="s">
        <v>648</v>
      </c>
      <c r="J1" s="207" t="s">
        <v>649</v>
      </c>
      <c r="K1" s="207" t="s">
        <v>650</v>
      </c>
      <c r="L1" s="207" t="s">
        <v>651</v>
      </c>
      <c r="M1" s="207" t="s">
        <v>652</v>
      </c>
      <c r="N1" s="207" t="s">
        <v>653</v>
      </c>
      <c r="O1" s="207" t="s">
        <v>654</v>
      </c>
      <c r="P1" s="207" t="s">
        <v>655</v>
      </c>
      <c r="Q1" s="207" t="s">
        <v>656</v>
      </c>
      <c r="R1" s="207" t="s">
        <v>657</v>
      </c>
      <c r="S1" s="207" t="s">
        <v>658</v>
      </c>
      <c r="T1" s="207" t="s">
        <v>659</v>
      </c>
      <c r="U1" s="207" t="s">
        <v>660</v>
      </c>
      <c r="V1" s="207" t="s">
        <v>661</v>
      </c>
      <c r="W1" s="207" t="s">
        <v>662</v>
      </c>
      <c r="X1" s="207" t="s">
        <v>663</v>
      </c>
      <c r="Y1" s="207" t="s">
        <v>664</v>
      </c>
      <c r="Z1" s="207" t="s">
        <v>665</v>
      </c>
      <c r="AA1" s="207" t="s">
        <v>666</v>
      </c>
      <c r="AB1" s="207" t="s">
        <v>667</v>
      </c>
      <c r="AC1" s="207" t="s">
        <v>668</v>
      </c>
      <c r="AD1" s="207" t="s">
        <v>669</v>
      </c>
      <c r="AE1" s="207" t="s">
        <v>670</v>
      </c>
      <c r="AF1" s="207" t="s">
        <v>671</v>
      </c>
      <c r="AG1" s="207" t="s">
        <v>672</v>
      </c>
      <c r="AH1" s="207" t="s">
        <v>673</v>
      </c>
      <c r="AI1" s="207" t="s">
        <v>674</v>
      </c>
      <c r="AJ1" s="207" t="s">
        <v>675</v>
      </c>
      <c r="AK1" s="207" t="s">
        <v>676</v>
      </c>
      <c r="AL1" s="207" t="s">
        <v>677</v>
      </c>
      <c r="AM1" s="207" t="s">
        <v>678</v>
      </c>
      <c r="AN1" s="207" t="s">
        <v>679</v>
      </c>
      <c r="AO1" s="207" t="s">
        <v>680</v>
      </c>
      <c r="AP1" s="207" t="s">
        <v>681</v>
      </c>
      <c r="AQ1" s="207" t="s">
        <v>682</v>
      </c>
      <c r="AR1" s="207" t="s">
        <v>683</v>
      </c>
      <c r="AS1" s="207" t="s">
        <v>684</v>
      </c>
      <c r="AT1" s="208" t="s">
        <v>685</v>
      </c>
    </row>
    <row r="2" spans="1:46" ht="60" customHeight="1" outlineLevel="1" x14ac:dyDescent="0.35">
      <c r="A2" s="200" t="s">
        <v>486</v>
      </c>
      <c r="B2" s="186" t="s">
        <v>2816</v>
      </c>
      <c r="C2" s="186"/>
      <c r="D2" s="189" t="s">
        <v>2817</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486</v>
      </c>
      <c r="B3" s="187" t="s">
        <v>2816</v>
      </c>
      <c r="C3" s="188" t="s">
        <v>2818</v>
      </c>
      <c r="D3" s="190" t="s">
        <v>2819</v>
      </c>
      <c r="E3" s="190" t="s">
        <v>2820</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486</v>
      </c>
      <c r="B4" s="187" t="s">
        <v>2816</v>
      </c>
      <c r="C4" s="188" t="s">
        <v>2821</v>
      </c>
      <c r="D4" s="190" t="s">
        <v>2822</v>
      </c>
      <c r="E4" s="190" t="s">
        <v>2823</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486</v>
      </c>
      <c r="B5" s="187" t="s">
        <v>2816</v>
      </c>
      <c r="C5" s="188" t="s">
        <v>2824</v>
      </c>
      <c r="D5" s="190" t="s">
        <v>2825</v>
      </c>
      <c r="E5" s="190" t="s">
        <v>2826</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486</v>
      </c>
      <c r="B6" s="187" t="s">
        <v>2816</v>
      </c>
      <c r="C6" s="188" t="s">
        <v>2827</v>
      </c>
      <c r="D6" s="190" t="s">
        <v>2828</v>
      </c>
      <c r="E6" s="190" t="s">
        <v>2829</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486</v>
      </c>
      <c r="B7" s="187" t="s">
        <v>2816</v>
      </c>
      <c r="C7" s="188" t="s">
        <v>2830</v>
      </c>
      <c r="D7" s="190" t="s">
        <v>2831</v>
      </c>
      <c r="E7" s="190" t="s">
        <v>2832</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486</v>
      </c>
      <c r="B8" s="187" t="s">
        <v>2816</v>
      </c>
      <c r="C8" s="188" t="s">
        <v>2833</v>
      </c>
      <c r="D8" s="190" t="s">
        <v>2834</v>
      </c>
      <c r="E8" s="190" t="s">
        <v>2835</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486</v>
      </c>
      <c r="B9" s="187" t="s">
        <v>2816</v>
      </c>
      <c r="C9" s="188" t="s">
        <v>2836</v>
      </c>
      <c r="D9" s="190" t="s">
        <v>2837</v>
      </c>
      <c r="E9" s="190" t="s">
        <v>2838</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486</v>
      </c>
      <c r="B10" s="187" t="s">
        <v>2816</v>
      </c>
      <c r="C10" s="188" t="s">
        <v>2839</v>
      </c>
      <c r="D10" s="190" t="s">
        <v>2840</v>
      </c>
      <c r="E10" s="190" t="s">
        <v>2841</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486</v>
      </c>
      <c r="B11" s="187" t="s">
        <v>2816</v>
      </c>
      <c r="C11" s="188" t="s">
        <v>2842</v>
      </c>
      <c r="D11" s="190" t="s">
        <v>2843</v>
      </c>
      <c r="E11" s="190" t="s">
        <v>2844</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486</v>
      </c>
      <c r="B12" s="187" t="s">
        <v>2816</v>
      </c>
      <c r="C12" s="188" t="s">
        <v>2845</v>
      </c>
      <c r="D12" s="190" t="s">
        <v>2846</v>
      </c>
      <c r="E12" s="190" t="s">
        <v>2847</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486</v>
      </c>
      <c r="B13" s="187" t="s">
        <v>2816</v>
      </c>
      <c r="C13" s="188" t="s">
        <v>2848</v>
      </c>
      <c r="D13" s="190" t="s">
        <v>2849</v>
      </c>
      <c r="E13" s="190" t="s">
        <v>2850</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486</v>
      </c>
      <c r="B14" s="187" t="s">
        <v>2816</v>
      </c>
      <c r="C14" s="188" t="s">
        <v>2851</v>
      </c>
      <c r="D14" s="190" t="s">
        <v>2852</v>
      </c>
      <c r="E14" s="190" t="s">
        <v>2853</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486</v>
      </c>
      <c r="B15" s="187" t="s">
        <v>2816</v>
      </c>
      <c r="C15" s="188" t="s">
        <v>2854</v>
      </c>
      <c r="D15" s="190" t="s">
        <v>2855</v>
      </c>
      <c r="E15" s="190" t="s">
        <v>2856</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486</v>
      </c>
      <c r="B16" s="187" t="s">
        <v>2816</v>
      </c>
      <c r="C16" s="188" t="s">
        <v>2857</v>
      </c>
      <c r="D16" s="190" t="s">
        <v>2858</v>
      </c>
      <c r="E16" s="190" t="s">
        <v>2859</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486</v>
      </c>
      <c r="B17" s="187" t="s">
        <v>2816</v>
      </c>
      <c r="C17" s="188" t="s">
        <v>2860</v>
      </c>
      <c r="D17" s="190" t="s">
        <v>2861</v>
      </c>
      <c r="E17" s="190" t="s">
        <v>2862</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486</v>
      </c>
      <c r="B18" s="187" t="s">
        <v>2816</v>
      </c>
      <c r="C18" s="188" t="s">
        <v>2863</v>
      </c>
      <c r="D18" s="190" t="s">
        <v>2864</v>
      </c>
      <c r="E18" s="190" t="s">
        <v>2865</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486</v>
      </c>
      <c r="B19" s="186" t="s">
        <v>2866</v>
      </c>
      <c r="C19" s="186"/>
      <c r="D19" s="189" t="s">
        <v>2867</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486</v>
      </c>
      <c r="B20" s="187" t="s">
        <v>2866</v>
      </c>
      <c r="C20" s="188" t="s">
        <v>2868</v>
      </c>
      <c r="D20" s="190" t="s">
        <v>2869</v>
      </c>
      <c r="E20" s="190" t="s">
        <v>2870</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486</v>
      </c>
      <c r="B21" s="187" t="s">
        <v>2866</v>
      </c>
      <c r="C21" s="188" t="s">
        <v>2871</v>
      </c>
      <c r="D21" s="190" t="s">
        <v>2872</v>
      </c>
      <c r="E21" s="190" t="s">
        <v>2873</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486</v>
      </c>
      <c r="B22" s="187" t="s">
        <v>2866</v>
      </c>
      <c r="C22" s="188" t="s">
        <v>2874</v>
      </c>
      <c r="D22" s="190" t="s">
        <v>2875</v>
      </c>
      <c r="E22" s="190" t="s">
        <v>2876</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486</v>
      </c>
      <c r="B23" s="187" t="s">
        <v>2866</v>
      </c>
      <c r="C23" s="188" t="s">
        <v>2877</v>
      </c>
      <c r="D23" s="190" t="s">
        <v>2878</v>
      </c>
      <c r="E23" s="190" t="s">
        <v>2879</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486</v>
      </c>
      <c r="B24" s="187" t="s">
        <v>2866</v>
      </c>
      <c r="C24" s="188" t="s">
        <v>2880</v>
      </c>
      <c r="D24" s="190" t="s">
        <v>2881</v>
      </c>
      <c r="E24" s="190" t="s">
        <v>2882</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486</v>
      </c>
      <c r="B25" s="187" t="s">
        <v>2866</v>
      </c>
      <c r="C25" s="188" t="s">
        <v>2883</v>
      </c>
      <c r="D25" s="190" t="s">
        <v>2884</v>
      </c>
      <c r="E25" s="190" t="s">
        <v>2885</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486</v>
      </c>
      <c r="B26" s="187" t="s">
        <v>2866</v>
      </c>
      <c r="C26" s="188" t="s">
        <v>2886</v>
      </c>
      <c r="D26" s="190" t="s">
        <v>2887</v>
      </c>
      <c r="E26" s="190" t="s">
        <v>2888</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486</v>
      </c>
      <c r="B27" s="187" t="s">
        <v>2866</v>
      </c>
      <c r="C27" s="188" t="s">
        <v>2889</v>
      </c>
      <c r="D27" s="190" t="s">
        <v>2890</v>
      </c>
      <c r="E27" s="190" t="s">
        <v>2891</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486</v>
      </c>
      <c r="B28" s="187" t="s">
        <v>2866</v>
      </c>
      <c r="C28" s="188" t="s">
        <v>2892</v>
      </c>
      <c r="D28" s="190" t="s">
        <v>2893</v>
      </c>
      <c r="E28" s="190" t="s">
        <v>2894</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486</v>
      </c>
      <c r="B29" s="187" t="s">
        <v>2866</v>
      </c>
      <c r="C29" s="188" t="s">
        <v>2895</v>
      </c>
      <c r="D29" s="190" t="s">
        <v>2896</v>
      </c>
      <c r="E29" s="190" t="s">
        <v>2897</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486</v>
      </c>
      <c r="B30" s="187" t="s">
        <v>2866</v>
      </c>
      <c r="C30" s="188" t="s">
        <v>2898</v>
      </c>
      <c r="D30" s="190" t="s">
        <v>2899</v>
      </c>
      <c r="E30" s="190" t="s">
        <v>2900</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486</v>
      </c>
      <c r="B31" s="187" t="s">
        <v>2866</v>
      </c>
      <c r="C31" s="188" t="s">
        <v>2901</v>
      </c>
      <c r="D31" s="190" t="s">
        <v>2902</v>
      </c>
      <c r="E31" s="190" t="s">
        <v>2903</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2904</v>
      </c>
      <c r="B32" s="186"/>
      <c r="C32" s="186"/>
      <c r="D32" s="189" t="s">
        <v>2905</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2904</v>
      </c>
      <c r="B33" s="187"/>
      <c r="C33" s="188" t="s">
        <v>2906</v>
      </c>
      <c r="D33" s="190" t="s">
        <v>2907</v>
      </c>
      <c r="E33" s="190" t="s">
        <v>2908</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2904</v>
      </c>
      <c r="B34" s="187"/>
      <c r="C34" s="188" t="s">
        <v>2909</v>
      </c>
      <c r="D34" s="190" t="s">
        <v>2910</v>
      </c>
      <c r="E34" s="190" t="s">
        <v>2911</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2904</v>
      </c>
      <c r="B35" s="187"/>
      <c r="C35" s="188" t="s">
        <v>2912</v>
      </c>
      <c r="D35" s="190" t="s">
        <v>2913</v>
      </c>
      <c r="E35" s="190" t="s">
        <v>2914</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2904</v>
      </c>
      <c r="B36" s="186" t="s">
        <v>2915</v>
      </c>
      <c r="C36" s="186"/>
      <c r="D36" s="189" t="s">
        <v>2916</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2904</v>
      </c>
      <c r="B37" s="187" t="s">
        <v>2915</v>
      </c>
      <c r="C37" s="188" t="s">
        <v>2917</v>
      </c>
      <c r="D37" s="190" t="s">
        <v>2918</v>
      </c>
      <c r="E37" s="190" t="s">
        <v>2919</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2904</v>
      </c>
      <c r="B38" s="187" t="s">
        <v>2915</v>
      </c>
      <c r="C38" s="188" t="s">
        <v>2920</v>
      </c>
      <c r="D38" s="190" t="s">
        <v>2921</v>
      </c>
      <c r="E38" s="190" t="s">
        <v>2922</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2904</v>
      </c>
      <c r="B39" s="187" t="s">
        <v>2915</v>
      </c>
      <c r="C39" s="188" t="s">
        <v>2923</v>
      </c>
      <c r="D39" s="190" t="s">
        <v>2924</v>
      </c>
      <c r="E39" s="190" t="s">
        <v>2925</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2904</v>
      </c>
      <c r="B40" s="187" t="s">
        <v>2915</v>
      </c>
      <c r="C40" s="188" t="s">
        <v>2926</v>
      </c>
      <c r="D40" s="190" t="s">
        <v>2927</v>
      </c>
      <c r="E40" s="190" t="s">
        <v>2928</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2904</v>
      </c>
      <c r="B41" s="187" t="s">
        <v>2915</v>
      </c>
      <c r="C41" s="188" t="s">
        <v>2929</v>
      </c>
      <c r="D41" s="190" t="s">
        <v>2930</v>
      </c>
      <c r="E41" s="190" t="s">
        <v>2931</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2904</v>
      </c>
      <c r="B42" s="187" t="s">
        <v>2915</v>
      </c>
      <c r="C42" s="188" t="s">
        <v>2932</v>
      </c>
      <c r="D42" s="190" t="s">
        <v>2933</v>
      </c>
      <c r="E42" s="190" t="s">
        <v>2934</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2904</v>
      </c>
      <c r="B43" s="187" t="s">
        <v>2915</v>
      </c>
      <c r="C43" s="188" t="s">
        <v>2935</v>
      </c>
      <c r="D43" s="190" t="s">
        <v>2936</v>
      </c>
      <c r="E43" s="190" t="s">
        <v>2937</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2904</v>
      </c>
      <c r="B44" s="187" t="s">
        <v>2915</v>
      </c>
      <c r="C44" s="188" t="s">
        <v>2938</v>
      </c>
      <c r="D44" s="190" t="s">
        <v>2939</v>
      </c>
      <c r="E44" s="190" t="s">
        <v>2940</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2904</v>
      </c>
      <c r="B45" s="187" t="s">
        <v>2915</v>
      </c>
      <c r="C45" s="188" t="s">
        <v>2941</v>
      </c>
      <c r="D45" s="190" t="s">
        <v>2942</v>
      </c>
      <c r="E45" s="190" t="s">
        <v>2943</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2904</v>
      </c>
      <c r="B46" s="187" t="s">
        <v>2915</v>
      </c>
      <c r="C46" s="188" t="s">
        <v>2944</v>
      </c>
      <c r="D46" s="190" t="s">
        <v>2945</v>
      </c>
      <c r="E46" s="190" t="s">
        <v>2946</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2904</v>
      </c>
      <c r="B47" s="187" t="s">
        <v>2915</v>
      </c>
      <c r="C47" s="188" t="s">
        <v>2947</v>
      </c>
      <c r="D47" s="190" t="s">
        <v>2948</v>
      </c>
      <c r="E47" s="190" t="s">
        <v>2949</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2904</v>
      </c>
      <c r="B48" s="187" t="s">
        <v>2915</v>
      </c>
      <c r="C48" s="188" t="s">
        <v>2950</v>
      </c>
      <c r="D48" s="190" t="s">
        <v>2951</v>
      </c>
      <c r="E48" s="190" t="s">
        <v>2952</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2904</v>
      </c>
      <c r="B49" s="187" t="s">
        <v>2915</v>
      </c>
      <c r="C49" s="188" t="s">
        <v>2953</v>
      </c>
      <c r="D49" s="190" t="s">
        <v>2954</v>
      </c>
      <c r="E49" s="190" t="s">
        <v>2955</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2904</v>
      </c>
      <c r="B50" s="187" t="s">
        <v>2915</v>
      </c>
      <c r="C50" s="188" t="s">
        <v>2956</v>
      </c>
      <c r="D50" s="190" t="s">
        <v>2957</v>
      </c>
      <c r="E50" s="190" t="s">
        <v>2958</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2904</v>
      </c>
      <c r="B51" s="186" t="s">
        <v>2959</v>
      </c>
      <c r="C51" s="186"/>
      <c r="D51" s="189" t="s">
        <v>2960</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2904</v>
      </c>
      <c r="B52" s="187" t="s">
        <v>2959</v>
      </c>
      <c r="C52" s="188" t="s">
        <v>2961</v>
      </c>
      <c r="D52" s="190" t="s">
        <v>2962</v>
      </c>
      <c r="E52" s="190" t="s">
        <v>2963</v>
      </c>
      <c r="F52" s="192">
        <f>IF(COUNTIF(G52:AT52,"&lt;&gt;")=0,"",SUMPRODUCT(((Recommendations[ImplStatus]="Implemented")+(Recommendations[ImplStatus]="Compensated"))*ISNUMBER(MATCH(Recommendations[Id],G52:AT52,0)))/COUNTIF(G52:AT52,"&lt;&gt;"))</f>
        <v>0</v>
      </c>
      <c r="G52" s="194" t="s">
        <v>18</v>
      </c>
      <c r="H52" s="194" t="s">
        <v>30</v>
      </c>
      <c r="I52" s="194" t="s">
        <v>69</v>
      </c>
      <c r="J52" s="194" t="s">
        <v>88</v>
      </c>
      <c r="K52" s="194" t="s">
        <v>270</v>
      </c>
      <c r="L52" s="194" t="s">
        <v>276</v>
      </c>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2904</v>
      </c>
      <c r="B53" s="187" t="s">
        <v>2959</v>
      </c>
      <c r="C53" s="188" t="s">
        <v>2964</v>
      </c>
      <c r="D53" s="190" t="s">
        <v>2965</v>
      </c>
      <c r="E53" s="190" t="s">
        <v>2966</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2904</v>
      </c>
      <c r="B54" s="187" t="s">
        <v>2959</v>
      </c>
      <c r="C54" s="188" t="s">
        <v>2967</v>
      </c>
      <c r="D54" s="190" t="s">
        <v>2968</v>
      </c>
      <c r="E54" s="190" t="s">
        <v>2969</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2904</v>
      </c>
      <c r="B55" s="187" t="s">
        <v>2959</v>
      </c>
      <c r="C55" s="188" t="s">
        <v>2970</v>
      </c>
      <c r="D55" s="190" t="s">
        <v>2971</v>
      </c>
      <c r="E55" s="190" t="s">
        <v>2972</v>
      </c>
      <c r="F55" s="192">
        <f>IF(COUNTIF(G55:AT55,"&lt;&gt;")=0,"",SUMPRODUCT(((Recommendations[ImplStatus]="Implemented")+(Recommendations[ImplStatus]="Compensated"))*ISNUMBER(MATCH(Recommendations[Id],G55:AT55,0)))/COUNTIF(G55:AT55,"&lt;&gt;"))</f>
        <v>0</v>
      </c>
      <c r="G55" s="194" t="s">
        <v>189</v>
      </c>
      <c r="H55" s="194" t="s">
        <v>195</v>
      </c>
      <c r="I55" s="194" t="s">
        <v>213</v>
      </c>
      <c r="J55" s="194" t="s">
        <v>301</v>
      </c>
      <c r="K55" s="194" t="s">
        <v>343</v>
      </c>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2904</v>
      </c>
      <c r="B56" s="187" t="s">
        <v>2959</v>
      </c>
      <c r="C56" s="188" t="s">
        <v>2973</v>
      </c>
      <c r="D56" s="190" t="s">
        <v>2974</v>
      </c>
      <c r="E56" s="190" t="s">
        <v>2975</v>
      </c>
      <c r="F56" s="192">
        <f>IF(COUNTIF(G56:AT56,"&lt;&gt;")=0,"",SUMPRODUCT(((Recommendations[ImplStatus]="Implemented")+(Recommendations[ImplStatus]="Compensated"))*ISNUMBER(MATCH(Recommendations[Id],G56:AT56,0)))/COUNTIF(G56:AT56,"&lt;&gt;"))</f>
        <v>0</v>
      </c>
      <c r="G56" s="194" t="s">
        <v>189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2904</v>
      </c>
      <c r="B57" s="187" t="s">
        <v>2959</v>
      </c>
      <c r="C57" s="188" t="s">
        <v>2976</v>
      </c>
      <c r="D57" s="190" t="s">
        <v>2977</v>
      </c>
      <c r="E57" s="190" t="s">
        <v>2978</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2904</v>
      </c>
      <c r="B58" s="187" t="s">
        <v>2959</v>
      </c>
      <c r="C58" s="188" t="s">
        <v>2979</v>
      </c>
      <c r="D58" s="190" t="s">
        <v>2980</v>
      </c>
      <c r="E58" s="190" t="s">
        <v>2981</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2904</v>
      </c>
      <c r="B59" s="187" t="s">
        <v>2959</v>
      </c>
      <c r="C59" s="188" t="s">
        <v>2982</v>
      </c>
      <c r="D59" s="190" t="s">
        <v>2983</v>
      </c>
      <c r="E59" s="190" t="s">
        <v>2984</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2904</v>
      </c>
      <c r="B60" s="187" t="s">
        <v>2985</v>
      </c>
      <c r="C60" s="188" t="s">
        <v>2986</v>
      </c>
      <c r="D60" s="190" t="s">
        <v>2987</v>
      </c>
      <c r="E60" s="190" t="s">
        <v>2988</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2904</v>
      </c>
      <c r="B61" s="187" t="s">
        <v>2985</v>
      </c>
      <c r="C61" s="188" t="s">
        <v>2989</v>
      </c>
      <c r="D61" s="190" t="s">
        <v>2990</v>
      </c>
      <c r="E61" s="190" t="s">
        <v>2991</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2904</v>
      </c>
      <c r="B62" s="186" t="s">
        <v>2992</v>
      </c>
      <c r="C62" s="186"/>
      <c r="D62" s="189" t="s">
        <v>2993</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2904</v>
      </c>
      <c r="B63" s="187" t="s">
        <v>2992</v>
      </c>
      <c r="C63" s="188" t="s">
        <v>2994</v>
      </c>
      <c r="D63" s="190" t="s">
        <v>2995</v>
      </c>
      <c r="E63" s="190" t="s">
        <v>2996</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2904</v>
      </c>
      <c r="B64" s="187" t="s">
        <v>2992</v>
      </c>
      <c r="C64" s="188" t="s">
        <v>2997</v>
      </c>
      <c r="D64" s="190" t="s">
        <v>2998</v>
      </c>
      <c r="E64" s="190" t="s">
        <v>2999</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2904</v>
      </c>
      <c r="B65" s="187" t="s">
        <v>2992</v>
      </c>
      <c r="C65" s="188" t="s">
        <v>3000</v>
      </c>
      <c r="D65" s="190" t="s">
        <v>3001</v>
      </c>
      <c r="E65" s="190" t="s">
        <v>3002</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2904</v>
      </c>
      <c r="B66" s="187" t="s">
        <v>2992</v>
      </c>
      <c r="C66" s="188" t="s">
        <v>3003</v>
      </c>
      <c r="D66" s="190" t="s">
        <v>3004</v>
      </c>
      <c r="E66" s="190" t="s">
        <v>3005</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2904</v>
      </c>
      <c r="B67" s="187" t="s">
        <v>2992</v>
      </c>
      <c r="C67" s="188" t="s">
        <v>3006</v>
      </c>
      <c r="D67" s="190" t="s">
        <v>3007</v>
      </c>
      <c r="E67" s="190" t="s">
        <v>3008</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2904</v>
      </c>
      <c r="B68" s="187" t="s">
        <v>2992</v>
      </c>
      <c r="C68" s="188" t="s">
        <v>3009</v>
      </c>
      <c r="D68" s="190" t="s">
        <v>3010</v>
      </c>
      <c r="E68" s="190" t="s">
        <v>3011</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2904</v>
      </c>
      <c r="B69" s="187" t="s">
        <v>2992</v>
      </c>
      <c r="C69" s="188" t="s">
        <v>3012</v>
      </c>
      <c r="D69" s="190" t="s">
        <v>3013</v>
      </c>
      <c r="E69" s="190" t="s">
        <v>3014</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2904</v>
      </c>
      <c r="B70" s="187" t="s">
        <v>2992</v>
      </c>
      <c r="C70" s="188" t="s">
        <v>3015</v>
      </c>
      <c r="D70" s="190" t="s">
        <v>3016</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2904</v>
      </c>
      <c r="B71" s="187" t="s">
        <v>2992</v>
      </c>
      <c r="C71" s="188" t="s">
        <v>3017</v>
      </c>
      <c r="D71" s="190" t="s">
        <v>3018</v>
      </c>
      <c r="E71" s="190" t="s">
        <v>3019</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2904</v>
      </c>
      <c r="B72" s="187" t="s">
        <v>2992</v>
      </c>
      <c r="C72" s="188" t="s">
        <v>3020</v>
      </c>
      <c r="D72" s="190" t="s">
        <v>3021</v>
      </c>
      <c r="E72" s="190" t="s">
        <v>3022</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2904</v>
      </c>
      <c r="B73" s="187" t="s">
        <v>2992</v>
      </c>
      <c r="C73" s="188" t="s">
        <v>3023</v>
      </c>
      <c r="D73" s="190" t="s">
        <v>3024</v>
      </c>
      <c r="E73" s="190" t="s">
        <v>3025</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2904</v>
      </c>
      <c r="B74" s="187" t="s">
        <v>2992</v>
      </c>
      <c r="C74" s="188" t="s">
        <v>3026</v>
      </c>
      <c r="D74" s="190" t="s">
        <v>3027</v>
      </c>
      <c r="E74" s="190" t="s">
        <v>3028</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2904</v>
      </c>
      <c r="B75" s="187" t="s">
        <v>2992</v>
      </c>
      <c r="C75" s="188" t="s">
        <v>3029</v>
      </c>
      <c r="D75" s="190" t="s">
        <v>3030</v>
      </c>
      <c r="E75" s="190" t="s">
        <v>3031</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2904</v>
      </c>
      <c r="B76" s="187" t="s">
        <v>2992</v>
      </c>
      <c r="C76" s="188" t="s">
        <v>3032</v>
      </c>
      <c r="D76" s="190" t="s">
        <v>3033</v>
      </c>
      <c r="E76" s="190" t="s">
        <v>3034</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2904</v>
      </c>
      <c r="B77" s="187" t="s">
        <v>2992</v>
      </c>
      <c r="C77" s="188" t="s">
        <v>3035</v>
      </c>
      <c r="D77" s="190" t="s">
        <v>3036</v>
      </c>
      <c r="E77" s="190" t="s">
        <v>3037</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2904</v>
      </c>
      <c r="B78" s="187" t="s">
        <v>2992</v>
      </c>
      <c r="C78" s="188" t="s">
        <v>3038</v>
      </c>
      <c r="D78" s="190" t="s">
        <v>3039</v>
      </c>
      <c r="E78" s="190" t="s">
        <v>3040</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2904</v>
      </c>
      <c r="B79" s="186" t="s">
        <v>2992</v>
      </c>
      <c r="C79" s="186"/>
      <c r="D79" s="189" t="s">
        <v>3041</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3042</v>
      </c>
      <c r="B80" s="187"/>
      <c r="C80" s="188" t="s">
        <v>3043</v>
      </c>
      <c r="D80" s="190" t="s">
        <v>3044</v>
      </c>
      <c r="E80" s="190" t="s">
        <v>3045</v>
      </c>
      <c r="F80" s="192">
        <f>IF(COUNTIF(G80:AT80,"&lt;&gt;")=0,"",SUMPRODUCT(((Recommendations[ImplStatus]="Implemented")+(Recommendations[ImplStatus]="Compensated"))*ISNUMBER(MATCH(Recommendations[Id],G80:AT80,0)))/COUNTIF(G80:AT80,"&lt;&gt;"))</f>
        <v>0</v>
      </c>
      <c r="G80" s="194" t="s">
        <v>178</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3042</v>
      </c>
      <c r="B81" s="187"/>
      <c r="C81" s="188" t="s">
        <v>3046</v>
      </c>
      <c r="D81" s="190" t="s">
        <v>3047</v>
      </c>
      <c r="E81" s="190" t="s">
        <v>3048</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3042</v>
      </c>
      <c r="B82" s="187"/>
      <c r="C82" s="188" t="s">
        <v>3049</v>
      </c>
      <c r="D82" s="190" t="s">
        <v>3050</v>
      </c>
      <c r="E82" s="190" t="s">
        <v>3051</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3042</v>
      </c>
      <c r="B83" s="187"/>
      <c r="C83" s="188" t="s">
        <v>3052</v>
      </c>
      <c r="D83" s="190" t="s">
        <v>3053</v>
      </c>
      <c r="E83" s="190" t="s">
        <v>3054</v>
      </c>
      <c r="F83" s="192">
        <f>IF(COUNTIF(G83:AT83,"&lt;&gt;")=0,"",SUMPRODUCT(((Recommendations[ImplStatus]="Implemented")+(Recommendations[ImplStatus]="Compensated"))*ISNUMBER(MATCH(Recommendations[Id],G83:AT83,0)))/COUNTIF(G83:AT83,"&lt;&gt;"))</f>
        <v>0</v>
      </c>
      <c r="G83" s="194" t="s">
        <v>95</v>
      </c>
      <c r="H83" s="194" t="s">
        <v>100</v>
      </c>
      <c r="I83" s="194" t="s">
        <v>105</v>
      </c>
      <c r="J83" s="194" t="s">
        <v>111</v>
      </c>
      <c r="K83" s="194" t="s">
        <v>116</v>
      </c>
      <c r="L83" s="194" t="s">
        <v>121</v>
      </c>
      <c r="M83" s="194" t="s">
        <v>126</v>
      </c>
      <c r="N83" s="194" t="s">
        <v>131</v>
      </c>
      <c r="O83" s="194" t="s">
        <v>137</v>
      </c>
      <c r="P83" s="194" t="s">
        <v>143</v>
      </c>
      <c r="Q83" s="194" t="s">
        <v>149</v>
      </c>
      <c r="R83" s="194" t="s">
        <v>155</v>
      </c>
      <c r="S83" s="194" t="s">
        <v>160</v>
      </c>
      <c r="T83" s="194" t="s">
        <v>165</v>
      </c>
      <c r="U83" s="194" t="s">
        <v>171</v>
      </c>
      <c r="V83" s="194" t="s">
        <v>289</v>
      </c>
      <c r="W83" s="194" t="s">
        <v>295</v>
      </c>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3042</v>
      </c>
      <c r="B84" s="186"/>
      <c r="C84" s="186"/>
      <c r="D84" s="189" t="s">
        <v>3055</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3056</v>
      </c>
      <c r="B85" s="187"/>
      <c r="C85" s="188" t="s">
        <v>3057</v>
      </c>
      <c r="D85" s="190" t="s">
        <v>3058</v>
      </c>
      <c r="E85" s="190" t="s">
        <v>3059</v>
      </c>
      <c r="F85" s="192">
        <f>IF(COUNTIF(G85:AT85,"&lt;&gt;")=0,"",SUMPRODUCT(((Recommendations[ImplStatus]="Implemented")+(Recommendations[ImplStatus]="Compensated"))*ISNUMBER(MATCH(Recommendations[Id],G85:AT85,0)))/COUNTIF(G85:AT85,"&lt;&gt;"))</f>
        <v>0</v>
      </c>
      <c r="G85" s="194" t="s">
        <v>355</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3056</v>
      </c>
      <c r="B86" s="187"/>
      <c r="C86" s="188" t="s">
        <v>3060</v>
      </c>
      <c r="D86" s="190" t="s">
        <v>3061</v>
      </c>
      <c r="E86" s="190" t="s">
        <v>3062</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3056</v>
      </c>
      <c r="B87" s="187"/>
      <c r="C87" s="188" t="s">
        <v>3063</v>
      </c>
      <c r="D87" s="190" t="s">
        <v>3064</v>
      </c>
      <c r="E87" s="190" t="s">
        <v>3065</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3056</v>
      </c>
      <c r="B88" s="187"/>
      <c r="C88" s="188" t="s">
        <v>3066</v>
      </c>
      <c r="D88" s="190" t="s">
        <v>3067</v>
      </c>
      <c r="E88" s="190" t="s">
        <v>3068</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3056</v>
      </c>
      <c r="B89" s="187"/>
      <c r="C89" s="188" t="s">
        <v>3069</v>
      </c>
      <c r="D89" s="190" t="s">
        <v>3070</v>
      </c>
      <c r="E89" s="190" t="s">
        <v>3071</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3056</v>
      </c>
      <c r="B90" s="186" t="s">
        <v>3072</v>
      </c>
      <c r="C90" s="186"/>
      <c r="D90" s="189" t="s">
        <v>3073</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3056</v>
      </c>
      <c r="B91" s="187" t="s">
        <v>3072</v>
      </c>
      <c r="C91" s="188" t="s">
        <v>3074</v>
      </c>
      <c r="D91" s="190" t="s">
        <v>3075</v>
      </c>
      <c r="E91" s="190" t="s">
        <v>3076</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3056</v>
      </c>
      <c r="B92" s="187" t="s">
        <v>3072</v>
      </c>
      <c r="C92" s="188" t="s">
        <v>3077</v>
      </c>
      <c r="D92" s="190" t="s">
        <v>3078</v>
      </c>
      <c r="E92" s="190" t="s">
        <v>3079</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3072</v>
      </c>
      <c r="C93" s="188" t="s">
        <v>3080</v>
      </c>
      <c r="D93" s="190" t="s">
        <v>3081</v>
      </c>
      <c r="E93" s="190" t="s">
        <v>3082</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3072</v>
      </c>
      <c r="C94" s="188" t="s">
        <v>3083</v>
      </c>
      <c r="D94" s="190" t="s">
        <v>3084</v>
      </c>
      <c r="E94" s="190" t="s">
        <v>3085</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3072</v>
      </c>
      <c r="C95" s="188" t="s">
        <v>3086</v>
      </c>
      <c r="D95" s="190" t="s">
        <v>3087</v>
      </c>
      <c r="E95" s="190" t="s">
        <v>3088</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3072</v>
      </c>
      <c r="C96" s="188" t="s">
        <v>3089</v>
      </c>
      <c r="D96" s="190" t="s">
        <v>3090</v>
      </c>
      <c r="E96" s="190" t="s">
        <v>3091</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3072</v>
      </c>
      <c r="C97" s="188" t="s">
        <v>3092</v>
      </c>
      <c r="D97" s="190" t="s">
        <v>3093</v>
      </c>
      <c r="E97" s="190" t="s">
        <v>3094</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3072</v>
      </c>
      <c r="C98" s="188" t="s">
        <v>3095</v>
      </c>
      <c r="D98" s="190" t="s">
        <v>3096</v>
      </c>
      <c r="E98" s="190" t="s">
        <v>3097</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3098</v>
      </c>
      <c r="C99" s="186"/>
      <c r="D99" s="189" t="s">
        <v>3099</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3098</v>
      </c>
      <c r="C100" s="188" t="s">
        <v>3100</v>
      </c>
      <c r="D100" s="190" t="s">
        <v>3101</v>
      </c>
      <c r="E100" s="190" t="s">
        <v>3102</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3098</v>
      </c>
      <c r="C101" s="188" t="s">
        <v>3103</v>
      </c>
      <c r="D101" s="190" t="s">
        <v>3104</v>
      </c>
      <c r="E101" s="190" t="s">
        <v>3105</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3098</v>
      </c>
      <c r="C102" s="188" t="s">
        <v>3106</v>
      </c>
      <c r="D102" s="190" t="s">
        <v>3107</v>
      </c>
      <c r="E102" s="190" t="s">
        <v>3108</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3098</v>
      </c>
      <c r="C103" s="188" t="s">
        <v>3109</v>
      </c>
      <c r="D103" s="190" t="s">
        <v>3110</v>
      </c>
      <c r="E103" s="190" t="s">
        <v>3111</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3098</v>
      </c>
      <c r="C104" s="196" t="s">
        <v>3112</v>
      </c>
      <c r="D104" s="197" t="s">
        <v>3113</v>
      </c>
      <c r="E104" s="197" t="s">
        <v>3114</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395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IFERROR(INDEX('Recommendations'!$I$2:$I$63, MATCH(G2,'Recommendations'!$B$2:$B$63,0))="Implemented", FALSE))</xm:f>
            <x14:dxf>
              <font>
                <color rgb="FF000000"/>
              </font>
              <fill>
                <patternFill>
                  <bgColor rgb="FF3C7D22"/>
                </patternFill>
              </fill>
            </x14:dxf>
          </x14:cfRule>
          <x14:cfRule type="expression" priority="2" id="{00000000-000E-0000-0800-000002000000}">
            <xm:f>AND(G2&lt;&gt;"", IFERROR(INDEX('Recommendations'!$I$2:$I$63, MATCH(G2,'Recommendations'!$B$2:$B$63,0))="Compensated", FALSE))</xm:f>
            <x14:dxf>
              <font>
                <color rgb="FF000000"/>
              </font>
              <fill>
                <patternFill>
                  <bgColor rgb="FFC6E0B4"/>
                </patternFill>
              </fill>
            </x14:dxf>
          </x14:cfRule>
          <x14:cfRule type="expression" priority="3" id="{00000000-000E-0000-0800-000003000000}">
            <xm:f>AND(G2&lt;&gt;"", IFERROR(INDEX('Recommendations'!$I$2:$I$63, MATCH(G2,'Recommendations'!$B$2:$B$63,0))="Testing", FALSE))</xm:f>
            <x14:dxf>
              <font>
                <color rgb="FF000000"/>
              </font>
              <fill>
                <patternFill>
                  <bgColor rgb="FFFFC000"/>
                </patternFill>
              </fill>
            </x14:dxf>
          </x14:cfRule>
          <x14:cfRule type="expression" priority="4" id="{00000000-000E-0000-0800-000004000000}">
            <xm:f>AND(G2&lt;&gt;"", IFERROR(INDEX('Recommendations'!$I$2:$I$63, MATCH(G2,'Recommendations'!$B$2:$B$63,0))="Failed", FALSE))</xm:f>
            <x14:dxf>
              <font>
                <color rgb="FF000000"/>
              </font>
              <fill>
                <patternFill>
                  <bgColor rgb="FFD82891"/>
                </patternFill>
              </fill>
            </x14:dxf>
          </x14:cfRule>
          <x14:cfRule type="expression" priority="5" id="{00000000-000E-0000-0800-000005000000}">
            <xm:f>AND(G2&lt;&gt;"", IFERROR(INDEX('Recommendations'!$I$2:$I$63, MATCH(G2,'Recommendations'!$B$2:$B$63,0))="Risk Accepted", FALSE))</xm:f>
            <x14:dxf>
              <font>
                <color rgb="FF000000"/>
              </font>
              <fill>
                <patternFill>
                  <bgColor rgb="FFD9D9D9"/>
                </patternFill>
              </fill>
            </x14:dxf>
          </x14:cfRule>
          <x14:cfRule type="expression" priority="6" id="{00000000-000E-0000-0800-000006000000}">
            <xm:f>AND(G2&lt;&gt;"", IFERROR(INDEX('Recommendations'!$I$2:$I$63, MATCH(G2,'Recommendations'!$B$2:$B$63,0))="N/A",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Apache Tomcat 9 Benchmark - SHGIR</dc:title>
  <dc:subject>Generated on: 2026-06-08 18:50:21</dc:subject>
  <dc:creator>Anicet Fopa Tchoffo</dc:creator>
  <cp:keywords>Baseline;Hardening;CIS;Benchmark</cp:keywords>
  <dc:description>Baseline Developed By: Center for Internet Security (CIS)</dc:description>
  <cp:lastModifiedBy>Anicet Fopa Tchoffo</cp:lastModifiedBy>
  <dcterms:modified xsi:type="dcterms:W3CDTF">2026-06-08T17:50:32Z</dcterms:modified>
  <cp:category>CIS</cp:category>
  <cp:contentStatus>Draft</cp:contentStatus>
</cp:coreProperties>
</file>