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688D0FC309D78085D83D6FCFE40FFA57457262F1" xr6:coauthVersionLast="47" xr6:coauthVersionMax="47" xr10:uidLastSave="{8D2B56B0-1CED-457A-8725-67E42262AF3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F86" i="3"/>
  <c r="E94" i="3" s="1"/>
  <c r="E86" i="3"/>
  <c r="D86" i="3"/>
  <c r="C86" i="3"/>
  <c r="E85" i="3"/>
  <c r="F85" i="3" s="1"/>
  <c r="D85" i="3"/>
  <c r="C85" i="3"/>
  <c r="E84" i="3"/>
  <c r="D84" i="3"/>
  <c r="C84" i="3"/>
  <c r="W136" i="3" s="1"/>
  <c r="E83" i="3"/>
  <c r="D83" i="3"/>
  <c r="C83" i="3"/>
  <c r="U136" i="3" s="1"/>
  <c r="E82" i="3"/>
  <c r="F82" i="3" s="1"/>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7" i="3" s="1"/>
  <c r="D7" i="3" s="1"/>
  <c r="D8" i="3"/>
  <c r="C8" i="3"/>
  <c r="E57" i="3" l="1"/>
  <c r="D57" i="3"/>
  <c r="C57" i="3"/>
  <c r="E93" i="3"/>
  <c r="D93" i="3"/>
  <c r="C93" i="3"/>
  <c r="C72" i="3"/>
  <c r="E72" i="3"/>
  <c r="D72" i="3"/>
  <c r="C58" i="3"/>
  <c r="E58" i="3"/>
  <c r="D58" i="3"/>
  <c r="C73" i="3"/>
  <c r="E73" i="3"/>
  <c r="D73" i="3"/>
  <c r="E110" i="3"/>
  <c r="D110" i="3"/>
  <c r="C110" i="3"/>
  <c r="G125" i="3"/>
  <c r="T168" i="3"/>
  <c r="T163" i="3"/>
  <c r="T158" i="3"/>
  <c r="T153" i="3"/>
  <c r="T148" i="3"/>
  <c r="T143" i="3"/>
  <c r="T138" i="3"/>
  <c r="T167" i="3"/>
  <c r="T162" i="3"/>
  <c r="T157" i="3"/>
  <c r="T152" i="3"/>
  <c r="T147" i="3"/>
  <c r="T142" i="3"/>
  <c r="T166" i="3"/>
  <c r="T161" i="3"/>
  <c r="T156" i="3"/>
  <c r="T151" i="3"/>
  <c r="T146" i="3"/>
  <c r="T141" i="3"/>
  <c r="T165" i="3"/>
  <c r="T160" i="3"/>
  <c r="T155" i="3"/>
  <c r="T150" i="3"/>
  <c r="T145" i="3"/>
  <c r="T140" i="3"/>
  <c r="E90" i="3"/>
  <c r="D90" i="3"/>
  <c r="T164" i="3"/>
  <c r="T159" i="3"/>
  <c r="T154" i="3"/>
  <c r="T149" i="3"/>
  <c r="T144" i="3"/>
  <c r="T139" i="3"/>
  <c r="C90" i="3"/>
  <c r="E35" i="3"/>
  <c r="D35" i="3"/>
  <c r="C35" i="3"/>
  <c r="E54" i="3"/>
  <c r="D54" i="3"/>
  <c r="C54" i="3"/>
  <c r="C55" i="3"/>
  <c r="E55" i="3"/>
  <c r="D55" i="3"/>
  <c r="C56" i="3"/>
  <c r="E56" i="3"/>
  <c r="D56" i="3"/>
  <c r="E113" i="3"/>
  <c r="D113" i="3"/>
  <c r="C113" i="3"/>
  <c r="E111" i="3"/>
  <c r="C111" i="3"/>
  <c r="D111" i="3"/>
  <c r="E34" i="3"/>
  <c r="D34" i="3"/>
  <c r="C34" i="3"/>
  <c r="E53" i="3"/>
  <c r="D53" i="3"/>
  <c r="C53" i="3"/>
  <c r="C112" i="3"/>
  <c r="E112" i="3"/>
  <c r="D112" i="3"/>
  <c r="F16" i="3"/>
  <c r="F83" i="3"/>
  <c r="F84" i="3"/>
  <c r="C94" i="3"/>
  <c r="D94" i="3"/>
  <c r="X167" i="3" l="1"/>
  <c r="X162" i="3"/>
  <c r="X157" i="3"/>
  <c r="X152" i="3"/>
  <c r="X147" i="3"/>
  <c r="X142" i="3"/>
  <c r="X166" i="3"/>
  <c r="X161" i="3"/>
  <c r="X156" i="3"/>
  <c r="X151" i="3"/>
  <c r="X146" i="3"/>
  <c r="X141" i="3"/>
  <c r="E92" i="3"/>
  <c r="X165" i="3"/>
  <c r="X160" i="3"/>
  <c r="X155" i="3"/>
  <c r="X150" i="3"/>
  <c r="X145" i="3"/>
  <c r="X140" i="3"/>
  <c r="C92" i="3"/>
  <c r="X164" i="3"/>
  <c r="X159" i="3"/>
  <c r="X154" i="3"/>
  <c r="X149" i="3"/>
  <c r="X144" i="3"/>
  <c r="X139" i="3"/>
  <c r="D92" i="3"/>
  <c r="X168" i="3"/>
  <c r="X163" i="3"/>
  <c r="X158" i="3"/>
  <c r="X153" i="3"/>
  <c r="X148" i="3"/>
  <c r="X143" i="3"/>
  <c r="X138" i="3"/>
  <c r="V168" i="3"/>
  <c r="V163" i="3"/>
  <c r="V158" i="3"/>
  <c r="V153" i="3"/>
  <c r="V148" i="3"/>
  <c r="V143" i="3"/>
  <c r="V138" i="3"/>
  <c r="C91" i="3"/>
  <c r="V167" i="3"/>
  <c r="V162" i="3"/>
  <c r="V157" i="3"/>
  <c r="V152" i="3"/>
  <c r="V147" i="3"/>
  <c r="V142" i="3"/>
  <c r="V166" i="3"/>
  <c r="V161" i="3"/>
  <c r="V156" i="3"/>
  <c r="V151" i="3"/>
  <c r="V146" i="3"/>
  <c r="V141" i="3"/>
  <c r="V165" i="3"/>
  <c r="V160" i="3"/>
  <c r="V155" i="3"/>
  <c r="V150" i="3"/>
  <c r="V145" i="3"/>
  <c r="V140" i="3"/>
  <c r="E91" i="3"/>
  <c r="D91" i="3"/>
  <c r="V164" i="3"/>
  <c r="V159" i="3"/>
  <c r="V154" i="3"/>
  <c r="V149" i="3"/>
  <c r="V144" i="3"/>
  <c r="V139" i="3"/>
  <c r="R168" i="3"/>
  <c r="R163" i="3"/>
  <c r="R158" i="3"/>
  <c r="R153" i="3"/>
  <c r="R148" i="3"/>
  <c r="R143" i="3"/>
  <c r="R138" i="3"/>
  <c r="R167" i="3"/>
  <c r="R162" i="3"/>
  <c r="R157" i="3"/>
  <c r="R152" i="3"/>
  <c r="R147" i="3"/>
  <c r="R142" i="3"/>
  <c r="E20" i="3"/>
  <c r="C20" i="3"/>
  <c r="R166" i="3"/>
  <c r="R161" i="3"/>
  <c r="R156" i="3"/>
  <c r="R151" i="3"/>
  <c r="R146" i="3"/>
  <c r="R141" i="3"/>
  <c r="R165" i="3"/>
  <c r="R160" i="3"/>
  <c r="R155" i="3"/>
  <c r="R150" i="3"/>
  <c r="R145" i="3"/>
  <c r="R140" i="3"/>
  <c r="D20" i="3"/>
  <c r="R164" i="3"/>
  <c r="R159" i="3"/>
  <c r="R154" i="3"/>
  <c r="R149" i="3"/>
  <c r="R144" i="3"/>
  <c r="R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AWS Config is enabled in all regions</t>
        </r>
      </text>
    </comment>
    <comment ref="J17" authorId="0" shapeId="0" xr:uid="{00000000-0006-0000-0400-000002000000}">
      <text>
        <r>
          <rPr>
            <sz val="11"/>
            <rFont val="Calibri"/>
          </rPr>
          <t>Ensure that all expired SSL/TLS certificates stored in AWS IAM are removed</t>
        </r>
      </text>
    </comment>
    <comment ref="K17" authorId="0" shapeId="0" xr:uid="{00000000-0006-0000-0400-000004000000}">
      <text>
        <r>
          <rPr>
            <sz val="11"/>
            <rFont val="Calibri"/>
          </rPr>
          <t>Ensure MFA Delete is enabled on S3 buckets</t>
        </r>
      </text>
    </comment>
    <comment ref="L17" authorId="0" shapeId="0" xr:uid="{00000000-0006-0000-0400-000003000000}">
      <text>
        <r>
          <rPr>
            <sz val="11"/>
            <rFont val="Calibri"/>
          </rPr>
          <t>Ensure all data in Amazon S3 has been discovered, classified, and secured when necessary</t>
        </r>
      </text>
    </comment>
    <comment ref="J19" authorId="0" shapeId="0" xr:uid="{00000000-0006-0000-0400-000005000000}">
      <text>
        <r>
          <rPr>
            <sz val="11"/>
            <rFont val="Calibri"/>
          </rPr>
          <t>Ensure that IAM External Access Analyzer is enabled for all regions</t>
        </r>
      </text>
    </comment>
    <comment ref="K19" authorId="0" shapeId="0" xr:uid="{00000000-0006-0000-0400-000007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L19" authorId="0" shapeId="0" xr:uid="{00000000-0006-0000-0400-000008000000}">
      <text>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text>
    </comment>
    <comment ref="M19" authorId="0" shapeId="0" xr:uid="{00000000-0006-0000-0400-000006000000}">
      <text>
        <r>
          <rPr>
            <sz val="11"/>
            <rFont val="Calibri"/>
          </rPr>
          <t>Ensure that RDS instances are not publicly accessible</t>
        </r>
      </text>
    </comment>
    <comment ref="J26" authorId="0" shapeId="0" xr:uid="{00000000-0006-0000-0400-000009000000}">
      <text>
        <r>
          <rPr>
            <sz val="11"/>
            <rFont val="Calibri"/>
          </rPr>
          <t>Ensure S3 Bucket Policy is set to deny HTTP requests</t>
        </r>
      </text>
    </comment>
    <comment ref="J27" authorId="0" shapeId="0" xr:uid="{00000000-0006-0000-0400-00000A000000}">
      <text>
        <r>
          <rPr>
            <sz val="11"/>
            <rFont val="Calibri"/>
          </rPr>
          <t>Ensure that encryption-at-rest is enabled for RDS instances</t>
        </r>
      </text>
    </comment>
    <comment ref="K27" authorId="0" shapeId="0" xr:uid="{00000000-0006-0000-0400-00000C000000}">
      <text>
        <r>
          <rPr>
            <sz val="11"/>
            <rFont val="Calibri"/>
          </rPr>
          <t>Ensure that encryption is enabled for EFS file systems</t>
        </r>
      </text>
    </comment>
    <comment ref="L27" authorId="0" shapeId="0" xr:uid="{00000000-0006-0000-0400-00000D000000}">
      <text>
        <r>
          <rPr>
            <sz val="11"/>
            <rFont val="Calibri"/>
          </rPr>
          <t>Ensure CloudTrail logs are encrypted at rest using KMS CMKs</t>
        </r>
      </text>
    </comment>
    <comment ref="M27" authorId="0" shapeId="0" xr:uid="{00000000-0006-0000-0400-00000E000000}">
      <text>
        <r>
          <rPr>
            <sz val="11"/>
            <rFont val="Calibri"/>
          </rPr>
          <t>Ensure rotation for customer-created symmetric CMKs is enabled</t>
        </r>
      </text>
    </comment>
    <comment ref="N27" authorId="0" shapeId="0" xr:uid="{00000000-0006-0000-0400-00000B000000}">
      <text>
        <r>
          <rPr>
            <sz val="11"/>
            <rFont val="Calibri"/>
          </rPr>
          <t>Ensure EBS volume encryption is enabled in all regions</t>
        </r>
      </text>
    </comment>
    <comment ref="J28" authorId="0" shapeId="0" xr:uid="{00000000-0006-0000-0400-00000F000000}">
      <text>
        <r>
          <rPr>
            <sz val="11"/>
            <rFont val="Calibri"/>
          </rPr>
          <t>Ensure Organizations management account is not used for workloads</t>
        </r>
      </text>
    </comment>
    <comment ref="K28" authorId="0" shapeId="0" xr:uid="{00000000-0006-0000-0400-000010000000}">
      <text>
        <r>
          <rPr>
            <sz val="11"/>
            <rFont val="Calibri"/>
          </rPr>
          <t>Ensure Organizational Units are structured by environment and sensitivity</t>
        </r>
      </text>
    </comment>
    <comment ref="J32" authorId="0" shapeId="0" xr:uid="{00000000-0006-0000-0400-000011000000}">
      <text>
        <r>
          <rPr>
            <sz val="11"/>
            <rFont val="Calibri"/>
          </rPr>
          <t>Ensure AWS Config is enabled in all regions</t>
        </r>
      </text>
    </comment>
    <comment ref="K32" authorId="0" shapeId="0" xr:uid="{00000000-0006-0000-0400-000012000000}">
      <text>
        <r>
          <rPr>
            <sz val="11"/>
            <rFont val="Calibri"/>
          </rPr>
          <t>Ensure that the EC2 Metadata Service only allows IMDSv2</t>
        </r>
      </text>
    </comment>
    <comment ref="J35" authorId="0" shapeId="0" xr:uid="{00000000-0006-0000-0400-000013000000}">
      <text>
        <r>
          <rPr>
            <sz val="11"/>
            <rFont val="Calibri"/>
          </rPr>
          <t>Ensure that RDS instances are not publicly accessible</t>
        </r>
      </text>
    </comment>
    <comment ref="K35" authorId="0" shapeId="0" xr:uid="{00000000-0006-0000-0400-000014000000}">
      <text>
        <r>
          <rPr>
            <sz val="11"/>
            <rFont val="Calibri"/>
          </rPr>
          <t>Ensure CIFS access is restricted to trusted networks to prevent unauthorized access</t>
        </r>
      </text>
    </comment>
    <comment ref="L35" authorId="0" shapeId="0" xr:uid="{00000000-0006-0000-0400-000015000000}">
      <text>
        <r>
          <rPr>
            <sz val="11"/>
            <rFont val="Calibri"/>
          </rPr>
          <t>Ensure no Network ACLs allow ingress from 0.0.0.0/0 to remote server administration ports</t>
        </r>
      </text>
    </comment>
    <comment ref="J36" authorId="0" shapeId="0" xr:uid="{00000000-0006-0000-0400-000016000000}">
      <text>
        <r>
          <rPr>
            <sz val="11"/>
            <rFont val="Calibri"/>
          </rPr>
          <t>Ensure CIFS access is restricted to trusted networks to prevent unauthorized access</t>
        </r>
      </text>
    </comment>
    <comment ref="K36" authorId="0" shapeId="0" xr:uid="{00000000-0006-0000-0400-000017000000}">
      <text>
        <r>
          <rPr>
            <sz val="11"/>
            <rFont val="Calibri"/>
          </rPr>
          <t>Ensure no security groups allow ingress from 0.0.0.0/0 to remote server administration ports</t>
        </r>
      </text>
    </comment>
    <comment ref="L36" authorId="0" shapeId="0" xr:uid="{00000000-0006-0000-0400-000018000000}">
      <text>
        <r>
          <rPr>
            <sz val="11"/>
            <rFont val="Calibri"/>
          </rPr>
          <t>Ensure no security groups allow ingress from ::/0 to remote server administration ports</t>
        </r>
      </text>
    </comment>
    <comment ref="J39" authorId="0" shapeId="0" xr:uid="{00000000-0006-0000-0400-000019000000}">
      <text>
        <r>
          <rPr>
            <sz val="11"/>
            <rFont val="Calibri"/>
          </rPr>
          <t>Ensure that the EC2 Metadata Service only allows IMDSv2</t>
        </r>
      </text>
    </comment>
    <comment ref="J45" authorId="0" shapeId="0" xr:uid="{00000000-0006-0000-0400-00001A000000}">
      <text>
        <r>
          <rPr>
            <sz val="11"/>
            <rFont val="Calibri"/>
          </rPr>
          <t>Ensure access keys are rotated every 90 days or less</t>
        </r>
      </text>
    </comment>
    <comment ref="J46" authorId="0" shapeId="0" xr:uid="{00000000-0006-0000-0400-00001B000000}">
      <text>
        <r>
          <rPr>
            <sz val="11"/>
            <rFont val="Calibri"/>
          </rPr>
          <t>Ensure IAM password policy requires minimum length of 14 or greater</t>
        </r>
      </text>
    </comment>
    <comment ref="K46" authorId="0" shapeId="0" xr:uid="{00000000-0006-0000-0400-00001C000000}">
      <text>
        <r>
          <rPr>
            <sz val="11"/>
            <rFont val="Calibri"/>
          </rPr>
          <t>Ensure IAM password policy prevents password reuse</t>
        </r>
      </text>
    </comment>
    <comment ref="L46" authorId="0" shapeId="0" xr:uid="{00000000-0006-0000-0400-00001D000000}">
      <text>
        <r>
          <rPr>
            <sz val="11"/>
            <rFont val="Calibri"/>
          </rPr>
          <t>Ensure access keys are rotated every 90 days or less</t>
        </r>
      </text>
    </comment>
    <comment ref="J47" authorId="0" shapeId="0" xr:uid="{00000000-0006-0000-0400-00001E000000}">
      <text>
        <r>
          <rPr>
            <sz val="11"/>
            <rFont val="Calibri"/>
          </rPr>
          <t>Ensure credentials unused for 45 days or more are disabled</t>
        </r>
      </text>
    </comment>
    <comment ref="J48" authorId="0" shapeId="0" xr:uid="{00000000-0006-0000-0400-00001F000000}">
      <text>
        <r>
          <rPr>
            <sz val="11"/>
            <rFont val="Calibri"/>
          </rPr>
          <t>Ensure centralized root access in AWS Organizations</t>
        </r>
      </text>
    </comment>
    <comment ref="K48" authorId="0" shapeId="0" xr:uid="{00000000-0006-0000-0400-000023000000}">
      <text>
        <r>
          <rPr>
            <sz val="11"/>
            <rFont val="Calibri"/>
          </rPr>
          <t>Ensure Organizations management account is not used for workloads</t>
        </r>
      </text>
    </comment>
    <comment ref="L48" authorId="0" shapeId="0" xr:uid="{00000000-0006-0000-0400-000024000000}">
      <text>
        <r>
          <rPr>
            <sz val="11"/>
            <rFont val="Calibri"/>
          </rPr>
          <t>Ensure delegated admin manages AWS Organizations policies</t>
        </r>
      </text>
    </comment>
    <comment ref="M48" authorId="0" shapeId="0" xr:uid="{00000000-0006-0000-0400-000025000000}">
      <text>
        <r>
          <rPr>
            <sz val="11"/>
            <rFont val="Calibri"/>
          </rPr>
          <t>Ensure delegated admins manage AWS Organizations-integrated services</t>
        </r>
      </text>
    </comment>
    <comment ref="N48" authorId="0" shapeId="0" xr:uid="{00000000-0006-0000-0400-000026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O48" authorId="0" shapeId="0" xr:uid="{00000000-0006-0000-0400-000020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P48" authorId="0" shapeId="0" xr:uid="{00000000-0006-0000-0400-000021000000}">
      <text>
        <r>
          <rPr>
            <sz val="11"/>
            <rFont val="Calibri"/>
          </rPr>
          <t>Ensure IAM instance roles are used for AWS resource access from instances</t>
        </r>
      </text>
    </comment>
    <comment ref="Q48" authorId="0" shapeId="0" xr:uid="{00000000-0006-0000-0400-000022000000}">
      <text>
        <r>
          <rPr>
            <sz val="11"/>
            <rFont val="Calibri"/>
          </rPr>
          <t>Ensure access to AWSCloudShellFullAccess is restricted</t>
        </r>
      </text>
    </comment>
    <comment ref="J50" authorId="0" shapeId="0" xr:uid="{00000000-0006-0000-0400-000027000000}">
      <text>
        <r>
          <rPr>
            <sz val="11"/>
            <rFont val="Calibri"/>
          </rPr>
          <t>Ensure IAM users are managed centrally via identity federation or AWS Organizations for multi-account environments</t>
        </r>
      </text>
    </comment>
    <comment ref="J52" authorId="0" shapeId="0" xr:uid="{00000000-0006-0000-0400-000028000000}">
      <text>
        <r>
          <rPr>
            <sz val="11"/>
            <rFont val="Calibri"/>
          </rPr>
          <t>Ensure access to AWSCloudShellFullAccess is restricted</t>
        </r>
      </text>
    </comment>
    <comment ref="J56" authorId="0" shapeId="0" xr:uid="{00000000-0006-0000-0400-000029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K56" authorId="0" shapeId="0" xr:uid="{00000000-0006-0000-0400-00002A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L56" authorId="0" shapeId="0" xr:uid="{00000000-0006-0000-0400-00002B000000}">
      <text>
        <r>
          <rPr>
            <sz val="11"/>
            <rFont val="Calibri"/>
          </rPr>
          <t>Ensure multi-factor authentication (MFA) is enabled for all IAM users that have a console password</t>
        </r>
      </text>
    </comment>
    <comment ref="J59" authorId="0" shapeId="0" xr:uid="{00000000-0006-0000-0400-00002C000000}">
      <text>
        <r>
          <rPr>
            <sz val="11"/>
            <rFont val="Calibri"/>
          </rPr>
          <t>Ensure Organizational Units are structured by environment and sensitivity</t>
        </r>
      </text>
    </comment>
    <comment ref="K59" authorId="0" shapeId="0" xr:uid="{00000000-0006-0000-0400-00002D000000}">
      <text>
        <r>
          <rPr>
            <sz val="11"/>
            <rFont val="Calibri"/>
          </rPr>
          <t>Ensure IAM users receive permissions only through groups</t>
        </r>
      </text>
    </comment>
    <comment ref="L59" authorId="0" shapeId="0" xr:uid="{00000000-0006-0000-0400-00002E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M59" authorId="0" shapeId="0" xr:uid="{00000000-0006-0000-0400-00002F000000}">
      <text>
        <r>
          <rPr>
            <sz val="11"/>
            <rFont val="Calibri"/>
          </rPr>
          <t>Ensure IAM instance roles are used for AWS resource access from instances</t>
        </r>
      </text>
    </comment>
    <comment ref="J61" authorId="0" shapeId="0" xr:uid="{00000000-0006-0000-0400-000030000000}">
      <text>
        <r>
          <rPr>
            <sz val="11"/>
            <rFont val="Calibri"/>
          </rPr>
          <t>Ensure AWS Security Hub is enabled</t>
        </r>
      </text>
    </comment>
    <comment ref="J64" authorId="0" shapeId="0" xr:uid="{00000000-0006-0000-0400-000031000000}">
      <text>
        <r>
          <rPr>
            <sz val="11"/>
            <rFont val="Calibri"/>
          </rPr>
          <t>Ensure the Auto Minor Version Upgrade feature is enabled for RDS instances</t>
        </r>
      </text>
    </comment>
    <comment ref="J70" authorId="0" shapeId="0" xr:uid="{00000000-0006-0000-0400-000032000000}">
      <text>
        <r>
          <rPr>
            <sz val="11"/>
            <rFont val="Calibri"/>
          </rPr>
          <t>Ensure that server access logging is enabled on the CloudTrail S3 bucket</t>
        </r>
      </text>
    </comment>
    <comment ref="J73" authorId="0" shapeId="0" xr:uid="{00000000-0006-0000-0400-000033000000}">
      <text>
        <r>
          <rPr>
            <sz val="11"/>
            <rFont val="Calibri"/>
          </rPr>
          <t>Ensure CloudTrail is enabled in all regions</t>
        </r>
      </text>
    </comment>
    <comment ref="K73" authorId="0" shapeId="0" xr:uid="{00000000-0006-0000-0400-000034000000}">
      <text>
        <r>
          <rPr>
            <sz val="11"/>
            <rFont val="Calibri"/>
          </rPr>
          <t>Ensure that object-level logging for write events is enabled for S3 buckets</t>
        </r>
      </text>
    </comment>
    <comment ref="L73" authorId="0" shapeId="0" xr:uid="{00000000-0006-0000-0400-000035000000}">
      <text>
        <r>
          <rPr>
            <sz val="11"/>
            <rFont val="Calibri"/>
          </rPr>
          <t>Ensure that object-level logging for read events is enabled for S3 buckets</t>
        </r>
      </text>
    </comment>
    <comment ref="J79" authorId="0" shapeId="0" xr:uid="{00000000-0006-0000-0400-000036000000}">
      <text>
        <r>
          <rPr>
            <sz val="11"/>
            <rFont val="Calibri"/>
          </rPr>
          <t>Ensure CloudTrail log file validation is enabled</t>
        </r>
      </text>
    </comment>
    <comment ref="J99" authorId="0" shapeId="0" xr:uid="{00000000-0006-0000-0400-000037000000}">
      <text>
        <r>
          <rPr>
            <sz val="11"/>
            <rFont val="Calibri"/>
          </rPr>
          <t>Ensure Multi-AZ deployments are used for enhanced availability in Amazon RDS</t>
        </r>
      </text>
    </comment>
    <comment ref="J105" authorId="0" shapeId="0" xr:uid="{00000000-0006-0000-0400-000038000000}">
      <text>
        <r>
          <rPr>
            <sz val="11"/>
            <rFont val="Calibri"/>
          </rPr>
          <t>Ensure Multi-AZ deployments are used for enhanced availability in Amazon RDS</t>
        </r>
      </text>
    </comment>
    <comment ref="K105" authorId="0" shapeId="0" xr:uid="{00000000-0006-0000-0400-000039000000}">
      <text>
        <r>
          <rPr>
            <sz val="11"/>
            <rFont val="Calibri"/>
          </rPr>
          <t>Ensure no Network ACLs allow ingress from 0.0.0.0/0 to remote server administration ports</t>
        </r>
      </text>
    </comment>
    <comment ref="L105" authorId="0" shapeId="0" xr:uid="{00000000-0006-0000-0400-00003A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M105" authorId="0" shapeId="0" xr:uid="{00000000-0006-0000-0400-00003B000000}">
      <text>
        <r>
          <rPr>
            <sz val="11"/>
            <rFont val="Calibri"/>
          </rPr>
          <t>Ensure VPC Endpoints are used for access to AWS Services</t>
        </r>
      </text>
    </comment>
    <comment ref="J113" authorId="0" shapeId="0" xr:uid="{00000000-0006-0000-0400-00003C000000}">
      <text>
        <r>
          <rPr>
            <sz val="11"/>
            <rFont val="Calibri"/>
          </rPr>
          <t>Ensure AWS Security Hub is enabled</t>
        </r>
      </text>
    </comment>
    <comment ref="J116" authorId="0" shapeId="0" xr:uid="{00000000-0006-0000-0400-00003D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J158" authorId="0" shapeId="0" xr:uid="{00000000-0006-0000-0400-00003E000000}">
      <text>
        <r>
          <rPr>
            <sz val="11"/>
            <rFont val="Calibri"/>
          </rPr>
          <t>Ensure a support role has been created to manage incidents with AWS Support</t>
        </r>
      </text>
    </comment>
    <comment ref="J159" authorId="0" shapeId="0" xr:uid="{00000000-0006-0000-0400-00003F000000}">
      <text>
        <r>
          <rPr>
            <sz val="11"/>
            <rFont val="Calibri"/>
          </rPr>
          <t>Maintain current AWS account contact details</t>
        </r>
      </text>
    </comment>
    <comment ref="K159" authorId="0" shapeId="0" xr:uid="{00000000-0006-0000-0400-000040000000}">
      <text>
        <r>
          <rPr>
            <sz val="11"/>
            <rFont val="Calibri"/>
          </rPr>
          <t>Ensure security contact information is registered</t>
        </r>
      </text>
    </comment>
    <comment ref="J163" authorId="0" shapeId="0" xr:uid="{00000000-0006-0000-0400-000041000000}">
      <text>
        <r>
          <rPr>
            <sz val="11"/>
            <rFont val="Calibri"/>
          </rPr>
          <t>Ensure security contact information is registered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I2" authorId="0" shapeId="0" xr:uid="{00000000-0006-0000-0500-000002000000}">
      <text>
        <r>
          <rPr>
            <sz val="11"/>
            <rFont val="Calibri"/>
          </rPr>
          <t>Ensure AWS Management Console authentication failures are monitored</t>
        </r>
      </text>
    </comment>
    <comment ref="H7" authorId="0" shapeId="0" xr:uid="{00000000-0006-0000-0500-000003000000}">
      <text>
        <r>
          <rPr>
            <sz val="11"/>
            <rFont val="Calibri"/>
          </rPr>
          <t>Ensure CloudTrail is enabled in all regions</t>
        </r>
      </text>
    </comment>
    <comment ref="I7" authorId="0" shapeId="0" xr:uid="{00000000-0006-0000-0500-000006000000}">
      <text>
        <r>
          <rPr>
            <sz val="11"/>
            <rFont val="Calibri"/>
          </rPr>
          <t>Ensure AWS Config is enabled in all regions</t>
        </r>
      </text>
    </comment>
    <comment ref="J7" authorId="0" shapeId="0" xr:uid="{00000000-0006-0000-0500-000004000000}">
      <text>
        <r>
          <rPr>
            <sz val="11"/>
            <rFont val="Calibri"/>
          </rPr>
          <t>Ensure that server access logging is enabled on the CloudTrail S3 bucket</t>
        </r>
      </text>
    </comment>
    <comment ref="K7" authorId="0" shapeId="0" xr:uid="{00000000-0006-0000-0500-000005000000}">
      <text>
        <r>
          <rPr>
            <sz val="11"/>
            <rFont val="Calibri"/>
          </rPr>
          <t>Ensure VPC flow logging is enabled in all VPCs</t>
        </r>
      </text>
    </comment>
    <comment ref="H12" authorId="0" shapeId="0" xr:uid="{00000000-0006-0000-0500-000007000000}">
      <text>
        <r>
          <rPr>
            <sz val="11"/>
            <rFont val="Calibri"/>
          </rPr>
          <t>Ensure MFA Delete is enabled on S3 buckets</t>
        </r>
      </text>
    </comment>
    <comment ref="H16" authorId="0" shapeId="0" xr:uid="{00000000-0006-0000-0500-000008000000}">
      <text>
        <r>
          <rPr>
            <sz val="11"/>
            <rFont val="Calibri"/>
          </rPr>
          <t>Ensure S3 Bucket Policy is set to deny HTTP requests</t>
        </r>
      </text>
    </comment>
    <comment ref="I16" authorId="0" shapeId="0" xr:uid="{00000000-0006-0000-0500-00000B000000}">
      <text>
        <r>
          <rPr>
            <sz val="11"/>
            <rFont val="Calibri"/>
          </rPr>
          <t>Ensure that encryption-at-rest is enabled for RDS instances</t>
        </r>
      </text>
    </comment>
    <comment ref="J16" authorId="0" shapeId="0" xr:uid="{00000000-0006-0000-0500-00000C000000}">
      <text>
        <r>
          <rPr>
            <sz val="11"/>
            <rFont val="Calibri"/>
          </rPr>
          <t>Ensure that encryption is enabled for EFS file systems</t>
        </r>
      </text>
    </comment>
    <comment ref="K16" authorId="0" shapeId="0" xr:uid="{00000000-0006-0000-0500-00000D000000}">
      <text>
        <r>
          <rPr>
            <sz val="11"/>
            <rFont val="Calibri"/>
          </rPr>
          <t>Ensure CloudTrail logs are encrypted at rest using KMS CMKs</t>
        </r>
      </text>
    </comment>
    <comment ref="L16" authorId="0" shapeId="0" xr:uid="{00000000-0006-0000-0500-000009000000}">
      <text>
        <r>
          <rPr>
            <sz val="11"/>
            <rFont val="Calibri"/>
          </rPr>
          <t>Ensure rotation for customer-created symmetric CMKs is enabled</t>
        </r>
      </text>
    </comment>
    <comment ref="M16" authorId="0" shapeId="0" xr:uid="{00000000-0006-0000-0500-00000A000000}">
      <text>
        <r>
          <rPr>
            <sz val="11"/>
            <rFont val="Calibri"/>
          </rPr>
          <t>Ensure EBS volume encryption is enabled in all regions</t>
        </r>
      </text>
    </comment>
    <comment ref="H20" authorId="0" shapeId="0" xr:uid="{00000000-0006-0000-0500-00000E000000}">
      <text>
        <r>
          <rPr>
            <sz val="11"/>
            <rFont val="Calibri"/>
          </rPr>
          <t>Ensure CIFS access is restricted to trusted networks to prevent unauthorized access</t>
        </r>
      </text>
    </comment>
    <comment ref="I20" authorId="0" shapeId="0" xr:uid="{00000000-0006-0000-0500-00000F000000}">
      <text>
        <r>
          <rPr>
            <sz val="11"/>
            <rFont val="Calibri"/>
          </rPr>
          <t>Ensure no Network ACLs allow ingress from 0.0.0.0/0 to remote server administration ports</t>
        </r>
      </text>
    </comment>
    <comment ref="J20" authorId="0" shapeId="0" xr:uid="{00000000-0006-0000-0500-000010000000}">
      <text>
        <r>
          <rPr>
            <sz val="11"/>
            <rFont val="Calibri"/>
          </rPr>
          <t>Ensure no security groups allow ingress from 0.0.0.0/0 to remote server administration ports</t>
        </r>
      </text>
    </comment>
    <comment ref="K20" authorId="0" shapeId="0" xr:uid="{00000000-0006-0000-0500-000011000000}">
      <text>
        <r>
          <rPr>
            <sz val="11"/>
            <rFont val="Calibri"/>
          </rPr>
          <t>Ensure no security groups allow ingress from ::/0 to remote server administration ports</t>
        </r>
      </text>
    </comment>
    <comment ref="L20" authorId="0" shapeId="0" xr:uid="{00000000-0006-0000-0500-000012000000}">
      <text>
        <r>
          <rPr>
            <sz val="11"/>
            <rFont val="Calibri"/>
          </rPr>
          <t>Ensure the default security group of every VPC restricts all traffic</t>
        </r>
      </text>
    </comment>
    <comment ref="H21" authorId="0" shapeId="0" xr:uid="{00000000-0006-0000-0500-000013000000}">
      <text>
        <r>
          <rPr>
            <sz val="11"/>
            <rFont val="Calibri"/>
          </rPr>
          <t>Ensure that RDS instances are not publicly accessible</t>
        </r>
      </text>
    </comment>
    <comment ref="I21" authorId="0" shapeId="0" xr:uid="{00000000-0006-0000-0500-000014000000}">
      <text>
        <r>
          <rPr>
            <sz val="11"/>
            <rFont val="Calibri"/>
          </rPr>
          <t>Ensure the default security group of every VPC restricts all traffic</t>
        </r>
      </text>
    </comment>
    <comment ref="J21" authorId="0" shapeId="0" xr:uid="{00000000-0006-0000-0500-000015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K21" authorId="0" shapeId="0" xr:uid="{00000000-0006-0000-0500-000016000000}">
      <text>
        <r>
          <rPr>
            <sz val="11"/>
            <rFont val="Calibri"/>
          </rPr>
          <t>Ensure VPC Endpoints are used for access to AWS Services</t>
        </r>
      </text>
    </comment>
    <comment ref="H24" authorId="0" shapeId="0" xr:uid="{00000000-0006-0000-0500-000017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I24" authorId="0" shapeId="0" xr:uid="{00000000-0006-0000-0500-000018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J24" authorId="0" shapeId="0" xr:uid="{00000000-0006-0000-0500-000019000000}">
      <text>
        <r>
          <rPr>
            <sz val="11"/>
            <rFont val="Calibri"/>
          </rPr>
          <t>Ensure multi-factor authentication (MFA) is enabled for all IAM users that have a console password</t>
        </r>
      </text>
    </comment>
    <comment ref="K24" authorId="0" shapeId="0" xr:uid="{00000000-0006-0000-0500-00001A000000}">
      <text>
        <r>
          <rPr>
            <sz val="11"/>
            <rFont val="Calibri"/>
          </rPr>
          <t>Ensure MFA Delete is enabled on S3 buckets</t>
        </r>
      </text>
    </comment>
    <comment ref="H26" authorId="0" shapeId="0" xr:uid="{00000000-0006-0000-0500-00001B000000}">
      <text>
        <r>
          <rPr>
            <sz val="11"/>
            <rFont val="Calibri"/>
          </rPr>
          <t>Ensure Multi-AZ deployments are used for enhanced availability in Amazon RDS</t>
        </r>
      </text>
    </comment>
    <comment ref="I26" authorId="0" shapeId="0" xr:uid="{00000000-0006-0000-0500-00001C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H29" authorId="0" shapeId="0" xr:uid="{00000000-0006-0000-0500-00001D000000}">
      <text>
        <r>
          <rPr>
            <sz val="11"/>
            <rFont val="Calibri"/>
          </rPr>
          <t>Ensure IAM password policy requires minimum length of 14 or greater</t>
        </r>
      </text>
    </comment>
    <comment ref="I29" authorId="0" shapeId="0" xr:uid="{00000000-0006-0000-0500-00001E000000}">
      <text>
        <r>
          <rPr>
            <sz val="11"/>
            <rFont val="Calibri"/>
          </rPr>
          <t>Ensure IAM password policy prevents password reuse</t>
        </r>
      </text>
    </comment>
    <comment ref="J29" authorId="0" shapeId="0" xr:uid="{00000000-0006-0000-0500-00001F000000}">
      <text>
        <r>
          <rPr>
            <sz val="11"/>
            <rFont val="Calibri"/>
          </rPr>
          <t>Ensure multi-factor authentication (MFA) is enabled for all IAM users that have a console password</t>
        </r>
      </text>
    </comment>
    <comment ref="K29" authorId="0" shapeId="0" xr:uid="{00000000-0006-0000-0500-000020000000}">
      <text>
        <r>
          <rPr>
            <sz val="11"/>
            <rFont val="Calibri"/>
          </rPr>
          <t>Ensure access keys are rotated every 90 days or less</t>
        </r>
      </text>
    </comment>
    <comment ref="H31" authorId="0" shapeId="0" xr:uid="{00000000-0006-0000-0500-000021000000}">
      <text>
        <r>
          <rPr>
            <sz val="11"/>
            <rFont val="Calibri"/>
          </rPr>
          <t>Ensure centralized root access in AWS Organizations</t>
        </r>
      </text>
    </comment>
    <comment ref="I31" authorId="0" shapeId="0" xr:uid="{00000000-0006-0000-0500-000027000000}">
      <text>
        <r>
          <rPr>
            <sz val="11"/>
            <rFont val="Calibri"/>
          </rPr>
          <t>Ensure Organizations management account is not used for workloads</t>
        </r>
      </text>
    </comment>
    <comment ref="J31" authorId="0" shapeId="0" xr:uid="{00000000-0006-0000-0500-000028000000}">
      <text>
        <r>
          <rPr>
            <sz val="11"/>
            <rFont val="Calibri"/>
          </rPr>
          <t>Ensure delegated admin manages AWS Organizations policies</t>
        </r>
      </text>
    </comment>
    <comment ref="K31" authorId="0" shapeId="0" xr:uid="{00000000-0006-0000-0500-000029000000}">
      <text>
        <r>
          <rPr>
            <sz val="11"/>
            <rFont val="Calibri"/>
          </rPr>
          <t>Ensure delegated admins manage AWS Organizations-integrated services</t>
        </r>
      </text>
    </comment>
    <comment ref="L31" authorId="0" shapeId="0" xr:uid="{00000000-0006-0000-0500-00002A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M31" authorId="0" shapeId="0" xr:uid="{00000000-0006-0000-0500-00002B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N31" authorId="0" shapeId="0" xr:uid="{00000000-0006-0000-0500-000022000000}">
      <text>
        <r>
          <rPr>
            <sz val="11"/>
            <rFont val="Calibri"/>
          </rPr>
          <t>Ensure credentials unused for 45 days or more are disabled</t>
        </r>
      </text>
    </comment>
    <comment ref="O31" authorId="0" shapeId="0" xr:uid="{00000000-0006-0000-0500-000023000000}">
      <text>
        <r>
          <rPr>
            <sz val="11"/>
            <rFont val="Calibri"/>
          </rPr>
          <t>Ensure IAM users receive permissions only through groups</t>
        </r>
      </text>
    </comment>
    <comment ref="P31" authorId="0" shapeId="0" xr:uid="{00000000-0006-0000-0500-000024000000}">
      <text>
        <r>
          <rPr>
            <sz val="11"/>
            <rFont val="Calibri"/>
          </rPr>
          <t>Ensure IAM instance roles are used for AWS resource access from instances</t>
        </r>
      </text>
    </comment>
    <comment ref="Q31" authorId="0" shapeId="0" xr:uid="{00000000-0006-0000-0500-000025000000}">
      <text>
        <r>
          <rPr>
            <sz val="11"/>
            <rFont val="Calibri"/>
          </rPr>
          <t>Ensure IAM users are managed centrally via identity federation or AWS Organizations for multi-account environments</t>
        </r>
      </text>
    </comment>
    <comment ref="R31" authorId="0" shapeId="0" xr:uid="{00000000-0006-0000-0500-000026000000}">
      <text>
        <r>
          <rPr>
            <sz val="11"/>
            <rFont val="Calibri"/>
          </rPr>
          <t>Ensure access to AWSCloudShellFullAccess is restricted</t>
        </r>
      </text>
    </comment>
    <comment ref="H34" authorId="0" shapeId="0" xr:uid="{00000000-0006-0000-0500-00002C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I34" authorId="0" shapeId="0" xr:uid="{00000000-0006-0000-0500-00002D000000}">
      <text>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text>
    </comment>
    <comment ref="H38" authorId="0" shapeId="0" xr:uid="{00000000-0006-0000-0500-00002E000000}">
      <text>
        <r>
          <rPr>
            <sz val="11"/>
            <rFont val="Calibri"/>
          </rPr>
          <t>Ensure CloudTrail is enabled in all regions</t>
        </r>
      </text>
    </comment>
    <comment ref="H41" authorId="0" shapeId="0" xr:uid="{00000000-0006-0000-0500-00002F000000}">
      <text>
        <r>
          <rPr>
            <sz val="11"/>
            <rFont val="Calibri"/>
          </rPr>
          <t>Ensure the Auto Minor Version Upgrade feature is enabled for RDS instances</t>
        </r>
      </text>
    </comment>
    <comment ref="I41" authorId="0" shapeId="0" xr:uid="{00000000-0006-0000-0500-000030000000}">
      <text>
        <r>
          <rPr>
            <sz val="11"/>
            <rFont val="Calibri"/>
          </rPr>
          <t>Ensure that the EC2 Metadata Service only allows IMDSv2</t>
        </r>
      </text>
    </comment>
    <comment ref="H43" authorId="0" shapeId="0" xr:uid="{00000000-0006-0000-0500-000031000000}">
      <text>
        <r>
          <rPr>
            <sz val="11"/>
            <rFont val="Calibri"/>
          </rPr>
          <t>Ensure authorization guardrails for all AWS Organization accounts</t>
        </r>
      </text>
    </comment>
    <comment ref="I43" authorId="0" shapeId="0" xr:uid="{00000000-0006-0000-0500-000032000000}">
      <text>
        <r>
          <rPr>
            <sz val="11"/>
            <rFont val="Calibri"/>
          </rPr>
          <t>Ensure credentials unused for 45 days or more are disabled</t>
        </r>
      </text>
    </comment>
    <comment ref="J43" authorId="0" shapeId="0" xr:uid="{00000000-0006-0000-0500-000033000000}">
      <text>
        <r>
          <rPr>
            <sz val="11"/>
            <rFont val="Calibri"/>
          </rPr>
          <t>Ensure access keys are rotated every 90 days or less</t>
        </r>
      </text>
    </comment>
    <comment ref="K43" authorId="0" shapeId="0" xr:uid="{00000000-0006-0000-0500-000034000000}">
      <text>
        <r>
          <rPr>
            <sz val="11"/>
            <rFont val="Calibri"/>
          </rPr>
          <t>Ensure IAM users receive permissions only through groups</t>
        </r>
      </text>
    </comment>
    <comment ref="L43" authorId="0" shapeId="0" xr:uid="{00000000-0006-0000-0500-000035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M43" authorId="0" shapeId="0" xr:uid="{00000000-0006-0000-0500-000036000000}">
      <text>
        <r>
          <rPr>
            <sz val="11"/>
            <rFont val="Calibri"/>
          </rPr>
          <t>Ensure that IAM External Access Analyzer is enabled for all regions</t>
        </r>
      </text>
    </comment>
    <comment ref="N43" authorId="0" shapeId="0" xr:uid="{00000000-0006-0000-0500-000037000000}">
      <text>
        <r>
          <rPr>
            <sz val="11"/>
            <rFont val="Calibri"/>
          </rPr>
          <t>Ensure IAM users are managed centrally via identity federation or AWS Organizations for multi-account environments</t>
        </r>
      </text>
    </comment>
    <comment ref="O43" authorId="0" shapeId="0" xr:uid="{00000000-0006-0000-0500-000038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credentials unused for 45 days or more are disabled</t>
        </r>
      </text>
    </comment>
    <comment ref="K3" authorId="0" shapeId="0" xr:uid="{00000000-0006-0000-0600-000005000000}">
      <text>
        <r>
          <rPr>
            <sz val="11"/>
            <rFont val="Calibri"/>
          </rPr>
          <t>Ensure IAM users receive permissions only through groups</t>
        </r>
      </text>
    </comment>
    <comment ref="L3" authorId="0" shapeId="0" xr:uid="{00000000-0006-0000-0600-000002000000}">
      <text>
        <r>
          <rPr>
            <sz val="11"/>
            <rFont val="Calibri"/>
          </rPr>
          <t>Ensure that IAM External Access Analyzer is enabled for all regions</t>
        </r>
      </text>
    </comment>
    <comment ref="M3" authorId="0" shapeId="0" xr:uid="{00000000-0006-0000-0600-000003000000}">
      <text>
        <r>
          <rPr>
            <sz val="11"/>
            <rFont val="Calibri"/>
          </rPr>
          <t>Ensure IAM users are managed centrally via identity federation or AWS Organizations for multi-account environments</t>
        </r>
      </text>
    </comment>
    <comment ref="N3" authorId="0" shapeId="0" xr:uid="{00000000-0006-0000-0600-000004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J4" authorId="0" shapeId="0" xr:uid="{00000000-0006-0000-0600-000006000000}">
      <text>
        <r>
          <rPr>
            <sz val="11"/>
            <rFont val="Calibri"/>
          </rPr>
          <t>Ensure authorization guardrails for all AWS Organization accounts</t>
        </r>
      </text>
    </comment>
    <comment ref="K4" authorId="0" shapeId="0" xr:uid="{00000000-0006-0000-0600-000007000000}">
      <text>
        <r>
          <rPr>
            <sz val="11"/>
            <rFont val="Calibri"/>
          </rPr>
          <t>Ensure Organizational Units are structured by environment and sensitivity</t>
        </r>
      </text>
    </comment>
    <comment ref="L4" authorId="0" shapeId="0" xr:uid="{00000000-0006-0000-0600-000008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J5" authorId="0" shapeId="0" xr:uid="{00000000-0006-0000-0600-000009000000}">
      <text>
        <r>
          <rPr>
            <sz val="11"/>
            <rFont val="Calibri"/>
          </rPr>
          <t>Ensure all data in Amazon S3 has been discovered, classified, and secured when necessary</t>
        </r>
      </text>
    </comment>
    <comment ref="K5" authorId="0" shapeId="0" xr:uid="{00000000-0006-0000-0600-00000A000000}">
      <text>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text>
    </comment>
    <comment ref="J7" authorId="0" shapeId="0" xr:uid="{00000000-0006-0000-0600-00000B000000}">
      <text>
        <r>
          <rPr>
            <sz val="11"/>
            <rFont val="Calibri"/>
          </rPr>
          <t>Ensure centralized root access in AWS Organizations</t>
        </r>
      </text>
    </comment>
    <comment ref="K7" authorId="0" shapeId="0" xr:uid="{00000000-0006-0000-0600-000011000000}">
      <text>
        <r>
          <rPr>
            <sz val="11"/>
            <rFont val="Calibri"/>
          </rPr>
          <t>Ensure Organizations management account is not used for workloads</t>
        </r>
      </text>
    </comment>
    <comment ref="L7" authorId="0" shapeId="0" xr:uid="{00000000-0006-0000-0600-000012000000}">
      <text>
        <r>
          <rPr>
            <sz val="11"/>
            <rFont val="Calibri"/>
          </rPr>
          <t>Ensure delegated admin manages AWS Organizations policies</t>
        </r>
      </text>
    </comment>
    <comment ref="M7" authorId="0" shapeId="0" xr:uid="{00000000-0006-0000-0600-000013000000}">
      <text>
        <r>
          <rPr>
            <sz val="11"/>
            <rFont val="Calibri"/>
          </rPr>
          <t>Ensure delegated admins manage AWS Organizations-integrated services</t>
        </r>
      </text>
    </comment>
    <comment ref="N7" authorId="0" shapeId="0" xr:uid="{00000000-0006-0000-0600-000014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O7" authorId="0" shapeId="0" xr:uid="{00000000-0006-0000-0600-00000C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P7" authorId="0" shapeId="0" xr:uid="{00000000-0006-0000-0600-00000D000000}">
      <text>
        <r>
          <rPr>
            <sz val="11"/>
            <rFont val="Calibri"/>
          </rPr>
          <t>Ensure IAM users receive permissions only through groups</t>
        </r>
      </text>
    </comment>
    <comment ref="Q7" authorId="0" shapeId="0" xr:uid="{00000000-0006-0000-0600-00000E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R7" authorId="0" shapeId="0" xr:uid="{00000000-0006-0000-0600-00000F000000}">
      <text>
        <r>
          <rPr>
            <sz val="11"/>
            <rFont val="Calibri"/>
          </rPr>
          <t>Ensure IAM instance roles are used for AWS resource access from instances</t>
        </r>
      </text>
    </comment>
    <comment ref="S7" authorId="0" shapeId="0" xr:uid="{00000000-0006-0000-0600-000010000000}">
      <text>
        <r>
          <rPr>
            <sz val="11"/>
            <rFont val="Calibri"/>
          </rPr>
          <t>Ensure access to AWSCloudShellFullAccess is restricted</t>
        </r>
      </text>
    </comment>
    <comment ref="J8" authorId="0" shapeId="0" xr:uid="{00000000-0006-0000-0600-000015000000}">
      <text>
        <r>
          <rPr>
            <sz val="11"/>
            <rFont val="Calibri"/>
          </rPr>
          <t>Ensure centralized root access in AWS Organizations</t>
        </r>
      </text>
    </comment>
    <comment ref="K8" authorId="0" shapeId="0" xr:uid="{00000000-0006-0000-0600-000016000000}">
      <text>
        <r>
          <rPr>
            <sz val="11"/>
            <rFont val="Calibri"/>
          </rPr>
          <t>Ensure Organizations management account is not used for workloads</t>
        </r>
      </text>
    </comment>
    <comment ref="L8" authorId="0" shapeId="0" xr:uid="{00000000-0006-0000-0600-000017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M8" authorId="0" shapeId="0" xr:uid="{00000000-0006-0000-0600-000018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N8" authorId="0" shapeId="0" xr:uid="{00000000-0006-0000-0600-000019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J23" authorId="0" shapeId="0" xr:uid="{00000000-0006-0000-0600-00001A000000}">
      <text>
        <r>
          <rPr>
            <sz val="11"/>
            <rFont val="Calibri"/>
          </rPr>
          <t>Ensure CloudTrail is enabled in all regions</t>
        </r>
      </text>
    </comment>
    <comment ref="K23" authorId="0" shapeId="0" xr:uid="{00000000-0006-0000-0600-000027000000}">
      <text>
        <r>
          <rPr>
            <sz val="11"/>
            <rFont val="Calibri"/>
          </rPr>
          <t>Ensure CloudTrail log file validation is enabled</t>
        </r>
      </text>
    </comment>
    <comment ref="L23" authorId="0" shapeId="0" xr:uid="{00000000-0006-0000-0600-000028000000}">
      <text>
        <r>
          <rPr>
            <sz val="11"/>
            <rFont val="Calibri"/>
          </rPr>
          <t>Ensure that server access logging is enabled on the CloudTrail S3 bucket</t>
        </r>
      </text>
    </comment>
    <comment ref="M23" authorId="0" shapeId="0" xr:uid="{00000000-0006-0000-0600-000029000000}">
      <text>
        <r>
          <rPr>
            <sz val="11"/>
            <rFont val="Calibri"/>
          </rPr>
          <t>Ensure VPC flow logging is enabled in all VPCs</t>
        </r>
      </text>
    </comment>
    <comment ref="N23" authorId="0" shapeId="0" xr:uid="{00000000-0006-0000-0600-00002A000000}">
      <text>
        <r>
          <rPr>
            <sz val="11"/>
            <rFont val="Calibri"/>
          </rPr>
          <t>Ensure that object-level logging for write events is enabled for S3 buckets</t>
        </r>
      </text>
    </comment>
    <comment ref="O23" authorId="0" shapeId="0" xr:uid="{00000000-0006-0000-0600-00002B000000}">
      <text>
        <r>
          <rPr>
            <sz val="11"/>
            <rFont val="Calibri"/>
          </rPr>
          <t>Ensure that object-level logging for read events is enabled for S3 buckets</t>
        </r>
      </text>
    </comment>
    <comment ref="P23" authorId="0" shapeId="0" xr:uid="{00000000-0006-0000-0600-00002C000000}">
      <text>
        <r>
          <rPr>
            <sz val="11"/>
            <rFont val="Calibri"/>
          </rPr>
          <t>Ensure all AWS-managed web front-end services have access logging enabled</t>
        </r>
      </text>
    </comment>
    <comment ref="Q23" authorId="0" shapeId="0" xr:uid="{00000000-0006-0000-0600-00002D000000}">
      <text>
        <r>
          <rPr>
            <sz val="11"/>
            <rFont val="Calibri"/>
          </rPr>
          <t>Ensure unauthorized API calls are monitored</t>
        </r>
      </text>
    </comment>
    <comment ref="R23" authorId="0" shapeId="0" xr:uid="{00000000-0006-0000-0600-00002E000000}">
      <text>
        <r>
          <rPr>
            <sz val="11"/>
            <rFont val="Calibri"/>
          </rPr>
          <t>Ensure management console sign-in without MFA is monitored</t>
        </r>
      </text>
    </comment>
    <comment ref="S23" authorId="0" shapeId="0" xr:uid="{00000000-0006-0000-0600-00002F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T23" authorId="0" shapeId="0" xr:uid="{00000000-0006-0000-0600-00001B000000}">
      <text>
        <r>
          <rPr>
            <sz val="11"/>
            <rFont val="Calibri"/>
          </rPr>
          <t>Ensure IAM policy changes are monitored</t>
        </r>
      </text>
    </comment>
    <comment ref="U23" authorId="0" shapeId="0" xr:uid="{00000000-0006-0000-0600-00001C000000}">
      <text>
        <r>
          <rPr>
            <sz val="11"/>
            <rFont val="Calibri"/>
          </rPr>
          <t>Ensure CloudTrail configuration changes are monitored</t>
        </r>
      </text>
    </comment>
    <comment ref="V23" authorId="0" shapeId="0" xr:uid="{00000000-0006-0000-0600-00001D000000}">
      <text>
        <r>
          <rPr>
            <sz val="11"/>
            <rFont val="Calibri"/>
          </rPr>
          <t>Ensure AWS Management Console authentication failures are monitored</t>
        </r>
      </text>
    </comment>
    <comment ref="W23" authorId="0" shapeId="0" xr:uid="{00000000-0006-0000-0600-00001E000000}">
      <text>
        <r>
          <rPr>
            <sz val="11"/>
            <rFont val="Calibri"/>
          </rPr>
          <t>Ensure disabling or scheduled deletion of customer created CMKs is monitored</t>
        </r>
      </text>
    </comment>
    <comment ref="X23" authorId="0" shapeId="0" xr:uid="{00000000-0006-0000-0600-00001F000000}">
      <text>
        <r>
          <rPr>
            <sz val="11"/>
            <rFont val="Calibri"/>
          </rPr>
          <t>Ensure S3 bucket policy changes are monitored</t>
        </r>
      </text>
    </comment>
    <comment ref="Y23" authorId="0" shapeId="0" xr:uid="{00000000-0006-0000-0600-000020000000}">
      <text>
        <r>
          <rPr>
            <sz val="11"/>
            <rFont val="Calibri"/>
          </rPr>
          <t>Ensure AWS Config configuration changes are monitored</t>
        </r>
      </text>
    </comment>
    <comment ref="Z23" authorId="0" shapeId="0" xr:uid="{00000000-0006-0000-0600-000021000000}">
      <text>
        <r>
          <rPr>
            <sz val="11"/>
            <rFont val="Calibri"/>
          </rPr>
          <t>Ensure security group changes are monitored</t>
        </r>
      </text>
    </comment>
    <comment ref="AA23" authorId="0" shapeId="0" xr:uid="{00000000-0006-0000-0600-000022000000}">
      <text>
        <r>
          <rPr>
            <sz val="11"/>
            <rFont val="Calibri"/>
          </rPr>
          <t>Ensure Network Access Control List (NACL) changes are monitored</t>
        </r>
      </text>
    </comment>
    <comment ref="AB23" authorId="0" shapeId="0" xr:uid="{00000000-0006-0000-0600-000023000000}">
      <text>
        <r>
          <rPr>
            <sz val="11"/>
            <rFont val="Calibri"/>
          </rPr>
          <t>Ensure changes to network gateways are monitored</t>
        </r>
      </text>
    </comment>
    <comment ref="AC23" authorId="0" shapeId="0" xr:uid="{00000000-0006-0000-0600-000024000000}">
      <text>
        <r>
          <rPr>
            <sz val="11"/>
            <rFont val="Calibri"/>
          </rPr>
          <t>Ensure route table changes are monitored</t>
        </r>
      </text>
    </comment>
    <comment ref="AD23" authorId="0" shapeId="0" xr:uid="{00000000-0006-0000-0600-000025000000}">
      <text>
        <r>
          <rPr>
            <sz val="11"/>
            <rFont val="Calibri"/>
          </rPr>
          <t>Ensure VPC changes are monitored</t>
        </r>
      </text>
    </comment>
    <comment ref="AE23" authorId="0" shapeId="0" xr:uid="{00000000-0006-0000-0600-000026000000}">
      <text>
        <r>
          <rPr>
            <sz val="11"/>
            <rFont val="Calibri"/>
          </rPr>
          <t>Ensure AWS Organizations changes are monitored</t>
        </r>
      </text>
    </comment>
    <comment ref="J24" authorId="0" shapeId="0" xr:uid="{00000000-0006-0000-0600-000030000000}">
      <text>
        <r>
          <rPr>
            <sz val="11"/>
            <rFont val="Calibri"/>
          </rPr>
          <t>Ensure CloudTrail is enabled in all regions</t>
        </r>
      </text>
    </comment>
    <comment ref="K24" authorId="0" shapeId="0" xr:uid="{00000000-0006-0000-0600-000031000000}">
      <text>
        <r>
          <rPr>
            <sz val="11"/>
            <rFont val="Calibri"/>
          </rPr>
          <t>Ensure that object-level logging for write events is enabled for S3 buckets</t>
        </r>
      </text>
    </comment>
    <comment ref="L24" authorId="0" shapeId="0" xr:uid="{00000000-0006-0000-0600-000032000000}">
      <text>
        <r>
          <rPr>
            <sz val="11"/>
            <rFont val="Calibri"/>
          </rPr>
          <t>Ensure that object-level logging for read events is enabled for S3 buckets</t>
        </r>
      </text>
    </comment>
    <comment ref="J29" authorId="0" shapeId="0" xr:uid="{00000000-0006-0000-0600-000033000000}">
      <text>
        <r>
          <rPr>
            <sz val="11"/>
            <rFont val="Calibri"/>
          </rPr>
          <t>Ensure unauthorized API calls are monitored</t>
        </r>
      </text>
    </comment>
    <comment ref="K29" authorId="0" shapeId="0" xr:uid="{00000000-0006-0000-0600-000034000000}">
      <text>
        <r>
          <rPr>
            <sz val="11"/>
            <rFont val="Calibri"/>
          </rPr>
          <t>Ensure management console sign-in without MFA is monitored</t>
        </r>
      </text>
    </comment>
    <comment ref="L29" authorId="0" shapeId="0" xr:uid="{00000000-0006-0000-0600-000035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M29" authorId="0" shapeId="0" xr:uid="{00000000-0006-0000-0600-000036000000}">
      <text>
        <r>
          <rPr>
            <sz val="11"/>
            <rFont val="Calibri"/>
          </rPr>
          <t>Ensure IAM policy changes are monitored</t>
        </r>
      </text>
    </comment>
    <comment ref="N29" authorId="0" shapeId="0" xr:uid="{00000000-0006-0000-0600-000037000000}">
      <text>
        <r>
          <rPr>
            <sz val="11"/>
            <rFont val="Calibri"/>
          </rPr>
          <t>Ensure CloudTrail configuration changes are monitored</t>
        </r>
      </text>
    </comment>
    <comment ref="O29" authorId="0" shapeId="0" xr:uid="{00000000-0006-0000-0600-000038000000}">
      <text>
        <r>
          <rPr>
            <sz val="11"/>
            <rFont val="Calibri"/>
          </rPr>
          <t>Ensure AWS Management Console authentication failures are monitored</t>
        </r>
      </text>
    </comment>
    <comment ref="P29" authorId="0" shapeId="0" xr:uid="{00000000-0006-0000-0600-000039000000}">
      <text>
        <r>
          <rPr>
            <sz val="11"/>
            <rFont val="Calibri"/>
          </rPr>
          <t>Ensure disabling or scheduled deletion of customer created CMKs is monitored</t>
        </r>
      </text>
    </comment>
    <comment ref="Q29" authorId="0" shapeId="0" xr:uid="{00000000-0006-0000-0600-00003A000000}">
      <text>
        <r>
          <rPr>
            <sz val="11"/>
            <rFont val="Calibri"/>
          </rPr>
          <t>Ensure S3 bucket policy changes are monitored</t>
        </r>
      </text>
    </comment>
    <comment ref="R29" authorId="0" shapeId="0" xr:uid="{00000000-0006-0000-0600-00003B000000}">
      <text>
        <r>
          <rPr>
            <sz val="11"/>
            <rFont val="Calibri"/>
          </rPr>
          <t>Ensure AWS Config configuration changes are monitored</t>
        </r>
      </text>
    </comment>
    <comment ref="S29" authorId="0" shapeId="0" xr:uid="{00000000-0006-0000-0600-00003C000000}">
      <text>
        <r>
          <rPr>
            <sz val="11"/>
            <rFont val="Calibri"/>
          </rPr>
          <t>Ensure security group changes are monitored</t>
        </r>
      </text>
    </comment>
    <comment ref="T29" authorId="0" shapeId="0" xr:uid="{00000000-0006-0000-0600-00003D000000}">
      <text>
        <r>
          <rPr>
            <sz val="11"/>
            <rFont val="Calibri"/>
          </rPr>
          <t>Ensure Network Access Control List (NACL) changes are monitored</t>
        </r>
      </text>
    </comment>
    <comment ref="U29" authorId="0" shapeId="0" xr:uid="{00000000-0006-0000-0600-00003E000000}">
      <text>
        <r>
          <rPr>
            <sz val="11"/>
            <rFont val="Calibri"/>
          </rPr>
          <t>Ensure changes to network gateways are monitored</t>
        </r>
      </text>
    </comment>
    <comment ref="V29" authorId="0" shapeId="0" xr:uid="{00000000-0006-0000-0600-00003F000000}">
      <text>
        <r>
          <rPr>
            <sz val="11"/>
            <rFont val="Calibri"/>
          </rPr>
          <t>Ensure route table changes are monitored</t>
        </r>
      </text>
    </comment>
    <comment ref="W29" authorId="0" shapeId="0" xr:uid="{00000000-0006-0000-0600-000040000000}">
      <text>
        <r>
          <rPr>
            <sz val="11"/>
            <rFont val="Calibri"/>
          </rPr>
          <t>Ensure VPC changes are monitored</t>
        </r>
      </text>
    </comment>
    <comment ref="X29" authorId="0" shapeId="0" xr:uid="{00000000-0006-0000-0600-000041000000}">
      <text>
        <r>
          <rPr>
            <sz val="11"/>
            <rFont val="Calibri"/>
          </rPr>
          <t>Ensure AWS Organizations changes are monitored</t>
        </r>
      </text>
    </comment>
    <comment ref="J32" authorId="0" shapeId="0" xr:uid="{00000000-0006-0000-0600-000042000000}">
      <text>
        <r>
          <rPr>
            <sz val="11"/>
            <rFont val="Calibri"/>
          </rPr>
          <t>Ensure AWS Config is enabled in all regions</t>
        </r>
      </text>
    </comment>
    <comment ref="J33" authorId="0" shapeId="0" xr:uid="{00000000-0006-0000-0600-000043000000}">
      <text>
        <r>
          <rPr>
            <sz val="11"/>
            <rFont val="Calibri"/>
          </rPr>
          <t>Ensure that the EC2 Metadata Service only allows IMDSv2</t>
        </r>
      </text>
    </comment>
    <comment ref="J45" authorId="0" shapeId="0" xr:uid="{00000000-0006-0000-0600-000044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K45" authorId="0" shapeId="0" xr:uid="{00000000-0006-0000-0600-000045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L45" authorId="0" shapeId="0" xr:uid="{00000000-0006-0000-0600-000046000000}">
      <text>
        <r>
          <rPr>
            <sz val="11"/>
            <rFont val="Calibri"/>
          </rPr>
          <t>Ensure multi-factor authentication (MFA) is enabled for all IAM users that have a console password</t>
        </r>
      </text>
    </comment>
    <comment ref="J48" authorId="0" shapeId="0" xr:uid="{00000000-0006-0000-0600-000047000000}">
      <text>
        <r>
          <rPr>
            <sz val="11"/>
            <rFont val="Calibri"/>
          </rPr>
          <t>Ensure IAM password policy requires minimum length of 14 or greater</t>
        </r>
      </text>
    </comment>
    <comment ref="K48" authorId="0" shapeId="0" xr:uid="{00000000-0006-0000-0600-000048000000}">
      <text>
        <r>
          <rPr>
            <sz val="11"/>
            <rFont val="Calibri"/>
          </rPr>
          <t>Ensure IAM password policy prevents password reuse</t>
        </r>
      </text>
    </comment>
    <comment ref="L48" authorId="0" shapeId="0" xr:uid="{00000000-0006-0000-0600-000049000000}">
      <text>
        <r>
          <rPr>
            <sz val="11"/>
            <rFont val="Calibri"/>
          </rPr>
          <t>Ensure access keys are rotated every 90 days or less</t>
        </r>
      </text>
    </comment>
    <comment ref="J52" authorId="0" shapeId="0" xr:uid="{00000000-0006-0000-0600-00004A000000}">
      <text>
        <r>
          <rPr>
            <sz val="11"/>
            <rFont val="Calibri"/>
          </rPr>
          <t>Ensure a support role has been created to manage incidents with AWS Support</t>
        </r>
      </text>
    </comment>
    <comment ref="J68" authorId="0" shapeId="0" xr:uid="{00000000-0006-0000-0600-00004B000000}">
      <text>
        <r>
          <rPr>
            <sz val="11"/>
            <rFont val="Calibri"/>
          </rPr>
          <t>Ensure MFA Delete is enabled on S3 buckets</t>
        </r>
      </text>
    </comment>
    <comment ref="J88" authorId="0" shapeId="0" xr:uid="{00000000-0006-0000-0600-00004C000000}">
      <text>
        <r>
          <rPr>
            <sz val="11"/>
            <rFont val="Calibri"/>
          </rPr>
          <t>Ensure that RDS instances are not publicly accessible</t>
        </r>
      </text>
    </comment>
    <comment ref="K88" authorId="0" shapeId="0" xr:uid="{00000000-0006-0000-0600-00004D000000}">
      <text>
        <r>
          <rPr>
            <sz val="11"/>
            <rFont val="Calibri"/>
          </rPr>
          <t>Ensure VPC flow logging is enabled in all VPCs</t>
        </r>
      </text>
    </comment>
    <comment ref="L88" authorId="0" shapeId="0" xr:uid="{00000000-0006-0000-0600-00004E000000}">
      <text>
        <r>
          <rPr>
            <sz val="11"/>
            <rFont val="Calibri"/>
          </rPr>
          <t>Ensure CIFS access is restricted to trusted networks to prevent unauthorized access</t>
        </r>
      </text>
    </comment>
    <comment ref="M88" authorId="0" shapeId="0" xr:uid="{00000000-0006-0000-0600-00004F000000}">
      <text>
        <r>
          <rPr>
            <sz val="11"/>
            <rFont val="Calibri"/>
          </rPr>
          <t>Ensure no Network ACLs allow ingress from 0.0.0.0/0 to remote server administration ports</t>
        </r>
      </text>
    </comment>
    <comment ref="N88" authorId="0" shapeId="0" xr:uid="{00000000-0006-0000-0600-000050000000}">
      <text>
        <r>
          <rPr>
            <sz val="11"/>
            <rFont val="Calibri"/>
          </rPr>
          <t>Ensure no security groups allow ingress from 0.0.0.0/0 to remote server administration ports</t>
        </r>
      </text>
    </comment>
    <comment ref="O88" authorId="0" shapeId="0" xr:uid="{00000000-0006-0000-0600-000051000000}">
      <text>
        <r>
          <rPr>
            <sz val="11"/>
            <rFont val="Calibri"/>
          </rPr>
          <t>Ensure no security groups allow ingress from ::/0 to remote server administration ports</t>
        </r>
      </text>
    </comment>
    <comment ref="P88" authorId="0" shapeId="0" xr:uid="{00000000-0006-0000-0600-000052000000}">
      <text>
        <r>
          <rPr>
            <sz val="11"/>
            <rFont val="Calibri"/>
          </rPr>
          <t>Ensure the default security group of every VPC restricts all traffic</t>
        </r>
      </text>
    </comment>
    <comment ref="Q88" authorId="0" shapeId="0" xr:uid="{00000000-0006-0000-0600-000053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R88" authorId="0" shapeId="0" xr:uid="{00000000-0006-0000-0600-000054000000}">
      <text>
        <r>
          <rPr>
            <sz val="11"/>
            <rFont val="Calibri"/>
          </rPr>
          <t>Ensure VPC Endpoints are used for access to AWS Services</t>
        </r>
      </text>
    </comment>
    <comment ref="J91" authorId="0" shapeId="0" xr:uid="{00000000-0006-0000-0600-000055000000}">
      <text>
        <r>
          <rPr>
            <sz val="11"/>
            <rFont val="Calibri"/>
          </rPr>
          <t>Ensure S3 Bucket Policy is set to deny HTTP requests</t>
        </r>
      </text>
    </comment>
    <comment ref="J93" authorId="0" shapeId="0" xr:uid="{00000000-0006-0000-0600-000056000000}">
      <text>
        <r>
          <rPr>
            <sz val="11"/>
            <rFont val="Calibri"/>
          </rPr>
          <t>Ensure that all expired SSL/TLS certificates stored in AWS IAM are removed</t>
        </r>
      </text>
    </comment>
    <comment ref="K93" authorId="0" shapeId="0" xr:uid="{00000000-0006-0000-0600-000057000000}">
      <text>
        <r>
          <rPr>
            <sz val="11"/>
            <rFont val="Calibri"/>
          </rPr>
          <t>Ensure that encryption-at-rest is enabled for RDS instances</t>
        </r>
      </text>
    </comment>
    <comment ref="L93" authorId="0" shapeId="0" xr:uid="{00000000-0006-0000-0600-000058000000}">
      <text>
        <r>
          <rPr>
            <sz val="11"/>
            <rFont val="Calibri"/>
          </rPr>
          <t>Ensure that encryption is enabled for EFS file systems</t>
        </r>
      </text>
    </comment>
    <comment ref="M93" authorId="0" shapeId="0" xr:uid="{00000000-0006-0000-0600-000059000000}">
      <text>
        <r>
          <rPr>
            <sz val="11"/>
            <rFont val="Calibri"/>
          </rPr>
          <t>Ensure CloudTrail logs are encrypted at rest using KMS CMKs</t>
        </r>
      </text>
    </comment>
    <comment ref="N93" authorId="0" shapeId="0" xr:uid="{00000000-0006-0000-0600-00005A000000}">
      <text>
        <r>
          <rPr>
            <sz val="11"/>
            <rFont val="Calibri"/>
          </rPr>
          <t>Ensure rotation for customer-created symmetric CMKs is enabled</t>
        </r>
      </text>
    </comment>
    <comment ref="O93" authorId="0" shapeId="0" xr:uid="{00000000-0006-0000-0600-00005B000000}">
      <text>
        <r>
          <rPr>
            <sz val="11"/>
            <rFont val="Calibri"/>
          </rPr>
          <t>Ensure EBS volume encryption is enabled in all regions</t>
        </r>
      </text>
    </comment>
    <comment ref="J99" authorId="0" shapeId="0" xr:uid="{00000000-0006-0000-0600-00005C000000}">
      <text>
        <r>
          <rPr>
            <sz val="11"/>
            <rFont val="Calibri"/>
          </rPr>
          <t>Ensure the Auto Minor Version Upgrade feature is enabled for RDS instances</t>
        </r>
      </text>
    </comment>
    <comment ref="J102" authorId="0" shapeId="0" xr:uid="{00000000-0006-0000-0600-00005D000000}">
      <text>
        <r>
          <rPr>
            <sz val="11"/>
            <rFont val="Calibri"/>
          </rPr>
          <t>Ensure AWS Security Hub is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6" authorId="0" shapeId="0" xr:uid="{00000000-0006-0000-0700-000001000000}">
      <text>
        <r>
          <rPr>
            <sz val="11"/>
            <rFont val="Calibri"/>
          </rPr>
          <t>Ensure Organizational Units are structured by environment and sensitivity</t>
        </r>
      </text>
    </comment>
    <comment ref="I26" authorId="0" shapeId="0" xr:uid="{00000000-0006-0000-0700-000003000000}">
      <text>
        <r>
          <rPr>
            <sz val="11"/>
            <rFont val="Calibri"/>
          </rPr>
          <t>Maintain current AWS account contact details</t>
        </r>
      </text>
    </comment>
    <comment ref="J26" authorId="0" shapeId="0" xr:uid="{00000000-0006-0000-0700-000002000000}">
      <text>
        <r>
          <rPr>
            <sz val="11"/>
            <rFont val="Calibri"/>
          </rPr>
          <t>Ensure security contact information is registered</t>
        </r>
      </text>
    </comment>
    <comment ref="H48" authorId="0" shapeId="0" xr:uid="{00000000-0006-0000-0700-000004000000}">
      <text>
        <r>
          <rPr>
            <sz val="11"/>
            <rFont val="Calibri"/>
          </rPr>
          <t>Ensure all data in Amazon S3 has been discovered, classified, and secured when necessary</t>
        </r>
      </text>
    </comment>
    <comment ref="H49" authorId="0" shapeId="0" xr:uid="{00000000-0006-0000-0700-000005000000}">
      <text>
        <r>
          <rPr>
            <sz val="11"/>
            <rFont val="Calibri"/>
          </rPr>
          <t>Ensure AWS Config is enabled in all regions</t>
        </r>
      </text>
    </comment>
    <comment ref="H89" authorId="0" shapeId="0" xr:uid="{00000000-0006-0000-0700-000006000000}">
      <text>
        <r>
          <rPr>
            <sz val="11"/>
            <rFont val="Calibri"/>
          </rPr>
          <t>Ensure IAM password policy requires minimum length of 14 or greater</t>
        </r>
      </text>
    </comment>
    <comment ref="I89" authorId="0" shapeId="0" xr:uid="{00000000-0006-0000-0700-000007000000}">
      <text>
        <r>
          <rPr>
            <sz val="11"/>
            <rFont val="Calibri"/>
          </rPr>
          <t>Ensure IAM password policy prevents password reuse</t>
        </r>
      </text>
    </comment>
    <comment ref="J89" authorId="0" shapeId="0" xr:uid="{00000000-0006-0000-0700-000008000000}">
      <text>
        <r>
          <rPr>
            <sz val="11"/>
            <rFont val="Calibri"/>
          </rPr>
          <t>Ensure access keys are rotated every 90 days or less</t>
        </r>
      </text>
    </comment>
    <comment ref="H91" authorId="0" shapeId="0" xr:uid="{00000000-0006-0000-0700-000009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I91" authorId="0" shapeId="0" xr:uid="{00000000-0006-0000-0700-00000A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J91" authorId="0" shapeId="0" xr:uid="{00000000-0006-0000-0700-00000B000000}">
      <text>
        <r>
          <rPr>
            <sz val="11"/>
            <rFont val="Calibri"/>
          </rPr>
          <t>Ensure multi-factor authentication (MFA) is enabled for all IAM users that have a console password</t>
        </r>
      </text>
    </comment>
    <comment ref="H93" authorId="0" shapeId="0" xr:uid="{00000000-0006-0000-0700-00000C000000}">
      <text>
        <r>
          <rPr>
            <sz val="11"/>
            <rFont val="Calibri"/>
          </rPr>
          <t>Ensure centralized root access in AWS Organizations</t>
        </r>
      </text>
    </comment>
    <comment ref="I93" authorId="0" shapeId="0" xr:uid="{00000000-0006-0000-0700-00001A000000}">
      <text>
        <r>
          <rPr>
            <sz val="11"/>
            <rFont val="Calibri"/>
          </rPr>
          <t>Ensure authorization guardrails for all AWS Organization accounts</t>
        </r>
      </text>
    </comment>
    <comment ref="J93" authorId="0" shapeId="0" xr:uid="{00000000-0006-0000-0700-00001B000000}">
      <text>
        <r>
          <rPr>
            <sz val="11"/>
            <rFont val="Calibri"/>
          </rPr>
          <t>Ensure Organizations management account is not used for workloads</t>
        </r>
      </text>
    </comment>
    <comment ref="K93" authorId="0" shapeId="0" xr:uid="{00000000-0006-0000-0700-00000D000000}">
      <text>
        <r>
          <rPr>
            <sz val="11"/>
            <rFont val="Calibri"/>
          </rPr>
          <t>Ensure Organizational Units are structured by environment and sensitivity</t>
        </r>
      </text>
    </comment>
    <comment ref="L93" authorId="0" shapeId="0" xr:uid="{00000000-0006-0000-0700-00000E000000}">
      <text>
        <r>
          <rPr>
            <sz val="11"/>
            <rFont val="Calibri"/>
          </rPr>
          <t>Ensure delegated admin manages AWS Organizations policies</t>
        </r>
      </text>
    </comment>
    <comment ref="M93" authorId="0" shapeId="0" xr:uid="{00000000-0006-0000-0700-00000F000000}">
      <text>
        <r>
          <rPr>
            <sz val="11"/>
            <rFont val="Calibri"/>
          </rPr>
          <t>Ensure delegated admins manage AWS Organizations-integrated services</t>
        </r>
      </text>
    </comment>
    <comment ref="N93" authorId="0" shapeId="0" xr:uid="{00000000-0006-0000-0700-000010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O93" authorId="0" shapeId="0" xr:uid="{00000000-0006-0000-0700-000011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P93" authorId="0" shapeId="0" xr:uid="{00000000-0006-0000-0700-000012000000}">
      <text>
        <r>
          <rPr>
            <sz val="11"/>
            <rFont val="Calibri"/>
          </rPr>
          <t>Ensure credentials unused for 45 days or more are disabled</t>
        </r>
      </text>
    </comment>
    <comment ref="Q93" authorId="0" shapeId="0" xr:uid="{00000000-0006-0000-0700-000013000000}">
      <text>
        <r>
          <rPr>
            <sz val="11"/>
            <rFont val="Calibri"/>
          </rPr>
          <t>Ensure IAM users receive permissions only through groups</t>
        </r>
      </text>
    </comment>
    <comment ref="R93" authorId="0" shapeId="0" xr:uid="{00000000-0006-0000-0700-000014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S93" authorId="0" shapeId="0" xr:uid="{00000000-0006-0000-0700-000015000000}">
      <text>
        <r>
          <rPr>
            <sz val="11"/>
            <rFont val="Calibri"/>
          </rPr>
          <t>Ensure IAM instance roles are used for AWS resource access from instances</t>
        </r>
      </text>
    </comment>
    <comment ref="T93" authorId="0" shapeId="0" xr:uid="{00000000-0006-0000-0700-000016000000}">
      <text>
        <r>
          <rPr>
            <sz val="11"/>
            <rFont val="Calibri"/>
          </rPr>
          <t>Ensure IAM users are managed centrally via identity federation or AWS Organizations for multi-account environments</t>
        </r>
      </text>
    </comment>
    <comment ref="U93" authorId="0" shapeId="0" xr:uid="{00000000-0006-0000-0700-000017000000}">
      <text>
        <r>
          <rPr>
            <sz val="11"/>
            <rFont val="Calibri"/>
          </rPr>
          <t>Ensure access to AWSCloudShellFullAccess is restricted</t>
        </r>
      </text>
    </comment>
    <comment ref="V93" authorId="0" shapeId="0" xr:uid="{00000000-0006-0000-0700-000018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W93" authorId="0" shapeId="0" xr:uid="{00000000-0006-0000-0700-000019000000}">
      <text>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text>
    </comment>
    <comment ref="H100" authorId="0" shapeId="0" xr:uid="{00000000-0006-0000-0700-00001C000000}">
      <text>
        <r>
          <rPr>
            <sz val="11"/>
            <rFont val="Calibri"/>
          </rPr>
          <t>Ensure that RDS instances are not publicly accessible</t>
        </r>
      </text>
    </comment>
    <comment ref="I100" authorId="0" shapeId="0" xr:uid="{00000000-0006-0000-0700-00001D000000}">
      <text>
        <r>
          <rPr>
            <sz val="11"/>
            <rFont val="Calibri"/>
          </rPr>
          <t>Ensure CIFS access is restricted to trusted networks to prevent unauthorized access</t>
        </r>
      </text>
    </comment>
    <comment ref="J100" authorId="0" shapeId="0" xr:uid="{00000000-0006-0000-0700-00001E000000}">
      <text>
        <r>
          <rPr>
            <sz val="11"/>
            <rFont val="Calibri"/>
          </rPr>
          <t>Ensure no Network ACLs allow ingress from 0.0.0.0/0 to remote server administration ports</t>
        </r>
      </text>
    </comment>
    <comment ref="K100" authorId="0" shapeId="0" xr:uid="{00000000-0006-0000-0700-00001F000000}">
      <text>
        <r>
          <rPr>
            <sz val="11"/>
            <rFont val="Calibri"/>
          </rPr>
          <t>Ensure no security groups allow ingress from 0.0.0.0/0 to remote server administration ports</t>
        </r>
      </text>
    </comment>
    <comment ref="L100" authorId="0" shapeId="0" xr:uid="{00000000-0006-0000-0700-000020000000}">
      <text>
        <r>
          <rPr>
            <sz val="11"/>
            <rFont val="Calibri"/>
          </rPr>
          <t>Ensure no security groups allow ingress from ::/0 to remote server administration ports</t>
        </r>
      </text>
    </comment>
    <comment ref="M100" authorId="0" shapeId="0" xr:uid="{00000000-0006-0000-0700-000021000000}">
      <text>
        <r>
          <rPr>
            <sz val="11"/>
            <rFont val="Calibri"/>
          </rPr>
          <t>Ensure the default security group of every VPC restricts all traffic</t>
        </r>
      </text>
    </comment>
    <comment ref="N100" authorId="0" shapeId="0" xr:uid="{00000000-0006-0000-0700-000022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O100" authorId="0" shapeId="0" xr:uid="{00000000-0006-0000-0700-000023000000}">
      <text>
        <r>
          <rPr>
            <sz val="11"/>
            <rFont val="Calibri"/>
          </rPr>
          <t>Ensure VPC Endpoints are used for access to AWS Services</t>
        </r>
      </text>
    </comment>
    <comment ref="H110" authorId="0" shapeId="0" xr:uid="{00000000-0006-0000-0700-000024000000}">
      <text>
        <r>
          <rPr>
            <sz val="11"/>
            <rFont val="Calibri"/>
          </rPr>
          <t>Ensure that encryption-at-rest is enabled for RDS instances</t>
        </r>
      </text>
    </comment>
    <comment ref="I110" authorId="0" shapeId="0" xr:uid="{00000000-0006-0000-0700-000025000000}">
      <text>
        <r>
          <rPr>
            <sz val="11"/>
            <rFont val="Calibri"/>
          </rPr>
          <t>Ensure that encryption is enabled for EFS file systems</t>
        </r>
      </text>
    </comment>
    <comment ref="J110" authorId="0" shapeId="0" xr:uid="{00000000-0006-0000-0700-000026000000}">
      <text>
        <r>
          <rPr>
            <sz val="11"/>
            <rFont val="Calibri"/>
          </rPr>
          <t>Ensure CloudTrail logs are encrypted at rest using KMS CMKs</t>
        </r>
      </text>
    </comment>
    <comment ref="K110" authorId="0" shapeId="0" xr:uid="{00000000-0006-0000-0700-000027000000}">
      <text>
        <r>
          <rPr>
            <sz val="11"/>
            <rFont val="Calibri"/>
          </rPr>
          <t>Ensure rotation for customer-created symmetric CMKs is enabled</t>
        </r>
      </text>
    </comment>
    <comment ref="L110" authorId="0" shapeId="0" xr:uid="{00000000-0006-0000-0700-000028000000}">
      <text>
        <r>
          <rPr>
            <sz val="11"/>
            <rFont val="Calibri"/>
          </rPr>
          <t>Ensure EBS volume encryption is enabled in all regions</t>
        </r>
      </text>
    </comment>
    <comment ref="H111" authorId="0" shapeId="0" xr:uid="{00000000-0006-0000-0700-000029000000}">
      <text>
        <r>
          <rPr>
            <sz val="11"/>
            <rFont val="Calibri"/>
          </rPr>
          <t>Ensure that all expired SSL/TLS certificates stored in AWS IAM are removed</t>
        </r>
      </text>
    </comment>
    <comment ref="I111" authorId="0" shapeId="0" xr:uid="{00000000-0006-0000-0700-00002A000000}">
      <text>
        <r>
          <rPr>
            <sz val="11"/>
            <rFont val="Calibri"/>
          </rPr>
          <t>Ensure S3 Bucket Policy is set to deny HTTP requests</t>
        </r>
      </text>
    </comment>
    <comment ref="H113" authorId="0" shapeId="0" xr:uid="{00000000-0006-0000-0700-00002B000000}">
      <text>
        <r>
          <rPr>
            <sz val="11"/>
            <rFont val="Calibri"/>
          </rPr>
          <t>Ensure Multi-AZ deployments are used for enhanced availability in Amazon RDS</t>
        </r>
      </text>
    </comment>
    <comment ref="H115" authorId="0" shapeId="0" xr:uid="{00000000-0006-0000-0700-00002C000000}">
      <text>
        <r>
          <rPr>
            <sz val="11"/>
            <rFont val="Calibri"/>
          </rPr>
          <t>Ensure CloudTrail log file validation is enabled</t>
        </r>
      </text>
    </comment>
    <comment ref="H119" authorId="0" shapeId="0" xr:uid="{00000000-0006-0000-0700-00002D000000}">
      <text>
        <r>
          <rPr>
            <sz val="11"/>
            <rFont val="Calibri"/>
          </rPr>
          <t>Ensure MFA Delete is enabled on S3 buckets</t>
        </r>
      </text>
    </comment>
    <comment ref="H142" authorId="0" shapeId="0" xr:uid="{00000000-0006-0000-0700-00002E000000}">
      <text>
        <r>
          <rPr>
            <sz val="11"/>
            <rFont val="Calibri"/>
          </rPr>
          <t>Ensure that the EC2 Metadata Service only allows IMDSv2</t>
        </r>
      </text>
    </comment>
    <comment ref="H143" authorId="0" shapeId="0" xr:uid="{00000000-0006-0000-0700-00002F000000}">
      <text>
        <r>
          <rPr>
            <sz val="11"/>
            <rFont val="Calibri"/>
          </rPr>
          <t>Ensure the Auto Minor Version Upgrade feature is enabled for RDS instances</t>
        </r>
      </text>
    </comment>
    <comment ref="H145" authorId="0" shapeId="0" xr:uid="{00000000-0006-0000-0700-000030000000}">
      <text>
        <r>
          <rPr>
            <sz val="11"/>
            <rFont val="Calibri"/>
          </rPr>
          <t>Ensure CloudTrail is enabled in all regions</t>
        </r>
      </text>
    </comment>
    <comment ref="I145" authorId="0" shapeId="0" xr:uid="{00000000-0006-0000-0700-000031000000}">
      <text>
        <r>
          <rPr>
            <sz val="11"/>
            <rFont val="Calibri"/>
          </rPr>
          <t>Ensure CloudTrail log file validation is enabled</t>
        </r>
      </text>
    </comment>
    <comment ref="J145" authorId="0" shapeId="0" xr:uid="{00000000-0006-0000-0700-000032000000}">
      <text>
        <r>
          <rPr>
            <sz val="11"/>
            <rFont val="Calibri"/>
          </rPr>
          <t>Ensure that server access logging is enabled on the CloudTrail S3 bucket</t>
        </r>
      </text>
    </comment>
    <comment ref="K145" authorId="0" shapeId="0" xr:uid="{00000000-0006-0000-0700-000033000000}">
      <text>
        <r>
          <rPr>
            <sz val="11"/>
            <rFont val="Calibri"/>
          </rPr>
          <t>Ensure VPC flow logging is enabled in all VPCs</t>
        </r>
      </text>
    </comment>
    <comment ref="L145" authorId="0" shapeId="0" xr:uid="{00000000-0006-0000-0700-000034000000}">
      <text>
        <r>
          <rPr>
            <sz val="11"/>
            <rFont val="Calibri"/>
          </rPr>
          <t>Ensure that object-level logging for write events is enabled for S3 buckets</t>
        </r>
      </text>
    </comment>
    <comment ref="M145" authorId="0" shapeId="0" xr:uid="{00000000-0006-0000-0700-000035000000}">
      <text>
        <r>
          <rPr>
            <sz val="11"/>
            <rFont val="Calibri"/>
          </rPr>
          <t>Ensure that object-level logging for read events is enabled for S3 buckets</t>
        </r>
      </text>
    </comment>
    <comment ref="N145" authorId="0" shapeId="0" xr:uid="{00000000-0006-0000-0700-000036000000}">
      <text>
        <r>
          <rPr>
            <sz val="11"/>
            <rFont val="Calibri"/>
          </rPr>
          <t>Ensure all AWS-managed web front-end services have access logging enabled</t>
        </r>
      </text>
    </comment>
    <comment ref="H157" authorId="0" shapeId="0" xr:uid="{00000000-0006-0000-0700-000037000000}">
      <text>
        <r>
          <rPr>
            <sz val="11"/>
            <rFont val="Calibri"/>
          </rPr>
          <t>Ensure unauthorized API calls are monitored</t>
        </r>
      </text>
    </comment>
    <comment ref="I157" authorId="0" shapeId="0" xr:uid="{00000000-0006-0000-0700-000038000000}">
      <text>
        <r>
          <rPr>
            <sz val="11"/>
            <rFont val="Calibri"/>
          </rPr>
          <t>Ensure management console sign-in without MFA is monitored</t>
        </r>
      </text>
    </comment>
    <comment ref="J157" authorId="0" shapeId="0" xr:uid="{00000000-0006-0000-0700-000039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K157" authorId="0" shapeId="0" xr:uid="{00000000-0006-0000-0700-00003A000000}">
      <text>
        <r>
          <rPr>
            <sz val="11"/>
            <rFont val="Calibri"/>
          </rPr>
          <t>Ensure IAM policy changes are monitored</t>
        </r>
      </text>
    </comment>
    <comment ref="L157" authorId="0" shapeId="0" xr:uid="{00000000-0006-0000-0700-00003B000000}">
      <text>
        <r>
          <rPr>
            <sz val="11"/>
            <rFont val="Calibri"/>
          </rPr>
          <t>Ensure CloudTrail configuration changes are monitored</t>
        </r>
      </text>
    </comment>
    <comment ref="M157" authorId="0" shapeId="0" xr:uid="{00000000-0006-0000-0700-00003C000000}">
      <text>
        <r>
          <rPr>
            <sz val="11"/>
            <rFont val="Calibri"/>
          </rPr>
          <t>Ensure AWS Management Console authentication failures are monitored</t>
        </r>
      </text>
    </comment>
    <comment ref="N157" authorId="0" shapeId="0" xr:uid="{00000000-0006-0000-0700-00003D000000}">
      <text>
        <r>
          <rPr>
            <sz val="11"/>
            <rFont val="Calibri"/>
          </rPr>
          <t>Ensure disabling or scheduled deletion of customer created CMKs is monitored</t>
        </r>
      </text>
    </comment>
    <comment ref="O157" authorId="0" shapeId="0" xr:uid="{00000000-0006-0000-0700-00003E000000}">
      <text>
        <r>
          <rPr>
            <sz val="11"/>
            <rFont val="Calibri"/>
          </rPr>
          <t>Ensure S3 bucket policy changes are monitored</t>
        </r>
      </text>
    </comment>
    <comment ref="P157" authorId="0" shapeId="0" xr:uid="{00000000-0006-0000-0700-00003F000000}">
      <text>
        <r>
          <rPr>
            <sz val="11"/>
            <rFont val="Calibri"/>
          </rPr>
          <t>Ensure AWS Config configuration changes are monitored</t>
        </r>
      </text>
    </comment>
    <comment ref="Q157" authorId="0" shapeId="0" xr:uid="{00000000-0006-0000-0700-000040000000}">
      <text>
        <r>
          <rPr>
            <sz val="11"/>
            <rFont val="Calibri"/>
          </rPr>
          <t>Ensure security group changes are monitored</t>
        </r>
      </text>
    </comment>
    <comment ref="R157" authorId="0" shapeId="0" xr:uid="{00000000-0006-0000-0700-000041000000}">
      <text>
        <r>
          <rPr>
            <sz val="11"/>
            <rFont val="Calibri"/>
          </rPr>
          <t>Ensure Network Access Control List (NACL) changes are monitored</t>
        </r>
      </text>
    </comment>
    <comment ref="S157" authorId="0" shapeId="0" xr:uid="{00000000-0006-0000-0700-000042000000}">
      <text>
        <r>
          <rPr>
            <sz val="11"/>
            <rFont val="Calibri"/>
          </rPr>
          <t>Ensure changes to network gateways are monitored</t>
        </r>
      </text>
    </comment>
    <comment ref="T157" authorId="0" shapeId="0" xr:uid="{00000000-0006-0000-0700-000043000000}">
      <text>
        <r>
          <rPr>
            <sz val="11"/>
            <rFont val="Calibri"/>
          </rPr>
          <t>Ensure route table changes are monitored</t>
        </r>
      </text>
    </comment>
    <comment ref="U157" authorId="0" shapeId="0" xr:uid="{00000000-0006-0000-0700-000044000000}">
      <text>
        <r>
          <rPr>
            <sz val="11"/>
            <rFont val="Calibri"/>
          </rPr>
          <t>Ensure VPC changes are monitored</t>
        </r>
      </text>
    </comment>
    <comment ref="V157" authorId="0" shapeId="0" xr:uid="{00000000-0006-0000-0700-000045000000}">
      <text>
        <r>
          <rPr>
            <sz val="11"/>
            <rFont val="Calibri"/>
          </rPr>
          <t>Ensure AWS Organizations changes are monitored</t>
        </r>
      </text>
    </comment>
    <comment ref="H158" authorId="0" shapeId="0" xr:uid="{00000000-0006-0000-0700-000046000000}">
      <text>
        <r>
          <rPr>
            <sz val="11"/>
            <rFont val="Calibri"/>
          </rPr>
          <t>Ensure CloudTrail is enabled in all regions</t>
        </r>
      </text>
    </comment>
    <comment ref="I158" authorId="0" shapeId="0" xr:uid="{00000000-0006-0000-0700-000047000000}">
      <text>
        <r>
          <rPr>
            <sz val="11"/>
            <rFont val="Calibri"/>
          </rPr>
          <t>Ensure that object-level logging for write events is enabled for S3 buckets</t>
        </r>
      </text>
    </comment>
    <comment ref="J158" authorId="0" shapeId="0" xr:uid="{00000000-0006-0000-0700-000048000000}">
      <text>
        <r>
          <rPr>
            <sz val="11"/>
            <rFont val="Calibri"/>
          </rPr>
          <t>Ensure that object-level logging for read events is enabled for S3 buckets</t>
        </r>
      </text>
    </comment>
    <comment ref="H161" authorId="0" shapeId="0" xr:uid="{00000000-0006-0000-0700-000049000000}">
      <text>
        <r>
          <rPr>
            <sz val="11"/>
            <rFont val="Calibri"/>
          </rPr>
          <t>Ensure AWS Security Hub is enabled</t>
        </r>
      </text>
    </comment>
    <comment ref="H165" authorId="0" shapeId="0" xr:uid="{00000000-0006-0000-0700-00004A000000}">
      <text>
        <r>
          <rPr>
            <sz val="11"/>
            <rFont val="Calibri"/>
          </rPr>
          <t>Ensure VPC flow logging is enabled in all VPCs</t>
        </r>
      </text>
    </comment>
    <comment ref="I165" authorId="0" shapeId="0" xr:uid="{00000000-0006-0000-0700-00004B000000}">
      <text>
        <r>
          <rPr>
            <sz val="11"/>
            <rFont val="Calibri"/>
          </rPr>
          <t>Ensure AWS Security Hub is enabled</t>
        </r>
      </text>
    </comment>
    <comment ref="H171" authorId="0" shapeId="0" xr:uid="{00000000-0006-0000-0700-00004C000000}">
      <text>
        <r>
          <rPr>
            <sz val="11"/>
            <rFont val="Calibri"/>
          </rPr>
          <t>Ensure that IAM External Access Analyzer is enabled for all regions</t>
        </r>
      </text>
    </comment>
    <comment ref="H173" authorId="0" shapeId="0" xr:uid="{00000000-0006-0000-0700-00004D000000}">
      <text>
        <r>
          <rPr>
            <sz val="11"/>
            <rFont val="Calibri"/>
          </rPr>
          <t>Ensure AWS Config is enabled in all regions</t>
        </r>
      </text>
    </comment>
    <comment ref="I173" authorId="0" shapeId="0" xr:uid="{00000000-0006-0000-0700-00004E000000}">
      <text>
        <r>
          <rPr>
            <sz val="11"/>
            <rFont val="Calibri"/>
          </rPr>
          <t>Ensure unauthorized API calls are monitored</t>
        </r>
      </text>
    </comment>
    <comment ref="J173" authorId="0" shapeId="0" xr:uid="{00000000-0006-0000-0700-00004F000000}">
      <text>
        <r>
          <rPr>
            <sz val="11"/>
            <rFont val="Calibri"/>
          </rPr>
          <t>Ensure management console sign-in without MFA is monitored</t>
        </r>
      </text>
    </comment>
    <comment ref="K173" authorId="0" shapeId="0" xr:uid="{00000000-0006-0000-0700-000050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L173" authorId="0" shapeId="0" xr:uid="{00000000-0006-0000-0700-000051000000}">
      <text>
        <r>
          <rPr>
            <sz val="11"/>
            <rFont val="Calibri"/>
          </rPr>
          <t>Ensure IAM policy changes are monitored</t>
        </r>
      </text>
    </comment>
    <comment ref="M173" authorId="0" shapeId="0" xr:uid="{00000000-0006-0000-0700-000052000000}">
      <text>
        <r>
          <rPr>
            <sz val="11"/>
            <rFont val="Calibri"/>
          </rPr>
          <t>Ensure CloudTrail configuration changes are monitored</t>
        </r>
      </text>
    </comment>
    <comment ref="N173" authorId="0" shapeId="0" xr:uid="{00000000-0006-0000-0700-000053000000}">
      <text>
        <r>
          <rPr>
            <sz val="11"/>
            <rFont val="Calibri"/>
          </rPr>
          <t>Ensure AWS Management Console authentication failures are monitored</t>
        </r>
      </text>
    </comment>
    <comment ref="O173" authorId="0" shapeId="0" xr:uid="{00000000-0006-0000-0700-000054000000}">
      <text>
        <r>
          <rPr>
            <sz val="11"/>
            <rFont val="Calibri"/>
          </rPr>
          <t>Ensure disabling or scheduled deletion of customer created CMKs is monitored</t>
        </r>
      </text>
    </comment>
    <comment ref="P173" authorId="0" shapeId="0" xr:uid="{00000000-0006-0000-0700-000055000000}">
      <text>
        <r>
          <rPr>
            <sz val="11"/>
            <rFont val="Calibri"/>
          </rPr>
          <t>Ensure S3 bucket policy changes are monitored</t>
        </r>
      </text>
    </comment>
    <comment ref="Q173" authorId="0" shapeId="0" xr:uid="{00000000-0006-0000-0700-000056000000}">
      <text>
        <r>
          <rPr>
            <sz val="11"/>
            <rFont val="Calibri"/>
          </rPr>
          <t>Ensure AWS Config configuration changes are monitored</t>
        </r>
      </text>
    </comment>
    <comment ref="R173" authorId="0" shapeId="0" xr:uid="{00000000-0006-0000-0700-000057000000}">
      <text>
        <r>
          <rPr>
            <sz val="11"/>
            <rFont val="Calibri"/>
          </rPr>
          <t>Ensure security group changes are monitored</t>
        </r>
      </text>
    </comment>
    <comment ref="S173" authorId="0" shapeId="0" xr:uid="{00000000-0006-0000-0700-000058000000}">
      <text>
        <r>
          <rPr>
            <sz val="11"/>
            <rFont val="Calibri"/>
          </rPr>
          <t>Ensure Network Access Control List (NACL) changes are monitored</t>
        </r>
      </text>
    </comment>
    <comment ref="T173" authorId="0" shapeId="0" xr:uid="{00000000-0006-0000-0700-000059000000}">
      <text>
        <r>
          <rPr>
            <sz val="11"/>
            <rFont val="Calibri"/>
          </rPr>
          <t>Ensure changes to network gateways are monitored</t>
        </r>
      </text>
    </comment>
    <comment ref="U173" authorId="0" shapeId="0" xr:uid="{00000000-0006-0000-0700-00005A000000}">
      <text>
        <r>
          <rPr>
            <sz val="11"/>
            <rFont val="Calibri"/>
          </rPr>
          <t>Ensure route table changes are monitored</t>
        </r>
      </text>
    </comment>
    <comment ref="V173" authorId="0" shapeId="0" xr:uid="{00000000-0006-0000-0700-00005B000000}">
      <text>
        <r>
          <rPr>
            <sz val="11"/>
            <rFont val="Calibri"/>
          </rPr>
          <t>Ensure VPC changes are monitored</t>
        </r>
      </text>
    </comment>
    <comment ref="W173" authorId="0" shapeId="0" xr:uid="{00000000-0006-0000-0700-00005C000000}">
      <text>
        <r>
          <rPr>
            <sz val="11"/>
            <rFont val="Calibri"/>
          </rPr>
          <t>Ensure AWS Organizations changes are monitored</t>
        </r>
      </text>
    </comment>
    <comment ref="H210" authorId="0" shapeId="0" xr:uid="{00000000-0006-0000-0700-00005D000000}">
      <text>
        <r>
          <rPr>
            <sz val="11"/>
            <rFont val="Calibri"/>
          </rPr>
          <t>Ensure a support role has been created to manage incidents with AWS Support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4" authorId="0" shapeId="0" xr:uid="{00000000-0006-0000-0800-000001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G45" authorId="0" shapeId="0" xr:uid="{00000000-0006-0000-0800-000002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G46" authorId="0" shapeId="0" xr:uid="{00000000-0006-0000-0800-000003000000}">
      <text>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text>
    </comment>
    <comment ref="H46" authorId="0" shapeId="0" xr:uid="{00000000-0006-0000-0800-000009000000}">
      <text>
        <r>
          <rPr>
            <sz val="11"/>
            <rFont val="Calibri"/>
          </rPr>
          <t>Ensure that RDS instances are not publicly accessible</t>
        </r>
      </text>
    </comment>
    <comment ref="I46" authorId="0" shapeId="0" xr:uid="{00000000-0006-0000-0800-000004000000}">
      <text>
        <r>
          <rPr>
            <sz val="11"/>
            <rFont val="Calibri"/>
          </rPr>
          <t>Ensure CIFS access is restricted to trusted networks to prevent unauthorized access</t>
        </r>
      </text>
    </comment>
    <comment ref="J46" authorId="0" shapeId="0" xr:uid="{00000000-0006-0000-0800-000005000000}">
      <text>
        <r>
          <rPr>
            <sz val="11"/>
            <rFont val="Calibri"/>
          </rPr>
          <t>Ensure no Network ACLs allow ingress from 0.0.0.0/0 to remote server administration ports</t>
        </r>
      </text>
    </comment>
    <comment ref="K46" authorId="0" shapeId="0" xr:uid="{00000000-0006-0000-0800-000006000000}">
      <text>
        <r>
          <rPr>
            <sz val="11"/>
            <rFont val="Calibri"/>
          </rPr>
          <t>Ensure no security groups allow ingress from 0.0.0.0/0 to remote server administration ports</t>
        </r>
      </text>
    </comment>
    <comment ref="L46" authorId="0" shapeId="0" xr:uid="{00000000-0006-0000-0800-000007000000}">
      <text>
        <r>
          <rPr>
            <sz val="11"/>
            <rFont val="Calibri"/>
          </rPr>
          <t>Ensure no security groups allow ingress from ::/0 to remote server administration ports</t>
        </r>
      </text>
    </comment>
    <comment ref="M46" authorId="0" shapeId="0" xr:uid="{00000000-0006-0000-0800-000008000000}">
      <text>
        <r>
          <rPr>
            <sz val="11"/>
            <rFont val="Calibri"/>
          </rPr>
          <t>Ensure the default security group of every VPC restricts all traffic</t>
        </r>
      </text>
    </comment>
    <comment ref="G47" authorId="0" shapeId="0" xr:uid="{00000000-0006-0000-0800-00000A000000}">
      <text>
        <r>
          <rPr>
            <sz val="11"/>
            <rFont val="Calibri"/>
          </rPr>
          <t>Ensure no Network ACLs allow ingress from 0.0.0.0/0 to remote server administration ports</t>
        </r>
      </text>
    </comment>
    <comment ref="H47" authorId="0" shapeId="0" xr:uid="{00000000-0006-0000-0800-00000B000000}">
      <text>
        <r>
          <rPr>
            <sz val="11"/>
            <rFont val="Calibri"/>
          </rPr>
          <t>Ensure no security groups allow ingress from 0.0.0.0/0 to remote server administration ports</t>
        </r>
      </text>
    </comment>
    <comment ref="G71" authorId="0" shapeId="0" xr:uid="{00000000-0006-0000-0800-00000C000000}">
      <text>
        <r>
          <rPr>
            <sz val="11"/>
            <rFont val="Calibri"/>
          </rPr>
          <t>Ensure the Auto Minor Version Upgrade feature is enabled for RDS instances</t>
        </r>
      </text>
    </comment>
    <comment ref="G74" authorId="0" shapeId="0" xr:uid="{00000000-0006-0000-0800-00000D000000}">
      <text>
        <r>
          <rPr>
            <sz val="11"/>
            <rFont val="Calibri"/>
          </rPr>
          <t>Ensure the Auto Minor Version Upgrade feature is enabled for RDS instances</t>
        </r>
      </text>
    </comment>
    <comment ref="G80" authorId="0" shapeId="0" xr:uid="{00000000-0006-0000-0800-00000E000000}">
      <text>
        <r>
          <rPr>
            <sz val="11"/>
            <rFont val="Calibri"/>
          </rPr>
          <t>Ensure IAM users are managed centrally via identity federation or AWS Organizations for multi-account environments</t>
        </r>
      </text>
    </comment>
    <comment ref="G82" authorId="0" shapeId="0" xr:uid="{00000000-0006-0000-0800-00000F000000}">
      <text>
        <r>
          <rPr>
            <sz val="11"/>
            <rFont val="Calibri"/>
          </rPr>
          <t>Ensure credentials unused for 45 days or more are disabled</t>
        </r>
      </text>
    </comment>
    <comment ref="G83" authorId="0" shapeId="0" xr:uid="{00000000-0006-0000-0800-000010000000}">
      <text>
        <r>
          <rPr>
            <sz val="11"/>
            <rFont val="Calibri"/>
          </rPr>
          <t>Ensure IAM users receive permissions only through groups</t>
        </r>
      </text>
    </comment>
    <comment ref="H83" authorId="0" shapeId="0" xr:uid="{00000000-0006-0000-0800-000011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I83" authorId="0" shapeId="0" xr:uid="{00000000-0006-0000-0800-000012000000}">
      <text>
        <r>
          <rPr>
            <sz val="11"/>
            <rFont val="Calibri"/>
          </rPr>
          <t>Ensure access to AWSCloudShellFullAccess is restricted</t>
        </r>
      </text>
    </comment>
    <comment ref="J83" authorId="0" shapeId="0" xr:uid="{00000000-0006-0000-0800-000013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G85" authorId="0" shapeId="0" xr:uid="{00000000-0006-0000-0800-000014000000}">
      <text>
        <r>
          <rPr>
            <sz val="11"/>
            <rFont val="Calibri"/>
          </rPr>
          <t>Ensure centralized root access in AWS Organizations</t>
        </r>
      </text>
    </comment>
    <comment ref="H85" authorId="0" shapeId="0" xr:uid="{00000000-0006-0000-0800-000015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I85" authorId="0" shapeId="0" xr:uid="{00000000-0006-0000-0800-000016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J85" authorId="0" shapeId="0" xr:uid="{00000000-0006-0000-0800-000017000000}">
      <text>
        <r>
          <rPr>
            <sz val="11"/>
            <rFont val="Calibri"/>
          </rPr>
          <t>Ensure IAM instance roles are used for AWS resource access from instances</t>
        </r>
      </text>
    </comment>
    <comment ref="K85" authorId="0" shapeId="0" xr:uid="{00000000-0006-0000-0800-000018000000}">
      <text>
        <r>
          <rPr>
            <sz val="11"/>
            <rFont val="Calibri"/>
          </rPr>
          <t>Ensure access to AWSCloudShellFullAccess is restricted</t>
        </r>
      </text>
    </comment>
    <comment ref="L85" authorId="0" shapeId="0" xr:uid="{00000000-0006-0000-0800-000019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G86" authorId="0" shapeId="0" xr:uid="{00000000-0006-0000-0800-00001A000000}">
      <text>
        <r>
          <rPr>
            <sz val="11"/>
            <rFont val="Calibri"/>
          </rPr>
          <t>Ensure centralized root access in AWS Organizations</t>
        </r>
      </text>
    </comment>
    <comment ref="H86" authorId="0" shapeId="0" xr:uid="{00000000-0006-0000-0800-00001B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G87" authorId="0" shapeId="0" xr:uid="{00000000-0006-0000-0800-00001C000000}">
      <text>
        <r>
          <rPr>
            <sz val="11"/>
            <rFont val="Calibri"/>
          </rPr>
          <t>Ensure Organizations management account is not used for workloads</t>
        </r>
      </text>
    </comment>
    <comment ref="H87" authorId="0" shapeId="0" xr:uid="{00000000-0006-0000-0800-00001D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I87" authorId="0" shapeId="0" xr:uid="{00000000-0006-0000-0800-00001E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G88" authorId="0" shapeId="0" xr:uid="{00000000-0006-0000-0800-00001F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G91" authorId="0" shapeId="0" xr:uid="{00000000-0006-0000-0800-000020000000}">
      <text>
        <r>
          <rPr>
            <sz val="11"/>
            <rFont val="Calibri"/>
          </rPr>
          <t>Ensure IAM password policy requires minimum length of 14 or greater</t>
        </r>
      </text>
    </comment>
    <comment ref="H91" authorId="0" shapeId="0" xr:uid="{00000000-0006-0000-0800-000021000000}">
      <text>
        <r>
          <rPr>
            <sz val="11"/>
            <rFont val="Calibri"/>
          </rPr>
          <t>Ensure IAM password policy prevents password reuse</t>
        </r>
      </text>
    </comment>
    <comment ref="I91" authorId="0" shapeId="0" xr:uid="{00000000-0006-0000-0800-000022000000}">
      <text>
        <r>
          <rPr>
            <sz val="11"/>
            <rFont val="Calibri"/>
          </rPr>
          <t>Ensure access keys are rotated every 90 days or less</t>
        </r>
      </text>
    </comment>
    <comment ref="G92" authorId="0" shapeId="0" xr:uid="{00000000-0006-0000-0800-000023000000}">
      <text>
        <r>
          <rPr>
            <sz val="11"/>
            <rFont val="Calibri"/>
          </rPr>
          <t>Ensure IAM password policy requires minimum length of 14 or greater</t>
        </r>
      </text>
    </comment>
    <comment ref="H92" authorId="0" shapeId="0" xr:uid="{00000000-0006-0000-0800-000024000000}">
      <text>
        <r>
          <rPr>
            <sz val="11"/>
            <rFont val="Calibri"/>
          </rPr>
          <t>Ensure IAM password policy prevents password reuse</t>
        </r>
      </text>
    </comment>
    <comment ref="G95" authorId="0" shapeId="0" xr:uid="{00000000-0006-0000-0800-000025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H95" authorId="0" shapeId="0" xr:uid="{00000000-0006-0000-0800-000026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I95" authorId="0" shapeId="0" xr:uid="{00000000-0006-0000-0800-000027000000}">
      <text>
        <r>
          <rPr>
            <sz val="11"/>
            <rFont val="Calibri"/>
          </rPr>
          <t>Ensure multi-factor authentication (MFA) is enabled for all IAM users that have a console password</t>
        </r>
      </text>
    </comment>
    <comment ref="G97" authorId="0" shapeId="0" xr:uid="{00000000-0006-0000-0800-000028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H97" authorId="0" shapeId="0" xr:uid="{00000000-0006-0000-0800-000029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G98" authorId="0" shapeId="0" xr:uid="{00000000-0006-0000-0800-00002A000000}">
      <text>
        <r>
          <rPr>
            <sz val="11"/>
            <rFont val="Calibri"/>
          </rPr>
          <t>Ensure multi-factor authentication (MFA) is enabled for all IAM users that have a console password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the default security group of every VPC restricts all traffic</t>
        </r>
      </text>
    </comment>
    <comment ref="M7" authorId="0" shapeId="0" xr:uid="{00000000-0006-0000-0A00-000003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N7" authorId="0" shapeId="0" xr:uid="{00000000-0006-0000-0A00-000002000000}">
      <text>
        <r>
          <rPr>
            <sz val="11"/>
            <rFont val="Calibri"/>
          </rPr>
          <t>Ensure VPC Endpoints are used for access to AWS Services</t>
        </r>
      </text>
    </comment>
    <comment ref="L16" authorId="0" shapeId="0" xr:uid="{00000000-0006-0000-0A00-000004000000}">
      <text>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text>
    </comment>
    <comment ref="M16" authorId="0" shapeId="0" xr:uid="{00000000-0006-0000-0A00-000009000000}">
      <text>
        <r>
          <rPr>
            <sz val="11"/>
            <rFont val="Calibri"/>
          </rPr>
          <t>Ensure that RDS instances are not publicly accessible</t>
        </r>
      </text>
    </comment>
    <comment ref="N16" authorId="0" shapeId="0" xr:uid="{00000000-0006-0000-0A00-00000A000000}">
      <text>
        <r>
          <rPr>
            <sz val="11"/>
            <rFont val="Calibri"/>
          </rPr>
          <t>Ensure CIFS access is restricted to trusted networks to prevent unauthorized access</t>
        </r>
      </text>
    </comment>
    <comment ref="O16" authorId="0" shapeId="0" xr:uid="{00000000-0006-0000-0A00-000005000000}">
      <text>
        <r>
          <rPr>
            <sz val="11"/>
            <rFont val="Calibri"/>
          </rPr>
          <t>Ensure no Network ACLs allow ingress from 0.0.0.0/0 to remote server administration ports</t>
        </r>
      </text>
    </comment>
    <comment ref="P16" authorId="0" shapeId="0" xr:uid="{00000000-0006-0000-0A00-000006000000}">
      <text>
        <r>
          <rPr>
            <sz val="11"/>
            <rFont val="Calibri"/>
          </rPr>
          <t>Ensure no security groups allow ingress from 0.0.0.0/0 to remote server administration ports</t>
        </r>
      </text>
    </comment>
    <comment ref="Q16" authorId="0" shapeId="0" xr:uid="{00000000-0006-0000-0A00-000007000000}">
      <text>
        <r>
          <rPr>
            <sz val="11"/>
            <rFont val="Calibri"/>
          </rPr>
          <t>Ensure no security groups allow ingress from ::/0 to remote server administration ports</t>
        </r>
      </text>
    </comment>
    <comment ref="R16" authorId="0" shapeId="0" xr:uid="{00000000-0006-0000-0A00-000008000000}">
      <text>
        <r>
          <rPr>
            <sz val="11"/>
            <rFont val="Calibri"/>
          </rPr>
          <t>Ensure the default security group of every VPC restricts all traffic</t>
        </r>
      </text>
    </comment>
    <comment ref="L35" authorId="0" shapeId="0" xr:uid="{00000000-0006-0000-0A00-00000B000000}">
      <text>
        <r>
          <rPr>
            <sz val="11"/>
            <rFont val="Calibri"/>
          </rPr>
          <t>Ensure that the EC2 Metadata Service only allows IMDSv2</t>
        </r>
      </text>
    </comment>
    <comment ref="L56" authorId="0" shapeId="0" xr:uid="{00000000-0006-0000-0A00-00000C000000}">
      <text>
        <r>
          <rPr>
            <sz val="11"/>
            <rFont val="Calibri"/>
          </rPr>
          <t>Ensure that encryption-at-rest is enabled for RDS instances</t>
        </r>
      </text>
    </comment>
    <comment ref="M56" authorId="0" shapeId="0" xr:uid="{00000000-0006-0000-0A00-00000D000000}">
      <text>
        <r>
          <rPr>
            <sz val="11"/>
            <rFont val="Calibri"/>
          </rPr>
          <t>Ensure that encryption is enabled for EFS file systems</t>
        </r>
      </text>
    </comment>
    <comment ref="N56" authorId="0" shapeId="0" xr:uid="{00000000-0006-0000-0A00-00000E000000}">
      <text>
        <r>
          <rPr>
            <sz val="11"/>
            <rFont val="Calibri"/>
          </rPr>
          <t>Ensure EBS volume encryption is enabled in all regions</t>
        </r>
      </text>
    </comment>
    <comment ref="L64" authorId="0" shapeId="0" xr:uid="{00000000-0006-0000-0A00-00000F000000}">
      <text>
        <r>
          <rPr>
            <sz val="11"/>
            <rFont val="Calibri"/>
          </rPr>
          <t>Ensure rotation for customer-created symmetric CMKs is enabled</t>
        </r>
      </text>
    </comment>
    <comment ref="L71" authorId="0" shapeId="0" xr:uid="{00000000-0006-0000-0A00-000010000000}">
      <text>
        <r>
          <rPr>
            <sz val="11"/>
            <rFont val="Calibri"/>
          </rPr>
          <t>Ensure rotation for customer-created symmetric CMKs is enabled</t>
        </r>
      </text>
    </comment>
    <comment ref="L84" authorId="0" shapeId="0" xr:uid="{00000000-0006-0000-0A00-000011000000}">
      <text>
        <r>
          <rPr>
            <sz val="11"/>
            <rFont val="Calibri"/>
          </rPr>
          <t>Ensure S3 Bucket Policy is set to deny HTTP requests</t>
        </r>
      </text>
    </comment>
    <comment ref="L119" authorId="0" shapeId="0" xr:uid="{00000000-0006-0000-0A00-000012000000}">
      <text>
        <r>
          <rPr>
            <sz val="11"/>
            <rFont val="Calibri"/>
          </rPr>
          <t>Ensure the Auto Minor Version Upgrade feature is enabled for RDS instances</t>
        </r>
      </text>
    </comment>
    <comment ref="L136" authorId="0" shapeId="0" xr:uid="{00000000-0006-0000-0A00-000013000000}">
      <text>
        <r>
          <rPr>
            <sz val="11"/>
            <rFont val="Calibri"/>
          </rPr>
          <t>Ensure IAM users receive permissions only through groups</t>
        </r>
      </text>
    </comment>
    <comment ref="L138" authorId="0" shapeId="0" xr:uid="{00000000-0006-0000-0A00-000014000000}">
      <text>
        <r>
          <rPr>
            <sz val="11"/>
            <rFont val="Calibri"/>
          </rPr>
          <t>Ensure centralized root access in AWS Organizations</t>
        </r>
      </text>
    </comment>
    <comment ref="M138" authorId="0" shapeId="0" xr:uid="{00000000-0006-0000-0A00-000015000000}">
      <text>
        <r>
          <rPr>
            <sz val="11"/>
            <rFont val="Calibri"/>
          </rPr>
          <t>Ensure authorization guardrails for all AWS Organization accounts</t>
        </r>
      </text>
    </comment>
    <comment ref="N138" authorId="0" shapeId="0" xr:uid="{00000000-0006-0000-0A00-000016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O138" authorId="0" shapeId="0" xr:uid="{00000000-0006-0000-0A00-000017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P138" authorId="0" shapeId="0" xr:uid="{00000000-0006-0000-0A00-000018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Q138" authorId="0" shapeId="0" xr:uid="{00000000-0006-0000-0A00-000019000000}">
      <text>
        <r>
          <rPr>
            <sz val="11"/>
            <rFont val="Calibri"/>
          </rPr>
          <t>Ensure access to AWSCloudShellFullAccess is restricted</t>
        </r>
      </text>
    </comment>
    <comment ref="R138" authorId="0" shapeId="0" xr:uid="{00000000-0006-0000-0A00-00001A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L139" authorId="0" shapeId="0" xr:uid="{00000000-0006-0000-0A00-00001B000000}">
      <text>
        <r>
          <rPr>
            <sz val="11"/>
            <rFont val="Calibri"/>
          </rPr>
          <t>Ensure that IAM External Access Analyzer is enabled for all regions</t>
        </r>
      </text>
    </comment>
    <comment ref="L152" authorId="0" shapeId="0" xr:uid="{00000000-0006-0000-0A00-00001C000000}">
      <text>
        <r>
          <rPr>
            <sz val="11"/>
            <rFont val="Calibri"/>
          </rPr>
          <t>Ensure IAM users are managed centrally via identity federation or AWS Organizations for multi-account environments</t>
        </r>
      </text>
    </comment>
    <comment ref="L157" authorId="0" shapeId="0" xr:uid="{00000000-0006-0000-0A00-00001D000000}">
      <text>
        <r>
          <rPr>
            <sz val="11"/>
            <rFont val="Calibri"/>
          </rPr>
          <t>Ensure credentials unused for 45 days or more are disabled</t>
        </r>
      </text>
    </comment>
    <comment ref="L166" authorId="0" shapeId="0" xr:uid="{00000000-0006-0000-0A00-00001E000000}">
      <text>
        <r>
          <rPr>
            <sz val="11"/>
            <rFont val="Calibri"/>
          </rPr>
          <t>Ensure IAM password policy requires minimum length of 14 or greater</t>
        </r>
      </text>
    </comment>
    <comment ref="L167" authorId="0" shapeId="0" xr:uid="{00000000-0006-0000-0A00-00001F000000}">
      <text>
        <r>
          <rPr>
            <sz val="11"/>
            <rFont val="Calibri"/>
          </rPr>
          <t>Ensure IAM password policy prevents password reuse</t>
        </r>
      </text>
    </comment>
    <comment ref="L169" authorId="0" shapeId="0" xr:uid="{00000000-0006-0000-0A00-000020000000}">
      <text>
        <r>
          <rPr>
            <sz val="11"/>
            <rFont val="Calibri"/>
          </rPr>
          <t>Ensure access keys are rotated every 90 days or less</t>
        </r>
      </text>
    </comment>
    <comment ref="L174" authorId="0" shapeId="0" xr:uid="{00000000-0006-0000-0A00-000021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M174" authorId="0" shapeId="0" xr:uid="{00000000-0006-0000-0A00-000022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L175" authorId="0" shapeId="0" xr:uid="{00000000-0006-0000-0A00-000023000000}">
      <text>
        <r>
          <rPr>
            <sz val="11"/>
            <rFont val="Calibri"/>
          </rPr>
          <t>Ensure multi-factor authentication (MFA) is enabled for all IAM users that have a console password</t>
        </r>
      </text>
    </comment>
    <comment ref="L180" authorId="0" shapeId="0" xr:uid="{00000000-0006-0000-0A00-000024000000}">
      <text>
        <r>
          <rPr>
            <sz val="11"/>
            <rFont val="Calibri"/>
          </rPr>
          <t>Ensure IAM instance roles are used for AWS resource access from instances</t>
        </r>
      </text>
    </comment>
    <comment ref="L229" authorId="0" shapeId="0" xr:uid="{00000000-0006-0000-0A00-000025000000}">
      <text>
        <r>
          <rPr>
            <sz val="11"/>
            <rFont val="Calibri"/>
          </rPr>
          <t>Ensure CloudTrail is enabled in all regions</t>
        </r>
      </text>
    </comment>
    <comment ref="M229" authorId="0" shapeId="0" xr:uid="{00000000-0006-0000-0A00-000026000000}">
      <text>
        <r>
          <rPr>
            <sz val="11"/>
            <rFont val="Calibri"/>
          </rPr>
          <t>Ensure that server access logging is enabled on the CloudTrail S3 bucket</t>
        </r>
      </text>
    </comment>
    <comment ref="N229" authorId="0" shapeId="0" xr:uid="{00000000-0006-0000-0A00-000027000000}">
      <text>
        <r>
          <rPr>
            <sz val="11"/>
            <rFont val="Calibri"/>
          </rPr>
          <t>Ensure VPC flow logging is enabled in all VPCs</t>
        </r>
      </text>
    </comment>
    <comment ref="O229" authorId="0" shapeId="0" xr:uid="{00000000-0006-0000-0A00-000028000000}">
      <text>
        <r>
          <rPr>
            <sz val="11"/>
            <rFont val="Calibri"/>
          </rPr>
          <t>Ensure that object-level logging for write events is enabled for S3 buckets</t>
        </r>
      </text>
    </comment>
    <comment ref="P229" authorId="0" shapeId="0" xr:uid="{00000000-0006-0000-0A00-000029000000}">
      <text>
        <r>
          <rPr>
            <sz val="11"/>
            <rFont val="Calibri"/>
          </rPr>
          <t>Ensure that object-level logging for read events is enabled for S3 buckets</t>
        </r>
      </text>
    </comment>
    <comment ref="Q229" authorId="0" shapeId="0" xr:uid="{00000000-0006-0000-0A00-00002A000000}">
      <text>
        <r>
          <rPr>
            <sz val="11"/>
            <rFont val="Calibri"/>
          </rPr>
          <t>Ensure all AWS-managed web front-end services have access logging enabled</t>
        </r>
      </text>
    </comment>
    <comment ref="L232" authorId="0" shapeId="0" xr:uid="{00000000-0006-0000-0A00-00002B000000}">
      <text>
        <r>
          <rPr>
            <sz val="11"/>
            <rFont val="Calibri"/>
          </rPr>
          <t>Ensure MFA Delete is enabled on S3 buckets</t>
        </r>
      </text>
    </comment>
    <comment ref="M232" authorId="0" shapeId="0" xr:uid="{00000000-0006-0000-0A00-00002C000000}">
      <text>
        <r>
          <rPr>
            <sz val="11"/>
            <rFont val="Calibri"/>
          </rPr>
          <t>Ensure CloudTrail log file validation is enabled</t>
        </r>
      </text>
    </comment>
    <comment ref="N232" authorId="0" shapeId="0" xr:uid="{00000000-0006-0000-0A00-00002D000000}">
      <text>
        <r>
          <rPr>
            <sz val="11"/>
            <rFont val="Calibri"/>
          </rPr>
          <t>Ensure CloudTrail logs are encrypted at rest using KMS CMKs</t>
        </r>
      </text>
    </comment>
    <comment ref="L236" authorId="0" shapeId="0" xr:uid="{00000000-0006-0000-0A00-00002E000000}">
      <text>
        <r>
          <rPr>
            <sz val="11"/>
            <rFont val="Calibri"/>
          </rPr>
          <t>Ensure unauthorized API calls are monitored</t>
        </r>
      </text>
    </comment>
    <comment ref="M236" authorId="0" shapeId="0" xr:uid="{00000000-0006-0000-0A00-000038000000}">
      <text>
        <r>
          <rPr>
            <sz val="11"/>
            <rFont val="Calibri"/>
          </rPr>
          <t>Ensure management console sign-in without MFA is monitored</t>
        </r>
      </text>
    </comment>
    <comment ref="N236" authorId="0" shapeId="0" xr:uid="{00000000-0006-0000-0A00-000039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O236" authorId="0" shapeId="0" xr:uid="{00000000-0006-0000-0A00-00003A000000}">
      <text>
        <r>
          <rPr>
            <sz val="11"/>
            <rFont val="Calibri"/>
          </rPr>
          <t>Ensure IAM policy changes are monitored</t>
        </r>
      </text>
    </comment>
    <comment ref="P236" authorId="0" shapeId="0" xr:uid="{00000000-0006-0000-0A00-00003B000000}">
      <text>
        <r>
          <rPr>
            <sz val="11"/>
            <rFont val="Calibri"/>
          </rPr>
          <t>Ensure CloudTrail configuration changes are monitored</t>
        </r>
      </text>
    </comment>
    <comment ref="Q236" authorId="0" shapeId="0" xr:uid="{00000000-0006-0000-0A00-00003C000000}">
      <text>
        <r>
          <rPr>
            <sz val="11"/>
            <rFont val="Calibri"/>
          </rPr>
          <t>Ensure AWS Management Console authentication failures are monitored</t>
        </r>
      </text>
    </comment>
    <comment ref="R236" authorId="0" shapeId="0" xr:uid="{00000000-0006-0000-0A00-00003D000000}">
      <text>
        <r>
          <rPr>
            <sz val="11"/>
            <rFont val="Calibri"/>
          </rPr>
          <t>Ensure disabling or scheduled deletion of customer created CMKs is monitored</t>
        </r>
      </text>
    </comment>
    <comment ref="S236" authorId="0" shapeId="0" xr:uid="{00000000-0006-0000-0A00-00002F000000}">
      <text>
        <r>
          <rPr>
            <sz val="11"/>
            <rFont val="Calibri"/>
          </rPr>
          <t>Ensure S3 bucket policy changes are monitored</t>
        </r>
      </text>
    </comment>
    <comment ref="T236" authorId="0" shapeId="0" xr:uid="{00000000-0006-0000-0A00-000030000000}">
      <text>
        <r>
          <rPr>
            <sz val="11"/>
            <rFont val="Calibri"/>
          </rPr>
          <t>Ensure AWS Config configuration changes are monitored</t>
        </r>
      </text>
    </comment>
    <comment ref="U236" authorId="0" shapeId="0" xr:uid="{00000000-0006-0000-0A00-000031000000}">
      <text>
        <r>
          <rPr>
            <sz val="11"/>
            <rFont val="Calibri"/>
          </rPr>
          <t>Ensure security group changes are monitored</t>
        </r>
      </text>
    </comment>
    <comment ref="V236" authorId="0" shapeId="0" xr:uid="{00000000-0006-0000-0A00-000032000000}">
      <text>
        <r>
          <rPr>
            <sz val="11"/>
            <rFont val="Calibri"/>
          </rPr>
          <t>Ensure Network Access Control List (NACL) changes are monitored</t>
        </r>
      </text>
    </comment>
    <comment ref="W236" authorId="0" shapeId="0" xr:uid="{00000000-0006-0000-0A00-000033000000}">
      <text>
        <r>
          <rPr>
            <sz val="11"/>
            <rFont val="Calibri"/>
          </rPr>
          <t>Ensure changes to network gateways are monitored</t>
        </r>
      </text>
    </comment>
    <comment ref="X236" authorId="0" shapeId="0" xr:uid="{00000000-0006-0000-0A00-000034000000}">
      <text>
        <r>
          <rPr>
            <sz val="11"/>
            <rFont val="Calibri"/>
          </rPr>
          <t>Ensure route table changes are monitored</t>
        </r>
      </text>
    </comment>
    <comment ref="Y236" authorId="0" shapeId="0" xr:uid="{00000000-0006-0000-0A00-000035000000}">
      <text>
        <r>
          <rPr>
            <sz val="11"/>
            <rFont val="Calibri"/>
          </rPr>
          <t>Ensure VPC changes are monitored</t>
        </r>
      </text>
    </comment>
    <comment ref="Z236" authorId="0" shapeId="0" xr:uid="{00000000-0006-0000-0A00-000036000000}">
      <text>
        <r>
          <rPr>
            <sz val="11"/>
            <rFont val="Calibri"/>
          </rPr>
          <t>Ensure AWS Organizations changes are monitored</t>
        </r>
      </text>
    </comment>
    <comment ref="AA236" authorId="0" shapeId="0" xr:uid="{00000000-0006-0000-0A00-000037000000}">
      <text>
        <r>
          <rPr>
            <sz val="11"/>
            <rFont val="Calibri"/>
          </rPr>
          <t>Ensure AWS Security Hub is enabled</t>
        </r>
      </text>
    </comment>
    <comment ref="L276" authorId="0" shapeId="0" xr:uid="{00000000-0006-0000-0A00-00003E000000}">
      <text>
        <r>
          <rPr>
            <sz val="11"/>
            <rFont val="Calibri"/>
          </rPr>
          <t>Ensure AWS Config is enabled in all regions</t>
        </r>
      </text>
    </comment>
    <comment ref="L288" authorId="0" shapeId="0" xr:uid="{00000000-0006-0000-0A00-00003F000000}">
      <text>
        <r>
          <rPr>
            <sz val="11"/>
            <rFont val="Calibri"/>
          </rPr>
          <t>Ensure all data in Amazon S3 has been discovered, classified, and secured when necessary</t>
        </r>
      </text>
    </comment>
    <comment ref="L290" authorId="0" shapeId="0" xr:uid="{00000000-0006-0000-0A00-000040000000}">
      <text>
        <r>
          <rPr>
            <sz val="11"/>
            <rFont val="Calibri"/>
          </rPr>
          <t>Ensure that all expired SSL/TLS certificates stored in AWS IAM are removed</t>
        </r>
      </text>
    </comment>
    <comment ref="L321" authorId="0" shapeId="0" xr:uid="{00000000-0006-0000-0A00-000041000000}">
      <text>
        <r>
          <rPr>
            <sz val="11"/>
            <rFont val="Calibri"/>
          </rPr>
          <t>Ensure a support role has been created to manage incidents with AWS Support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3" authorId="0" shapeId="0" xr:uid="{00000000-0006-0000-0B00-000001000000}">
      <text>
        <r>
          <rPr>
            <sz val="11"/>
            <rFont val="Calibri"/>
          </rPr>
          <t>Ensure security contact information is registered</t>
        </r>
      </text>
    </comment>
    <comment ref="H122" authorId="0" shapeId="0" xr:uid="{00000000-0006-0000-0B00-000002000000}">
      <text>
        <r>
          <rPr>
            <sz val="11"/>
            <rFont val="Calibri"/>
          </rPr>
          <t>Ensure a support role has been created to manage incidents with AWS Support</t>
        </r>
      </text>
    </comment>
    <comment ref="H141" authorId="0" shapeId="0" xr:uid="{00000000-0006-0000-0B00-000003000000}">
      <text>
        <r>
          <rPr>
            <sz val="11"/>
            <rFont val="Calibri"/>
          </rPr>
          <t>Ensure Multi-AZ deployments are used for enhanced availability in Amazon RDS</t>
        </r>
      </text>
    </comment>
    <comment ref="H145" authorId="0" shapeId="0" xr:uid="{00000000-0006-0000-0B00-000004000000}">
      <text>
        <r>
          <rPr>
            <sz val="11"/>
            <rFont val="Calibri"/>
          </rPr>
          <t>Ensure MFA Delete is enabled on S3 buckets</t>
        </r>
      </text>
    </comment>
    <comment ref="H228" authorId="0" shapeId="0" xr:uid="{00000000-0006-0000-0B00-000005000000}">
      <text>
        <r>
          <rPr>
            <sz val="11"/>
            <rFont val="Calibri"/>
          </rPr>
          <t>Ensure the Auto Minor Version Upgrade feature is enabled for RDS instances</t>
        </r>
      </text>
    </comment>
    <comment ref="H254" authorId="0" shapeId="0" xr:uid="{00000000-0006-0000-0B00-000006000000}">
      <text>
        <r>
          <rPr>
            <sz val="11"/>
            <rFont val="Calibri"/>
          </rPr>
          <t>Ensure the Auto Minor Version Upgrade feature is enabled for RDS instances</t>
        </r>
      </text>
    </comment>
    <comment ref="H284" authorId="0" shapeId="0" xr:uid="{00000000-0006-0000-0B00-000007000000}">
      <text>
        <r>
          <rPr>
            <sz val="11"/>
            <rFont val="Calibri"/>
          </rPr>
          <t>Ensure IAM users are managed centrally via identity federation or AWS Organizations for multi-account environments</t>
        </r>
      </text>
    </comment>
    <comment ref="H291" authorId="0" shapeId="0" xr:uid="{00000000-0006-0000-0B00-000008000000}">
      <text>
        <r>
          <rPr>
            <sz val="11"/>
            <rFont val="Calibri"/>
          </rPr>
          <t>Ensure IAM users receive permissions only through groups</t>
        </r>
      </text>
    </comment>
    <comment ref="H292" authorId="0" shapeId="0" xr:uid="{00000000-0006-0000-0B00-000009000000}">
      <text>
        <r>
          <rPr>
            <sz val="11"/>
            <rFont val="Calibri"/>
          </rPr>
          <t>Ensure credentials unused for 45 days or more are disabled</t>
        </r>
      </text>
    </comment>
    <comment ref="H293" authorId="0" shapeId="0" xr:uid="{00000000-0006-0000-0B00-00000A000000}">
      <text>
        <r>
          <rPr>
            <sz val="11"/>
            <rFont val="Calibri"/>
          </rPr>
          <t>Ensure IAM password policy requires minimum length of 14 or greater</t>
        </r>
      </text>
    </comment>
    <comment ref="I293" authorId="0" shapeId="0" xr:uid="{00000000-0006-0000-0B00-00000B000000}">
      <text>
        <r>
          <rPr>
            <sz val="11"/>
            <rFont val="Calibri"/>
          </rPr>
          <t>Ensure IAM password policy prevents password reuse</t>
        </r>
      </text>
    </comment>
    <comment ref="H298" authorId="0" shapeId="0" xr:uid="{00000000-0006-0000-0B00-00000C000000}">
      <text>
        <r>
          <rPr>
            <sz val="11"/>
            <rFont val="Calibri"/>
          </rPr>
          <t>Ensure multi-factor authentication (MFA) is enabled for all IAM users that have a console password</t>
        </r>
      </text>
    </comment>
    <comment ref="H299" authorId="0" shapeId="0" xr:uid="{00000000-0006-0000-0B00-00000D000000}">
      <text>
        <r>
          <rPr>
            <sz val="11"/>
            <rFont val="Calibri"/>
          </rPr>
          <t>Ensure credentials unused for 45 days or more are disabled</t>
        </r>
      </text>
    </comment>
    <comment ref="H309" authorId="0" shapeId="0" xr:uid="{00000000-0006-0000-0B00-00000E000000}">
      <text>
        <r>
          <rPr>
            <sz val="11"/>
            <rFont val="Calibri"/>
          </rPr>
          <t>Ensure centralized root access in AWS Organizations</t>
        </r>
      </text>
    </comment>
    <comment ref="I309" authorId="0" shapeId="0" xr:uid="{00000000-0006-0000-0B00-000015000000}">
      <text>
        <r>
          <rPr>
            <sz val="11"/>
            <rFont val="Calibri"/>
          </rPr>
          <t>Ensure Organizations management account is not used for workloads</t>
        </r>
      </text>
    </comment>
    <comment ref="J309" authorId="0" shapeId="0" xr:uid="{00000000-0006-0000-0B00-00000F000000}">
      <text>
        <r>
          <rPr>
            <sz val="11"/>
            <rFont val="Calibri"/>
          </rPr>
          <t>Ensure delegated admin manages AWS Organizations policies</t>
        </r>
      </text>
    </comment>
    <comment ref="K309" authorId="0" shapeId="0" xr:uid="{00000000-0006-0000-0B00-000010000000}">
      <text>
        <r>
          <rPr>
            <sz val="11"/>
            <rFont val="Calibri"/>
          </rPr>
          <t>Ensure delegated admins manage AWS Organizations-integrated services</t>
        </r>
      </text>
    </comment>
    <comment ref="L309" authorId="0" shapeId="0" xr:uid="{00000000-0006-0000-0B00-000011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M309" authorId="0" shapeId="0" xr:uid="{00000000-0006-0000-0B00-000012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N309" authorId="0" shapeId="0" xr:uid="{00000000-0006-0000-0B00-000013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O309" authorId="0" shapeId="0" xr:uid="{00000000-0006-0000-0B00-000014000000}">
      <text>
        <r>
          <rPr>
            <sz val="11"/>
            <rFont val="Calibri"/>
          </rPr>
          <t>Ensure access to AWSCloudShellFullAccess is restricted</t>
        </r>
      </text>
    </comment>
    <comment ref="H311" authorId="0" shapeId="0" xr:uid="{00000000-0006-0000-0B00-000016000000}">
      <text>
        <r>
          <rPr>
            <sz val="11"/>
            <rFont val="Calibri"/>
          </rPr>
          <t>Ensure IAM instance roles are used for AWS resource access from instances</t>
        </r>
      </text>
    </comment>
    <comment ref="H313" authorId="0" shapeId="0" xr:uid="{00000000-0006-0000-0B00-000017000000}">
      <text>
        <r>
          <rPr>
            <sz val="11"/>
            <rFont val="Calibri"/>
          </rPr>
          <t>Ensure centralized root access in AWS Organizations</t>
        </r>
      </text>
    </comment>
    <comment ref="I313" authorId="0" shapeId="0" xr:uid="{00000000-0006-0000-0B00-000018000000}">
      <text>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text>
    </comment>
    <comment ref="J313" authorId="0" shapeId="0" xr:uid="{00000000-0006-0000-0B00-000019000000}">
      <text>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text>
    </comment>
    <comment ref="K313" authorId="0" shapeId="0" xr:uid="{00000000-0006-0000-0B00-00001A000000}">
      <text>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text>
    </comment>
    <comment ref="H315" authorId="0" shapeId="0" xr:uid="{00000000-0006-0000-0B00-00001B000000}">
      <text>
        <r>
          <rPr>
            <sz val="11"/>
            <rFont val="Calibri"/>
          </rPr>
          <t>Ensure access keys are rotated every 90 days or less</t>
        </r>
      </text>
    </comment>
    <comment ref="H317" authorId="0" shapeId="0" xr:uid="{00000000-0006-0000-0B00-00001C000000}">
      <text>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I317" authorId="0" shapeId="0" xr:uid="{00000000-0006-0000-0B00-00001D000000}">
      <text>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text>
    </comment>
    <comment ref="H321" authorId="0" shapeId="0" xr:uid="{00000000-0006-0000-0B00-00001E000000}">
      <text>
        <r>
          <rPr>
            <sz val="11"/>
            <rFont val="Calibri"/>
          </rPr>
          <t>Ensure all data in Amazon S3 has been discovered, classified, and secured when necessary</t>
        </r>
      </text>
    </comment>
    <comment ref="H329" authorId="0" shapeId="0" xr:uid="{00000000-0006-0000-0B00-00001F000000}">
      <text>
        <r>
          <rPr>
            <sz val="11"/>
            <rFont val="Calibri"/>
          </rPr>
          <t>Ensure all data in Amazon S3 has been discovered, classified, and secured when necessary</t>
        </r>
      </text>
    </comment>
    <comment ref="H334" authorId="0" shapeId="0" xr:uid="{00000000-0006-0000-0B00-000020000000}">
      <text>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text>
    </comment>
    <comment ref="I334" authorId="0" shapeId="0" xr:uid="{00000000-0006-0000-0B00-000021000000}">
      <text>
        <r>
          <rPr>
            <sz val="11"/>
            <rFont val="Calibri"/>
          </rPr>
          <t>Ensure that RDS instances are not publicly accessible</t>
        </r>
      </text>
    </comment>
    <comment ref="H358" authorId="0" shapeId="0" xr:uid="{00000000-0006-0000-0B00-000022000000}">
      <text>
        <r>
          <rPr>
            <sz val="11"/>
            <rFont val="Calibri"/>
          </rPr>
          <t>Ensure all AWS-managed web front-end services have access logging enabled</t>
        </r>
      </text>
    </comment>
    <comment ref="H359" authorId="0" shapeId="0" xr:uid="{00000000-0006-0000-0B00-000023000000}">
      <text>
        <r>
          <rPr>
            <sz val="11"/>
            <rFont val="Calibri"/>
          </rPr>
          <t>Ensure CloudTrail is enabled in all regions</t>
        </r>
      </text>
    </comment>
    <comment ref="I359" authorId="0" shapeId="0" xr:uid="{00000000-0006-0000-0B00-000024000000}">
      <text>
        <r>
          <rPr>
            <sz val="11"/>
            <rFont val="Calibri"/>
          </rPr>
          <t>Ensure that server access logging is enabled on the CloudTrail S3 bucket</t>
        </r>
      </text>
    </comment>
    <comment ref="J359" authorId="0" shapeId="0" xr:uid="{00000000-0006-0000-0B00-000025000000}">
      <text>
        <r>
          <rPr>
            <sz val="11"/>
            <rFont val="Calibri"/>
          </rPr>
          <t>Ensure VPC flow logging is enabled in all VPCs</t>
        </r>
      </text>
    </comment>
    <comment ref="K359" authorId="0" shapeId="0" xr:uid="{00000000-0006-0000-0B00-000026000000}">
      <text>
        <r>
          <rPr>
            <sz val="11"/>
            <rFont val="Calibri"/>
          </rPr>
          <t>Ensure that object-level logging for write events is enabled for S3 buckets</t>
        </r>
      </text>
    </comment>
    <comment ref="L359" authorId="0" shapeId="0" xr:uid="{00000000-0006-0000-0B00-000027000000}">
      <text>
        <r>
          <rPr>
            <sz val="11"/>
            <rFont val="Calibri"/>
          </rPr>
          <t>Ensure that object-level logging for read events is enabled for S3 buckets</t>
        </r>
      </text>
    </comment>
    <comment ref="M359" authorId="0" shapeId="0" xr:uid="{00000000-0006-0000-0B00-000028000000}">
      <text>
        <r>
          <rPr>
            <sz val="11"/>
            <rFont val="Calibri"/>
          </rPr>
          <t>Ensure all AWS-managed web front-end services have access logging enabled</t>
        </r>
      </text>
    </comment>
    <comment ref="H360" authorId="0" shapeId="0" xr:uid="{00000000-0006-0000-0B00-000029000000}">
      <text>
        <r>
          <rPr>
            <sz val="11"/>
            <rFont val="Calibri"/>
          </rPr>
          <t>Ensure CloudTrail is enabled in all regions</t>
        </r>
      </text>
    </comment>
    <comment ref="H361" authorId="0" shapeId="0" xr:uid="{00000000-0006-0000-0B00-00002A000000}">
      <text>
        <r>
          <rPr>
            <sz val="11"/>
            <rFont val="Calibri"/>
          </rPr>
          <t>Ensure CloudTrail log file validation is enabled</t>
        </r>
      </text>
    </comment>
    <comment ref="I361" authorId="0" shapeId="0" xr:uid="{00000000-0006-0000-0B00-00002B000000}">
      <text>
        <r>
          <rPr>
            <sz val="11"/>
            <rFont val="Calibri"/>
          </rPr>
          <t>Ensure CloudTrail logs are encrypted at rest using KMS CMKs</t>
        </r>
      </text>
    </comment>
    <comment ref="H363" authorId="0" shapeId="0" xr:uid="{00000000-0006-0000-0B00-00002C000000}">
      <text>
        <r>
          <rPr>
            <sz val="11"/>
            <rFont val="Calibri"/>
          </rPr>
          <t>Ensure unauthorized API calls are monitored</t>
        </r>
      </text>
    </comment>
    <comment ref="I363" authorId="0" shapeId="0" xr:uid="{00000000-0006-0000-0B00-000034000000}">
      <text>
        <r>
          <rPr>
            <sz val="11"/>
            <rFont val="Calibri"/>
          </rPr>
          <t>Ensure management console sign-in without MFA is monitored</t>
        </r>
      </text>
    </comment>
    <comment ref="J363" authorId="0" shapeId="0" xr:uid="{00000000-0006-0000-0B00-000035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K363" authorId="0" shapeId="0" xr:uid="{00000000-0006-0000-0B00-000036000000}">
      <text>
        <r>
          <rPr>
            <sz val="11"/>
            <rFont val="Calibri"/>
          </rPr>
          <t>Ensure IAM policy changes are monitored</t>
        </r>
      </text>
    </comment>
    <comment ref="L363" authorId="0" shapeId="0" xr:uid="{00000000-0006-0000-0B00-000037000000}">
      <text>
        <r>
          <rPr>
            <sz val="11"/>
            <rFont val="Calibri"/>
          </rPr>
          <t>Ensure CloudTrail configuration changes are monitored</t>
        </r>
      </text>
    </comment>
    <comment ref="M363" authorId="0" shapeId="0" xr:uid="{00000000-0006-0000-0B00-000038000000}">
      <text>
        <r>
          <rPr>
            <sz val="11"/>
            <rFont val="Calibri"/>
          </rPr>
          <t>Ensure AWS Management Console authentication failures are monitored</t>
        </r>
      </text>
    </comment>
    <comment ref="N363" authorId="0" shapeId="0" xr:uid="{00000000-0006-0000-0B00-000039000000}">
      <text>
        <r>
          <rPr>
            <sz val="11"/>
            <rFont val="Calibri"/>
          </rPr>
          <t>Ensure disabling or scheduled deletion of customer created CMKs is monitored</t>
        </r>
      </text>
    </comment>
    <comment ref="O363" authorId="0" shapeId="0" xr:uid="{00000000-0006-0000-0B00-00003A000000}">
      <text>
        <r>
          <rPr>
            <sz val="11"/>
            <rFont val="Calibri"/>
          </rPr>
          <t>Ensure S3 bucket policy changes are monitored</t>
        </r>
      </text>
    </comment>
    <comment ref="P363" authorId="0" shapeId="0" xr:uid="{00000000-0006-0000-0B00-00002D000000}">
      <text>
        <r>
          <rPr>
            <sz val="11"/>
            <rFont val="Calibri"/>
          </rPr>
          <t>Ensure AWS Config configuration changes are monitored</t>
        </r>
      </text>
    </comment>
    <comment ref="Q363" authorId="0" shapeId="0" xr:uid="{00000000-0006-0000-0B00-00002E000000}">
      <text>
        <r>
          <rPr>
            <sz val="11"/>
            <rFont val="Calibri"/>
          </rPr>
          <t>Ensure security group changes are monitored</t>
        </r>
      </text>
    </comment>
    <comment ref="R363" authorId="0" shapeId="0" xr:uid="{00000000-0006-0000-0B00-00002F000000}">
      <text>
        <r>
          <rPr>
            <sz val="11"/>
            <rFont val="Calibri"/>
          </rPr>
          <t>Ensure Network Access Control List (NACL) changes are monitored</t>
        </r>
      </text>
    </comment>
    <comment ref="S363" authorId="0" shapeId="0" xr:uid="{00000000-0006-0000-0B00-000030000000}">
      <text>
        <r>
          <rPr>
            <sz val="11"/>
            <rFont val="Calibri"/>
          </rPr>
          <t>Ensure changes to network gateways are monitored</t>
        </r>
      </text>
    </comment>
    <comment ref="T363" authorId="0" shapeId="0" xr:uid="{00000000-0006-0000-0B00-000031000000}">
      <text>
        <r>
          <rPr>
            <sz val="11"/>
            <rFont val="Calibri"/>
          </rPr>
          <t>Ensure route table changes are monitored</t>
        </r>
      </text>
    </comment>
    <comment ref="U363" authorId="0" shapeId="0" xr:uid="{00000000-0006-0000-0B00-000032000000}">
      <text>
        <r>
          <rPr>
            <sz val="11"/>
            <rFont val="Calibri"/>
          </rPr>
          <t>Ensure VPC changes are monitored</t>
        </r>
      </text>
    </comment>
    <comment ref="V363" authorId="0" shapeId="0" xr:uid="{00000000-0006-0000-0B00-000033000000}">
      <text>
        <r>
          <rPr>
            <sz val="11"/>
            <rFont val="Calibri"/>
          </rPr>
          <t>Ensure AWS Organizations changes are monitored</t>
        </r>
      </text>
    </comment>
    <comment ref="H367" authorId="0" shapeId="0" xr:uid="{00000000-0006-0000-0B00-00003B000000}">
      <text>
        <r>
          <rPr>
            <sz val="11"/>
            <rFont val="Calibri"/>
          </rPr>
          <t>Ensure unauthorized API calls are monitored</t>
        </r>
      </text>
    </comment>
    <comment ref="I367" authorId="0" shapeId="0" xr:uid="{00000000-0006-0000-0B00-00003C000000}">
      <text>
        <r>
          <rPr>
            <sz val="11"/>
            <rFont val="Calibri"/>
          </rPr>
          <t>Ensure management console sign-in without MFA is monitored</t>
        </r>
      </text>
    </comment>
    <comment ref="J367" authorId="0" shapeId="0" xr:uid="{00000000-0006-0000-0B00-00003D000000}">
      <text>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text>
    </comment>
    <comment ref="K367" authorId="0" shapeId="0" xr:uid="{00000000-0006-0000-0B00-00003E000000}">
      <text>
        <r>
          <rPr>
            <sz val="11"/>
            <rFont val="Calibri"/>
          </rPr>
          <t>Ensure IAM policy changes are monitored</t>
        </r>
      </text>
    </comment>
    <comment ref="L367" authorId="0" shapeId="0" xr:uid="{00000000-0006-0000-0B00-00003F000000}">
      <text>
        <r>
          <rPr>
            <sz val="11"/>
            <rFont val="Calibri"/>
          </rPr>
          <t>Ensure CloudTrail configuration changes are monitored</t>
        </r>
      </text>
    </comment>
    <comment ref="M367" authorId="0" shapeId="0" xr:uid="{00000000-0006-0000-0B00-000040000000}">
      <text>
        <r>
          <rPr>
            <sz val="11"/>
            <rFont val="Calibri"/>
          </rPr>
          <t>Ensure AWS Management Console authentication failures are monitored</t>
        </r>
      </text>
    </comment>
    <comment ref="N367" authorId="0" shapeId="0" xr:uid="{00000000-0006-0000-0B00-000041000000}">
      <text>
        <r>
          <rPr>
            <sz val="11"/>
            <rFont val="Calibri"/>
          </rPr>
          <t>Ensure disabling or scheduled deletion of customer created CMKs is monitored</t>
        </r>
      </text>
    </comment>
    <comment ref="O367" authorId="0" shapeId="0" xr:uid="{00000000-0006-0000-0B00-000042000000}">
      <text>
        <r>
          <rPr>
            <sz val="11"/>
            <rFont val="Calibri"/>
          </rPr>
          <t>Ensure S3 bucket policy changes are monitored</t>
        </r>
      </text>
    </comment>
    <comment ref="P367" authorId="0" shapeId="0" xr:uid="{00000000-0006-0000-0B00-000043000000}">
      <text>
        <r>
          <rPr>
            <sz val="11"/>
            <rFont val="Calibri"/>
          </rPr>
          <t>Ensure AWS Config configuration changes are monitored</t>
        </r>
      </text>
    </comment>
    <comment ref="Q367" authorId="0" shapeId="0" xr:uid="{00000000-0006-0000-0B00-000044000000}">
      <text>
        <r>
          <rPr>
            <sz val="11"/>
            <rFont val="Calibri"/>
          </rPr>
          <t>Ensure security group changes are monitored</t>
        </r>
      </text>
    </comment>
    <comment ref="R367" authorId="0" shapeId="0" xr:uid="{00000000-0006-0000-0B00-000045000000}">
      <text>
        <r>
          <rPr>
            <sz val="11"/>
            <rFont val="Calibri"/>
          </rPr>
          <t>Ensure Network Access Control List (NACL) changes are monitored</t>
        </r>
      </text>
    </comment>
    <comment ref="S367" authorId="0" shapeId="0" xr:uid="{00000000-0006-0000-0B00-000046000000}">
      <text>
        <r>
          <rPr>
            <sz val="11"/>
            <rFont val="Calibri"/>
          </rPr>
          <t>Ensure changes to network gateways are monitored</t>
        </r>
      </text>
    </comment>
    <comment ref="T367" authorId="0" shapeId="0" xr:uid="{00000000-0006-0000-0B00-000047000000}">
      <text>
        <r>
          <rPr>
            <sz val="11"/>
            <rFont val="Calibri"/>
          </rPr>
          <t>Ensure route table changes are monitored</t>
        </r>
      </text>
    </comment>
    <comment ref="U367" authorId="0" shapeId="0" xr:uid="{00000000-0006-0000-0B00-000048000000}">
      <text>
        <r>
          <rPr>
            <sz val="11"/>
            <rFont val="Calibri"/>
          </rPr>
          <t>Ensure VPC changes are monitored</t>
        </r>
      </text>
    </comment>
    <comment ref="V367" authorId="0" shapeId="0" xr:uid="{00000000-0006-0000-0B00-000049000000}">
      <text>
        <r>
          <rPr>
            <sz val="11"/>
            <rFont val="Calibri"/>
          </rPr>
          <t>Ensure AWS Organizations changes are monitored</t>
        </r>
      </text>
    </comment>
    <comment ref="H369" authorId="0" shapeId="0" xr:uid="{00000000-0006-0000-0B00-00004A000000}">
      <text>
        <r>
          <rPr>
            <sz val="11"/>
            <rFont val="Calibri"/>
          </rPr>
          <t>Ensure AWS Security Hub is enabled</t>
        </r>
      </text>
    </comment>
    <comment ref="H373" authorId="0" shapeId="0" xr:uid="{00000000-0006-0000-0B00-00004B000000}">
      <text>
        <r>
          <rPr>
            <sz val="11"/>
            <rFont val="Calibri"/>
          </rPr>
          <t>Ensure CIFS access is restricted to trusted networks to prevent unauthorized access</t>
        </r>
      </text>
    </comment>
    <comment ref="I373" authorId="0" shapeId="0" xr:uid="{00000000-0006-0000-0B00-00004C000000}">
      <text>
        <r>
          <rPr>
            <sz val="11"/>
            <rFont val="Calibri"/>
          </rPr>
          <t>Ensure no Network ACLs allow ingress from 0.0.0.0/0 to remote server administration ports</t>
        </r>
      </text>
    </comment>
    <comment ref="J373" authorId="0" shapeId="0" xr:uid="{00000000-0006-0000-0B00-00004D000000}">
      <text>
        <r>
          <rPr>
            <sz val="11"/>
            <rFont val="Calibri"/>
          </rPr>
          <t>Ensure no security groups allow ingress from 0.0.0.0/0 to remote server administration ports</t>
        </r>
      </text>
    </comment>
    <comment ref="K373" authorId="0" shapeId="0" xr:uid="{00000000-0006-0000-0B00-00004E000000}">
      <text>
        <r>
          <rPr>
            <sz val="11"/>
            <rFont val="Calibri"/>
          </rPr>
          <t>Ensure no security groups allow ingress from ::/0 to remote server administration ports</t>
        </r>
      </text>
    </comment>
    <comment ref="L373" authorId="0" shapeId="0" xr:uid="{00000000-0006-0000-0B00-00004F000000}">
      <text>
        <r>
          <rPr>
            <sz val="11"/>
            <rFont val="Calibri"/>
          </rPr>
          <t>Ensure the default security group of every VPC restricts all traffic</t>
        </r>
      </text>
    </comment>
    <comment ref="M373" authorId="0" shapeId="0" xr:uid="{00000000-0006-0000-0B00-000050000000}">
      <text>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text>
    </comment>
    <comment ref="H383" authorId="0" shapeId="0" xr:uid="{00000000-0006-0000-0B00-000051000000}">
      <text>
        <r>
          <rPr>
            <sz val="11"/>
            <rFont val="Calibri"/>
          </rPr>
          <t>Ensure VPC flow logging is enabled in all VPCs</t>
        </r>
      </text>
    </comment>
    <comment ref="H415" authorId="0" shapeId="0" xr:uid="{00000000-0006-0000-0B00-000052000000}">
      <text>
        <r>
          <rPr>
            <sz val="11"/>
            <rFont val="Calibri"/>
          </rPr>
          <t>Ensure VPC Endpoints are used for access to AWS Services</t>
        </r>
      </text>
    </comment>
    <comment ref="H443" authorId="0" shapeId="0" xr:uid="{00000000-0006-0000-0B00-000053000000}">
      <text>
        <r>
          <rPr>
            <sz val="11"/>
            <rFont val="Calibri"/>
          </rPr>
          <t>Ensure authorization guardrails for all AWS Organization accounts</t>
        </r>
      </text>
    </comment>
    <comment ref="I443" authorId="0" shapeId="0" xr:uid="{00000000-0006-0000-0B00-000054000000}">
      <text>
        <r>
          <rPr>
            <sz val="11"/>
            <rFont val="Calibri"/>
          </rPr>
          <t>Ensure Organizational Units are structured by environment and sensitivity</t>
        </r>
      </text>
    </comment>
    <comment ref="J443" authorId="0" shapeId="0" xr:uid="{00000000-0006-0000-0B00-000055000000}">
      <text>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text>
    </comment>
    <comment ref="H444" authorId="0" shapeId="0" xr:uid="{00000000-0006-0000-0B00-000056000000}">
      <text>
        <r>
          <rPr>
            <sz val="11"/>
            <rFont val="Calibri"/>
          </rPr>
          <t>Ensure S3 Bucket Policy is set to deny HTTP requests</t>
        </r>
      </text>
    </comment>
    <comment ref="I444" authorId="0" shapeId="0" xr:uid="{00000000-0006-0000-0B00-000057000000}">
      <text>
        <r>
          <rPr>
            <sz val="11"/>
            <rFont val="Calibri"/>
          </rPr>
          <t>Ensure that encryption-at-rest is enabled for RDS instances</t>
        </r>
      </text>
    </comment>
    <comment ref="J444" authorId="0" shapeId="0" xr:uid="{00000000-0006-0000-0B00-000058000000}">
      <text>
        <r>
          <rPr>
            <sz val="11"/>
            <rFont val="Calibri"/>
          </rPr>
          <t>Ensure that RDS instances are not publicly accessible</t>
        </r>
      </text>
    </comment>
    <comment ref="K444" authorId="0" shapeId="0" xr:uid="{00000000-0006-0000-0B00-000059000000}">
      <text>
        <r>
          <rPr>
            <sz val="11"/>
            <rFont val="Calibri"/>
          </rPr>
          <t>Ensure that encryption is enabled for EFS file systems</t>
        </r>
      </text>
    </comment>
    <comment ref="L444" authorId="0" shapeId="0" xr:uid="{00000000-0006-0000-0B00-00005A000000}">
      <text>
        <r>
          <rPr>
            <sz val="11"/>
            <rFont val="Calibri"/>
          </rPr>
          <t>Ensure CloudTrail logs are encrypted at rest using KMS CMKs</t>
        </r>
      </text>
    </comment>
    <comment ref="M444" authorId="0" shapeId="0" xr:uid="{00000000-0006-0000-0B00-00005B000000}">
      <text>
        <r>
          <rPr>
            <sz val="11"/>
            <rFont val="Calibri"/>
          </rPr>
          <t>Ensure EBS volume encryption is enabled in all regions</t>
        </r>
      </text>
    </comment>
    <comment ref="N444" authorId="0" shapeId="0" xr:uid="{00000000-0006-0000-0B00-00005C000000}">
      <text>
        <r>
          <rPr>
            <sz val="11"/>
            <rFont val="Calibri"/>
          </rPr>
          <t>Ensure that the EC2 Metadata Service only allows IMDSv2</t>
        </r>
      </text>
    </comment>
    <comment ref="H446" authorId="0" shapeId="0" xr:uid="{00000000-0006-0000-0B00-00005D000000}">
      <text>
        <r>
          <rPr>
            <sz val="11"/>
            <rFont val="Calibri"/>
          </rPr>
          <t>Ensure that IAM External Access Analyzer is enabled for all regions</t>
        </r>
      </text>
    </comment>
    <comment ref="I446" authorId="0" shapeId="0" xr:uid="{00000000-0006-0000-0B00-00005E000000}">
      <text>
        <r>
          <rPr>
            <sz val="11"/>
            <rFont val="Calibri"/>
          </rPr>
          <t>Ensure AWS Config is enabled in all regions</t>
        </r>
      </text>
    </comment>
  </commentList>
</comments>
</file>

<file path=xl/sharedStrings.xml><?xml version="1.0" encoding="utf-8"?>
<sst xmlns="http://schemas.openxmlformats.org/spreadsheetml/2006/main" count="12272" uniqueCount="6164">
  <si>
    <t>Section</t>
  </si>
  <si>
    <t>Id</t>
  </si>
  <si>
    <t>Title</t>
  </si>
  <si>
    <t>Assessment</t>
  </si>
  <si>
    <t>Profile</t>
  </si>
  <si>
    <t>MoSCoW</t>
  </si>
  <si>
    <t>OpsImpact</t>
  </si>
  <si>
    <t>Phase</t>
  </si>
  <si>
    <t>ImplStatus</t>
  </si>
  <si>
    <t>Notes</t>
  </si>
  <si>
    <t>Remediation</t>
  </si>
  <si>
    <t>Description</t>
  </si>
  <si>
    <t>Impact</t>
  </si>
  <si>
    <t>Audit</t>
  </si>
  <si>
    <t>Default</t>
  </si>
  <si>
    <t>Status</t>
  </si>
  <si>
    <t>LogID</t>
  </si>
  <si>
    <t>Organizations</t>
  </si>
  <si>
    <t>2.1.1</t>
  </si>
  <si>
    <r>
      <rPr>
        <sz val="11"/>
        <rFont val="Calibri"/>
      </rPr>
      <t>Ensure centralized root access in AWS Organizations</t>
    </r>
  </si>
  <si>
    <t>Manual</t>
  </si>
  <si>
    <t>Level 2</t>
  </si>
  <si>
    <t>Unassigned</t>
  </si>
  <si>
    <t>Unassessed</t>
  </si>
  <si>
    <t>Pending</t>
  </si>
  <si>
    <t/>
  </si>
  <si>
    <r>
      <rPr>
        <sz val="11"/>
        <color rgb="FF000000"/>
        <rFont val="Calibri"/>
      </rPr>
      <t>-  Sign in to the AWS Management Console with the management account.</t>
    </r>
    <r>
      <rPr>
        <sz val="11"/>
        <color rgb="FF000000"/>
        <rFont val="Calibri"/>
      </rPr>
      <t xml:space="preserve">
</t>
    </r>
    <r>
      <rPr>
        <sz val="11"/>
        <color rgb="FF000000"/>
        <rFont val="Calibri"/>
      </rPr>
      <t>-  In the console search bar, type Organizations and open AWS Organizations.</t>
    </r>
    <r>
      <rPr>
        <sz val="11"/>
        <color rgb="FF000000"/>
        <rFont val="Calibri"/>
      </rPr>
      <t xml:space="preserve">
</t>
    </r>
    <r>
      <rPr>
        <sz val="11"/>
        <color rgb="FF000000"/>
        <rFont val="Calibri"/>
      </rPr>
      <t>- On the Overview page, confirm that an Organization exists and that this account is listed as the Management account.​</t>
    </r>
    <r>
      <rPr>
        <sz val="11"/>
        <color rgb="FF000000"/>
        <rFont val="Calibri"/>
      </rPr>
      <t xml:space="preserve">
</t>
    </r>
    <r>
      <rPr>
        <sz val="11"/>
        <color rgb="FF000000"/>
        <rFont val="Calibri"/>
      </rPr>
      <t>- In AWS Organizations, choose Services. Locate AWS Identity and Access Management in the list and, if it is not already enabled, choose Enable trusted access and confirm.</t>
    </r>
    <r>
      <rPr>
        <sz val="11"/>
        <color rgb="FF000000"/>
        <rFont val="Calibri"/>
      </rPr>
      <t xml:space="preserve">
</t>
    </r>
    <r>
      <rPr>
        <sz val="11"/>
        <color rgb="FF000000"/>
        <rFont val="Calibri"/>
      </rPr>
      <t>- This allows IAM to integrate with AWS Organizations to manage root access centrally.</t>
    </r>
    <r>
      <rPr>
        <sz val="11"/>
        <color rgb="FF000000"/>
        <rFont val="Calibri"/>
      </rPr>
      <t xml:space="preserve">
</t>
    </r>
    <r>
      <rPr>
        <sz val="11"/>
        <color rgb="FF000000"/>
        <rFont val="Calibri"/>
      </rPr>
      <t>- In the console search bar, type IAM and open IAM. In the left navigation pane, choose Root access management. If you see Root access management is disabled, choose Enable.</t>
    </r>
    <r>
      <rPr>
        <sz val="11"/>
        <color rgb="FF000000"/>
        <rFont val="Calibri"/>
      </rPr>
      <t xml:space="preserve">
</t>
    </r>
    <r>
      <rPr>
        <sz val="11"/>
        <color rgb="FF000000"/>
        <rFont val="Calibri"/>
      </rPr>
      <t>- In the enable dialog, confirm that you want to - "Root credentials management" and if desired - "Privileged root actions in member accounts"</t>
    </r>
    <r>
      <rPr>
        <sz val="11"/>
        <color rgb="FF000000"/>
        <rFont val="Calibri"/>
      </rPr>
      <t xml:space="preserve">
</t>
    </r>
    <r>
      <rPr>
        <sz val="11"/>
        <color rgb="FF000000"/>
        <rFont val="Calibri"/>
      </rPr>
      <t>- In the Delegated administrator field, enter the account ID of the account that will manage root user access and take privileged actions on member accounts. AWS recommends using an account intended for security or management purposes, not a general workload account.</t>
    </r>
    <r>
      <rPr>
        <sz val="11"/>
        <color rgb="FF000000"/>
        <rFont val="Calibri"/>
      </rPr>
      <t xml:space="preserve">
</t>
    </r>
    <r>
      <rPr>
        <sz val="11"/>
        <color rgb="FF000000"/>
        <rFont val="Calibri"/>
      </rPr>
      <t>- When you enable centralized root access in the console, IAM also enables trusted access for IAM in AWS Organizations if it isn’t already enabled.</t>
    </r>
    <r>
      <rPr>
        <sz val="11"/>
        <color rgb="FF000000"/>
        <rFont val="Calibri"/>
      </rPr>
      <t xml:space="preserve">
</t>
    </r>
    <r>
      <rPr>
        <sz val="11"/>
        <color rgb="FF000000"/>
        <rFont val="Calibri"/>
      </rPr>
      <t>- Choose Enable to save the configuration.</t>
    </r>
  </si>
  <si>
    <r>
      <rPr>
        <sz val="11"/>
        <color rgb="FF000000"/>
        <rFont val="Calibri"/>
      </rPr>
      <t>Ensure centralized root access management is enabled to manage and secure root user credentials for member accounts in AWS Organizations. This allows the management account and an optional delegated administrator account to centrally delete, prevent recovery of, and if necessary, perform short‑lived, scoped root‑required actions in member accounts without maintaining long‑term root user credentials in each account.</t>
    </r>
  </si>
  <si>
    <r>
      <rPr>
        <sz val="11"/>
        <color rgb="FF000000"/>
        <rFont val="Calibri"/>
      </rPr>
      <t>Enabling centralized root access management changes how root user access is obtained and used in member accounts, but it does not automatically remove existing root credentials. Organizations must plan when and how to delete or disable any existing root passwords, access keys, signing certificates, and MFA devices in member accounts and update any workflows that still rely on direct root sign‑in. Security and operations teams will need to use centrally initiated, short‑lived root sessions for exceptional tasks that truly require root. This may require procedural changes and additional training, but it significantly reduces long‑lived privileged credential sprawl across the organization.</t>
    </r>
  </si>
  <si>
    <r>
      <rPr>
        <sz val="11"/>
        <color rgb="FF000000"/>
        <rFont val="Calibri"/>
      </rPr>
      <t>-  Sign in to the AWS Management Console with the management account.</t>
    </r>
    <r>
      <rPr>
        <sz val="11"/>
        <color rgb="FF000000"/>
        <rFont val="Calibri"/>
      </rPr>
      <t xml:space="preserve">
</t>
    </r>
    <r>
      <rPr>
        <sz val="11"/>
        <color rgb="FF000000"/>
        <rFont val="Calibri"/>
      </rPr>
      <t>-  In the console search bar, type Organizations and open AWS Organizations.</t>
    </r>
    <r>
      <rPr>
        <sz val="11"/>
        <color rgb="FF000000"/>
        <rFont val="Calibri"/>
      </rPr>
      <t xml:space="preserve">
</t>
    </r>
    <r>
      <rPr>
        <sz val="11"/>
        <color rgb="FF000000"/>
        <rFont val="Calibri"/>
      </rPr>
      <t>- On the Overview page, confirm that an Organization exists and that this account is listed as the Management account.​</t>
    </r>
    <r>
      <rPr>
        <sz val="11"/>
        <color rgb="FF000000"/>
        <rFont val="Calibri"/>
      </rPr>
      <t xml:space="preserve">
</t>
    </r>
    <r>
      <rPr>
        <sz val="11"/>
        <color rgb="FF000000"/>
        <rFont val="Calibri"/>
      </rPr>
      <t>- In AWS Organizations, choose Services.</t>
    </r>
    <r>
      <rPr>
        <sz val="11"/>
        <color rgb="FF000000"/>
        <rFont val="Calibri"/>
      </rPr>
      <t xml:space="preserve">
</t>
    </r>
    <r>
      <rPr>
        <sz val="11"/>
        <color rgb="FF000000"/>
        <rFont val="Calibri"/>
      </rPr>
      <t>- Confirm that AWS Identity and Access Management appears in the list of services with trusted access enabled.</t>
    </r>
    <r>
      <rPr>
        <sz val="11"/>
        <color rgb="FF000000"/>
        <rFont val="Calibri"/>
      </rPr>
      <t xml:space="preserve">
</t>
    </r>
    <r>
      <rPr>
        <sz val="11"/>
        <color rgb="FF000000"/>
        <rFont val="Calibri"/>
      </rPr>
      <t>- In the console search bar, type IAM and open IAM. In the left navigation pane, choose Root access management. Check the status banner.</t>
    </r>
    <r>
      <rPr>
        <sz val="11"/>
        <color rgb="FF000000"/>
        <rFont val="Calibri"/>
      </rPr>
      <t xml:space="preserve">
</t>
    </r>
    <r>
      <rPr>
        <sz val="11"/>
        <color rgb="FF000000"/>
        <rFont val="Calibri"/>
      </rPr>
      <t>-  If you see that Root access management is enabled and the feature card shows that root credentials management is turned on for member accounts, the organization has centralized root access management enabled.</t>
    </r>
    <r>
      <rPr>
        <sz val="11"/>
        <color rgb="FF000000"/>
        <rFont val="Calibri"/>
      </rPr>
      <t xml:space="preserve">
</t>
    </r>
    <r>
      <rPr>
        <sz val="11"/>
        <color rgb="FF000000"/>
        <rFont val="Calibri"/>
      </rPr>
      <t>-  If you see Root access management is disabled with an option to Enable, centralized root access is not yet enabled.</t>
    </r>
    <r>
      <rPr>
        <sz val="11"/>
        <color rgb="FF000000"/>
        <rFont val="Calibri"/>
      </rPr>
      <t xml:space="preserve">
</t>
    </r>
    <r>
      <rPr>
        <sz val="11"/>
        <color rgb="FF000000"/>
        <rFont val="Calibri"/>
      </rPr>
      <t>- (Optional) On the same Root access management page, review the Delegated administrator information (if shown).</t>
    </r>
    <r>
      <rPr>
        <sz val="11"/>
        <color rgb="FF000000"/>
        <rFont val="Calibri"/>
      </rPr>
      <t xml:space="preserve">
</t>
    </r>
    <r>
      <rPr>
        <sz val="11"/>
        <color rgb="FF000000"/>
        <rFont val="Calibri"/>
      </rPr>
      <t>- Confirm that the delegated account (if present) is a security or management‑focused account, not a general workload account.</t>
    </r>
  </si>
  <si>
    <t>2.1.2</t>
  </si>
  <si>
    <r>
      <rPr>
        <sz val="11"/>
        <rFont val="Calibri"/>
      </rPr>
      <t>Ensure authorization guardrails for all AWS Organization accounts</t>
    </r>
  </si>
  <si>
    <r>
      <rPr>
        <sz val="11"/>
        <color rgb="FF000000"/>
        <rFont val="Calibri"/>
      </rPr>
      <t>Design or confirm baseline guardrail SCPs.</t>
    </r>
    <r>
      <rPr>
        <sz val="11"/>
        <color rgb="FF000000"/>
        <rFont val="Calibri"/>
      </rPr>
      <t xml:space="preserve">
</t>
    </r>
    <r>
      <rPr>
        <sz val="11"/>
        <color rgb="FF000000"/>
        <rFont val="Calibri"/>
      </rPr>
      <t>- From the AWS Organizations console, go to Policies → Service control policies.</t>
    </r>
    <r>
      <rPr>
        <sz val="11"/>
        <color rgb="FF000000"/>
        <rFont val="Calibri"/>
      </rPr>
      <t xml:space="preserve">
</t>
    </r>
    <r>
      <rPr>
        <sz val="11"/>
        <color rgb="FF000000"/>
        <rFont val="Calibri"/>
      </rPr>
      <t>- If you already have standard guardrail SCPs that implement your security baseline, note their names.</t>
    </r>
    <r>
      <rPr>
        <sz val="11"/>
        <color rgb="FF000000"/>
        <rFont val="Calibri"/>
      </rPr>
      <t xml:space="preserve">
</t>
    </r>
    <r>
      <rPr>
        <sz val="11"/>
        <color rgb="FF000000"/>
        <rFont val="Calibri"/>
      </rPr>
      <t>- If you do not have such policies, choose Create policy and create at least one baseline guardrail SCP that encodes non‑negotiable security requirements.</t>
    </r>
    <r>
      <rPr>
        <sz val="11"/>
        <color rgb="FF000000"/>
        <rFont val="Calibri"/>
      </rPr>
      <t xml:space="preserve">
</t>
    </r>
    <r>
      <rPr>
        <sz val="11"/>
        <color rgb="FF000000"/>
        <rFont val="Calibri"/>
      </rPr>
      <t>-  Do the same step as above but for RCPs if needed. From the AWS Organizations console, go to Policies → Resource control policies.</t>
    </r>
    <r>
      <rPr>
        <sz val="11"/>
        <color rgb="FF000000"/>
        <rFont val="Calibri"/>
      </rPr>
      <t xml:space="preserve">
</t>
    </r>
    <r>
      <rPr>
        <sz val="11"/>
        <color rgb="FF000000"/>
        <rFont val="Calibri"/>
      </rPr>
      <t>-  Attach guardrail authorization policies to the root and/or OUs. In AWS Organizations, choose AWS accounts, then select the Root of the organization.</t>
    </r>
    <r>
      <rPr>
        <sz val="11"/>
        <color rgb="FF000000"/>
        <rFont val="Calibri"/>
      </rPr>
      <t xml:space="preserve">
</t>
    </r>
    <r>
      <rPr>
        <sz val="11"/>
        <color rgb="FF000000"/>
        <rFont val="Calibri"/>
      </rPr>
      <t>-  Go to the Policies tab, then within section for Service control policies, choose Attach, and select the baseline guardrail SCP(s) you identified or created in step 1.</t>
    </r>
    <r>
      <rPr>
        <sz val="11"/>
        <color rgb="FF000000"/>
        <rFont val="Calibri"/>
      </rPr>
      <t xml:space="preserve">
</t>
    </r>
    <r>
      <rPr>
        <sz val="11"/>
        <color rgb="FF000000"/>
        <rFont val="Calibri"/>
      </rPr>
      <t>-  If using RCPs, then within section for Resource control policies, choose Attach, and select the baseline guardrail RCP(s) you identified or created in step 2.​</t>
    </r>
    <r>
      <rPr>
        <sz val="11"/>
        <color rgb="FF000000"/>
        <rFont val="Calibri"/>
      </rPr>
      <t xml:space="preserve">
</t>
    </r>
    <r>
      <rPr>
        <sz val="11"/>
        <color rgb="FF000000"/>
        <rFont val="Calibri"/>
      </rPr>
      <t>-  If your design uses different guardrails per OU (for example, stricter policies for production OU), select each OU in turn and attach the appropriate guardrail SCPs and RCPs to those OUs.​</t>
    </r>
    <r>
      <rPr>
        <sz val="11"/>
        <color rgb="FF000000"/>
        <rFont val="Calibri"/>
      </rPr>
      <t xml:space="preserve">
</t>
    </r>
    <r>
      <rPr>
        <sz val="11"/>
        <color rgb="FF000000"/>
        <rFont val="Calibri"/>
      </rPr>
      <t>-  AWS recommends testing authorization policies in a staging OU before attaching them broadly to the root to avoid unintended service disruption.</t>
    </r>
  </si>
  <si>
    <r>
      <rPr>
        <sz val="11"/>
        <color rgb="FF000000"/>
        <rFont val="Calibri"/>
      </rPr>
      <t>Ensure that one or more baseline authorization policies such as Service Control Policies (SCPs) and/or Resource Control Policies (RCPs) are attached to all member accounts in AWS Organizations in accordance with organizational security requirements. Authorization policies act as preventive permission guardrails: SCPs define the maximum available permissions for IAM principals within accounts, while RCPs define the maximum available permissions for resources within accounts. These policies can enforce security invariants such as preventing disabling of key security services, restricting use of unapproved AWS Regions, or blocking external access to sensitive resources.</t>
    </r>
  </si>
  <si>
    <r>
      <rPr>
        <sz val="11"/>
        <color rgb="FF000000"/>
        <rFont val="Calibri"/>
      </rPr>
      <t>Enforcing baseline authorization policies for all member accounts can initially block some existing patterns, such as use of unapproved Regions, disabling security services, or granting broader permissions than the guardrails allow. Teams may need to adjust IAM policies, deployment pipelines, and exception processes so legitimate use cases remain possible within the new guardrails. This can introduce short‑term operational overhead and require careful testing, especially when attaching new policies at the root or OU level.</t>
    </r>
  </si>
  <si>
    <r>
      <rPr>
        <sz val="11"/>
        <color rgb="FF000000"/>
        <rFont val="Calibri"/>
      </rPr>
      <t>Pre-requisite: you must run these CLI commands in the management account for the AWS Organization.</t>
    </r>
    <r>
      <rPr>
        <sz val="11"/>
        <color rgb="FF000000"/>
        <rFont val="Calibri"/>
      </rPr>
      <t xml:space="preserve">
</t>
    </r>
    <r>
      <rPr>
        <sz val="11"/>
        <color rgb="FF000000"/>
        <rFont val="Calibri"/>
      </rPr>
      <t>- Before auditing, document or confirm your organization's baseline guardrail requirements. Common examples include:</t>
    </r>
    <r>
      <rPr>
        <sz val="11"/>
        <color rgb="FF000000"/>
        <rFont val="Calibri"/>
      </rPr>
      <t xml:space="preserve">
</t>
    </r>
    <r>
      <rPr>
        <sz val="11"/>
        <color rgb="FF000000"/>
        <rFont val="Calibri"/>
      </rPr>
      <t>- Prevent disabling CloudTrail, AWS Config, GuardDuty, or Security Hub</t>
    </r>
    <r>
      <rPr>
        <sz val="11"/>
        <color rgb="FF000000"/>
        <rFont val="Calibri"/>
      </rPr>
      <t xml:space="preserve">
</t>
    </r>
    <r>
      <rPr>
        <sz val="11"/>
        <color rgb="FF000000"/>
        <rFont val="Calibri"/>
      </rPr>
      <t>- Restrict usage to approved AWS Regions only</t>
    </r>
    <r>
      <rPr>
        <sz val="11"/>
        <color rgb="FF000000"/>
        <rFont val="Calibri"/>
      </rPr>
      <t xml:space="preserve">
</t>
    </r>
    <r>
      <rPr>
        <sz val="11"/>
        <color rgb="FF000000"/>
        <rFont val="Calibri"/>
      </rPr>
      <t>- Protect central security or logging roles from modification</t>
    </r>
    <r>
      <rPr>
        <sz val="11"/>
        <color rgb="FF000000"/>
        <rFont val="Calibri"/>
      </rPr>
      <t xml:space="preserve">
</t>
    </r>
    <r>
      <rPr>
        <sz val="11"/>
        <color rgb="FF000000"/>
        <rFont val="Calibri"/>
      </rPr>
      <t>- Deny external principal access to sensitive resources</t>
    </r>
    <r>
      <rPr>
        <sz val="11"/>
        <color rgb="FF000000"/>
        <rFont val="Calibri"/>
      </rPr>
      <t xml:space="preserve">
</t>
    </r>
    <r>
      <rPr>
        <sz val="11"/>
        <color rgb="FF000000"/>
        <rFont val="Calibri"/>
      </rPr>
      <t>- List all SCPs and RCPs in the organization:</t>
    </r>
    <r>
      <rPr>
        <sz val="11"/>
        <color rgb="FF000000"/>
        <rFont val="Calibri"/>
      </rPr>
      <t xml:space="preserve">
</t>
    </r>
    <r>
      <rPr>
        <sz val="11"/>
        <color rgb="FF006096"/>
        <rFont val="Roboto Condensed"/>
      </rPr>
      <t>aws organizations list-policies --filter SERVICE_CONTROL_POLICY</t>
    </r>
    <r>
      <rPr>
        <sz val="11"/>
        <color rgb="FF006096"/>
        <rFont val="Roboto Condensed"/>
      </rPr>
      <t xml:space="preserve">
</t>
    </r>
    <r>
      <rPr>
        <sz val="11"/>
        <color rgb="FF006096"/>
        <rFont val="Roboto Condensed"/>
      </rPr>
      <t>aws organizations list-policies --filter RESOURCE_CONTROL_POLICY</t>
    </r>
    <r>
      <rPr>
        <sz val="11"/>
        <color rgb="FF006096"/>
        <rFont val="Roboto Condensed"/>
      </rPr>
      <t xml:space="preserve">
</t>
    </r>
    <r>
      <rPr>
        <sz val="11"/>
        <color rgb="FF000000"/>
        <rFont val="Calibri"/>
      </rPr>
      <t xml:space="preserve">
</t>
    </r>
    <r>
      <rPr>
        <sz val="11"/>
        <color rgb="FF000000"/>
        <rFont val="Calibri"/>
      </rPr>
      <t>- This returns a list of SCP/RCP policy IDs and names.</t>
    </r>
    <r>
      <rPr>
        <sz val="11"/>
        <color rgb="FF000000"/>
        <rFont val="Calibri"/>
      </rPr>
      <t xml:space="preserve">
</t>
    </r>
    <r>
      <rPr>
        <sz val="11"/>
        <color rgb="FF000000"/>
        <rFont val="Calibri"/>
      </rPr>
      <t>- For each SCP/RCP, retrieve and review the policy document to determine if it implements your baseline guardrail requirements:</t>
    </r>
    <r>
      <rPr>
        <sz val="11"/>
        <color rgb="FF000000"/>
        <rFont val="Calibri"/>
      </rPr>
      <t xml:space="preserve">
</t>
    </r>
    <r>
      <rPr>
        <sz val="11"/>
        <color rgb="FF006096"/>
        <rFont val="Roboto Condensed"/>
      </rPr>
      <t>aws organizations describe-policy --policy-id &lt;policy-id&gt;</t>
    </r>
    <r>
      <rPr>
        <sz val="11"/>
        <color rgb="FF006096"/>
        <rFont val="Roboto Condensed"/>
      </rPr>
      <t xml:space="preserve">
</t>
    </r>
    <r>
      <rPr>
        <sz val="11"/>
        <color rgb="FF000000"/>
        <rFont val="Calibri"/>
      </rPr>
      <t xml:space="preserve">
</t>
    </r>
    <r>
      <rPr>
        <sz val="11"/>
        <color rgb="FF000000"/>
        <rFont val="Calibri"/>
      </rPr>
      <t>- Review the Content field in the output to confirm the policy enforces organizational security requirements.</t>
    </r>
    <r>
      <rPr>
        <sz val="11"/>
        <color rgb="FF000000"/>
        <rFont val="Calibri"/>
      </rPr>
      <t xml:space="preserve">
</t>
    </r>
    <r>
      <rPr>
        <sz val="11"/>
        <color rgb="FF000000"/>
        <rFont val="Calibri"/>
      </rPr>
      <t>If no SCPs/RCPs exist that implement your documented baseline guardrail requirements, note this as a gap and proceed to remediation.</t>
    </r>
    <r>
      <rPr>
        <sz val="11"/>
        <color rgb="FF000000"/>
        <rFont val="Calibri"/>
      </rPr>
      <t xml:space="preserve">
</t>
    </r>
    <r>
      <rPr>
        <sz val="11"/>
        <color rgb="FF000000"/>
        <rFont val="Calibri"/>
      </rPr>
      <t>- List all accounts in the organization and note the account IDs:</t>
    </r>
    <r>
      <rPr>
        <sz val="11"/>
        <color rgb="FF000000"/>
        <rFont val="Calibri"/>
      </rPr>
      <t xml:space="preserve">
</t>
    </r>
    <r>
      <rPr>
        <sz val="11"/>
        <color rgb="FF006096"/>
        <rFont val="Roboto Condensed"/>
      </rPr>
      <t>aws organizations list-accounts --query 'Accounts[?Status==`ACTIVE`].[Id,Name]' --output table</t>
    </r>
    <r>
      <rPr>
        <sz val="11"/>
        <color rgb="FF006096"/>
        <rFont val="Roboto Condensed"/>
      </rPr>
      <t xml:space="preserve">
</t>
    </r>
    <r>
      <rPr>
        <sz val="11"/>
        <color rgb="FF000000"/>
        <rFont val="Calibri"/>
      </rPr>
      <t xml:space="preserve">
</t>
    </r>
    <r>
      <rPr>
        <sz val="11"/>
        <color rgb="FF000000"/>
        <rFont val="Calibri"/>
      </rPr>
      <t>- For each baseline guardrail Authorization policy identified in Step 2, list the accounts and OUs to which it is attached:</t>
    </r>
    <r>
      <rPr>
        <sz val="11"/>
        <color rgb="FF000000"/>
        <rFont val="Calibri"/>
      </rPr>
      <t xml:space="preserve">
</t>
    </r>
    <r>
      <rPr>
        <sz val="11"/>
        <color rgb="FF006096"/>
        <rFont val="Roboto Condensed"/>
      </rPr>
      <t>aws organizations list-targets-for-policy --policy-id &lt;policy-id&gt;</t>
    </r>
    <r>
      <rPr>
        <sz val="11"/>
        <color rgb="FF006096"/>
        <rFont val="Roboto Condensed"/>
      </rPr>
      <t xml:space="preserve">
</t>
    </r>
    <r>
      <rPr>
        <sz val="11"/>
        <color rgb="FF000000"/>
        <rFont val="Calibri"/>
      </rPr>
      <t xml:space="preserve">
</t>
    </r>
    <r>
      <rPr>
        <sz val="11"/>
        <color rgb="FF000000"/>
        <rFont val="Calibri"/>
      </rPr>
      <t>- The output shows TargetId values representing accounts, OUs, or the root.</t>
    </r>
    <r>
      <rPr>
        <sz val="11"/>
        <color rgb="FF000000"/>
        <rFont val="Calibri"/>
      </rPr>
      <t xml:space="preserve">
</t>
    </r>
    <r>
      <rPr>
        <sz val="11"/>
        <color rgb="FF000000"/>
        <rFont val="Calibri"/>
      </rPr>
      <t>- Compare the list of attached targets to your full account list.</t>
    </r>
    <r>
      <rPr>
        <sz val="11"/>
        <color rgb="FF000000"/>
        <rFont val="Calibri"/>
      </rPr>
      <t xml:space="preserve">
</t>
    </r>
    <r>
      <rPr>
        <sz val="11"/>
        <color rgb="FF000000"/>
        <rFont val="Calibri"/>
      </rPr>
      <t>- If the policy is attached to the root, all accounts in the organization inherit it and this policy passes for coverage.</t>
    </r>
    <r>
      <rPr>
        <sz val="11"/>
        <color rgb="FF000000"/>
        <rFont val="Calibri"/>
      </rPr>
      <t xml:space="preserve">
</t>
    </r>
    <r>
      <rPr>
        <sz val="11"/>
        <color rgb="FF000000"/>
        <rFont val="Calibri"/>
      </rPr>
      <t>- If the policy is attached to specific OUs, verify that all active member accounts belong to those OUs.</t>
    </r>
    <r>
      <rPr>
        <sz val="11"/>
        <color rgb="FF000000"/>
        <rFont val="Calibri"/>
      </rPr>
      <t xml:space="preserve">
</t>
    </r>
    <r>
      <rPr>
        <sz val="11"/>
        <color rgb="FF000000"/>
        <rFont val="Calibri"/>
      </rPr>
      <t>- If the policy is attached to individual accounts, verify that all active member accounts are included.</t>
    </r>
    <r>
      <rPr>
        <sz val="11"/>
        <color rgb="FF000000"/>
        <rFont val="Calibri"/>
      </rPr>
      <t xml:space="preserve">
</t>
    </r>
    <r>
      <rPr>
        <sz val="11"/>
        <color rgb="FF000000"/>
        <rFont val="Calibri"/>
      </rPr>
      <t>The environment passes this recommendation if:</t>
    </r>
    <r>
      <rPr>
        <sz val="11"/>
        <color rgb="FF000000"/>
        <rFont val="Calibri"/>
      </rPr>
      <t xml:space="preserve">
</t>
    </r>
    <r>
      <rPr>
        <sz val="11"/>
        <color rgb="FF000000"/>
        <rFont val="Calibri"/>
      </rPr>
      <t>- All baseline guardrail authorization policies required by organizational security requirements exist.</t>
    </r>
    <r>
      <rPr>
        <sz val="11"/>
        <color rgb="FF000000"/>
        <rFont val="Calibri"/>
      </rPr>
      <t xml:space="preserve">
</t>
    </r>
    <r>
      <rPr>
        <sz val="11"/>
        <color rgb="FF000000"/>
        <rFont val="Calibri"/>
      </rPr>
      <t>- Each baseline guardrail authorization policy is attached to all active member accounts either directly or via OU/root inheritance.</t>
    </r>
  </si>
  <si>
    <t>2.1.3</t>
  </si>
  <si>
    <r>
      <rPr>
        <sz val="11"/>
        <rFont val="Calibri"/>
      </rPr>
      <t>Ensure Organizations management account is not used for workloads</t>
    </r>
  </si>
  <si>
    <r>
      <rPr>
        <sz val="11"/>
        <color rgb="FF000000"/>
        <rFont val="Calibri"/>
      </rPr>
      <t>-  Inventory all workload resources currently in the management account (compute, storage, databases, application services).</t>
    </r>
    <r>
      <rPr>
        <sz val="11"/>
        <color rgb="FF000000"/>
        <rFont val="Calibri"/>
      </rPr>
      <t xml:space="preserve">
</t>
    </r>
    <r>
      <rPr>
        <sz val="11"/>
        <color rgb="FF000000"/>
        <rFont val="Calibri"/>
      </rPr>
      <t>-  For each class of workload resource (for example, production, non‑production, shared services), create or confirm dedicated member accounts within the organization and place them into the appropriate OUs.</t>
    </r>
    <r>
      <rPr>
        <sz val="11"/>
        <color rgb="FF000000"/>
        <rFont val="Calibri"/>
      </rPr>
      <t xml:space="preserve">
</t>
    </r>
    <r>
      <rPr>
        <sz val="11"/>
        <color rgb="FF000000"/>
        <rFont val="Calibri"/>
      </rPr>
      <t>-  For each workload resource, design a migration plan to the appropriate member account.</t>
    </r>
    <r>
      <rPr>
        <sz val="11"/>
        <color rgb="FF000000"/>
        <rFont val="Calibri"/>
      </rPr>
      <t xml:space="preserve">
</t>
    </r>
    <r>
      <rPr>
        <sz val="11"/>
        <color rgb="FF000000"/>
        <rFont val="Calibri"/>
      </rPr>
      <t>- Execute the migrations in phases, starting with lower‑risk environments (for example, development/test) before production.</t>
    </r>
    <r>
      <rPr>
        <sz val="11"/>
        <color rgb="FF000000"/>
        <rFont val="Calibri"/>
      </rPr>
      <t xml:space="preserve">
</t>
    </r>
    <r>
      <rPr>
        <sz val="11"/>
        <color rgb="FF000000"/>
        <rFont val="Calibri"/>
      </rPr>
      <t>-  Review and adjust IAM roles and permissions in the management account so that only personnel responsible for organization governance and security have access</t>
    </r>
    <r>
      <rPr>
        <sz val="11"/>
        <color rgb="FF000000"/>
        <rFont val="Calibri"/>
      </rPr>
      <t xml:space="preserve">
</t>
    </r>
    <r>
      <rPr>
        <sz val="11"/>
        <color rgb="FF000000"/>
        <rFont val="Calibri"/>
      </rPr>
      <t>-  Update architecture diagrams, runbooks, and onboarding processes to state that new workloads must be deployed only into designated workload accounts, not the management account.</t>
    </r>
  </si>
  <si>
    <r>
      <rPr>
        <sz val="11"/>
        <color rgb="FF000000"/>
        <rFont val="Calibri"/>
      </rPr>
      <t>Ensure that the AWS Organizations management account is used only for organizational governance tasks and does not host production workloads, applications, or business data. The management account is the most privileged account in an AWS Organization and performs sensitive administrative functions such as creating and managing member accounts, applying service control policies (SCPs), and managing consolidated billing. Workloads, applications, and associated data should be deployed in dedicated member accounts, not in the management account.</t>
    </r>
  </si>
  <si>
    <r>
      <rPr>
        <sz val="11"/>
        <color rgb="FF000000"/>
        <rFont val="Calibri"/>
      </rPr>
      <t>Restricting the management account to governance‑only use may require creating new member accounts, redesigning existing account boundaries, and migrating workloads and data out of the management account. This can introduce short‑term complexity and operational overhead. However, it reduces the blast radius of a compromise, simplifies security controls in the most privileged account, and aligns the environment with AWS multi‑account and workload‑isolation best practices.</t>
    </r>
  </si>
  <si>
    <r>
      <rPr>
        <sz val="11"/>
        <color rgb="FF000000"/>
        <rFont val="Calibri"/>
      </rPr>
      <t>-  Confirm which AWS account is the management account for the organization (for example, via AWS Organizations “Overview” page or organizational documentation).</t>
    </r>
    <r>
      <rPr>
        <sz val="11"/>
        <color rgb="FF000000"/>
        <rFont val="Calibri"/>
      </rPr>
      <t xml:space="preserve">
</t>
    </r>
    <r>
      <rPr>
        <sz val="11"/>
        <color rgb="FF000000"/>
        <rFont val="Calibri"/>
      </rPr>
      <t>-  Ensure you have read‑only access to review resources in this account.</t>
    </r>
    <r>
      <rPr>
        <sz val="11"/>
        <color rgb="FF000000"/>
        <rFont val="Calibri"/>
      </rPr>
      <t xml:space="preserve">
</t>
    </r>
    <r>
      <rPr>
        <sz val="11"/>
        <color rgb="FF000000"/>
        <rFont val="Calibri"/>
      </rPr>
      <t>-  Use your organization’s standard discovery methods (for example, AWS Config, CMDB/asset inventory, or CSPM) to obtain a list of services and resources running in the management account.</t>
    </r>
    <r>
      <rPr>
        <sz val="11"/>
        <color rgb="FF000000"/>
        <rFont val="Calibri"/>
      </rPr>
      <t xml:space="preserve">
</t>
    </r>
    <r>
      <rPr>
        <sz val="11"/>
        <color rgb="FF000000"/>
        <rFont val="Calibri"/>
      </rPr>
      <t>- At a minimum, identify compute, storage, database, and application services (for example, EC2, Lambda, ECS, S3, RDS, DynamoDB, API Gateway, load balancers).</t>
    </r>
    <r>
      <rPr>
        <sz val="11"/>
        <color rgb="FF000000"/>
        <rFont val="Calibri"/>
      </rPr>
      <t xml:space="preserve">
</t>
    </r>
    <r>
      <rPr>
        <sz val="11"/>
        <color rgb="FF000000"/>
        <rFont val="Calibri"/>
      </rPr>
      <t>- For each identified resource, determine whether it is:</t>
    </r>
    <r>
      <rPr>
        <sz val="11"/>
        <color rgb="FF000000"/>
        <rFont val="Calibri"/>
      </rPr>
      <t xml:space="preserve">
</t>
    </r>
    <r>
      <rPr>
        <sz val="11"/>
        <color rgb="FF000000"/>
        <rFont val="Calibri"/>
      </rPr>
      <t>-  Governance/security: resources that support centralized management, logging, audit, or security (for example, org‑wide CloudTrail, Config aggregator, Security Hub or GuardDuty delegated admin, billing/cost tooling).</t>
    </r>
    <r>
      <rPr>
        <sz val="11"/>
        <color rgb="FF000000"/>
        <rFont val="Calibri"/>
      </rPr>
      <t xml:space="preserve">
</t>
    </r>
    <r>
      <rPr>
        <sz val="11"/>
        <color rgb="FF000000"/>
        <rFont val="Calibri"/>
      </rPr>
      <t>-  Workload/business: resources that support business applications, production or non‑production workloads, or customer‑facing systems.</t>
    </r>
    <r>
      <rPr>
        <sz val="11"/>
        <color rgb="FF000000"/>
        <rFont val="Calibri"/>
      </rPr>
      <t xml:space="preserve">
</t>
    </r>
    <r>
      <rPr>
        <sz val="11"/>
        <color rgb="FF000000"/>
        <rFont val="Calibri"/>
      </rPr>
      <t>- If any workload/business resources are present in the management account, record this as a gap and document the affected services and resource types</t>
    </r>
  </si>
  <si>
    <t>2.1.4</t>
  </si>
  <si>
    <r>
      <rPr>
        <sz val="11"/>
        <rFont val="Calibri"/>
      </rPr>
      <t>Ensure Organizational Units are structured by environment and sensitivity</t>
    </r>
  </si>
  <si>
    <r>
      <rPr>
        <sz val="11"/>
        <color rgb="FF000000"/>
        <rFont val="Calibri"/>
      </rPr>
      <t>- Work with security, platform, and application teams to agree on a small set of top‑level OUs such as:</t>
    </r>
    <r>
      <rPr>
        <sz val="11"/>
        <color rgb="FF000000"/>
        <rFont val="Calibri"/>
      </rPr>
      <t xml:space="preserve">
</t>
    </r>
    <r>
      <rPr>
        <sz val="11"/>
        <color rgb="FF000000"/>
        <rFont val="Calibri"/>
      </rPr>
      <t>- Security / Management</t>
    </r>
    <r>
      <rPr>
        <sz val="11"/>
        <color rgb="FF000000"/>
        <rFont val="Calibri"/>
      </rPr>
      <t xml:space="preserve">
</t>
    </r>
    <r>
      <rPr>
        <sz val="11"/>
        <color rgb="FF000000"/>
        <rFont val="Calibri"/>
      </rPr>
      <t>- Shared Services / Infrastructure</t>
    </r>
    <r>
      <rPr>
        <sz val="11"/>
        <color rgb="FF000000"/>
        <rFont val="Calibri"/>
      </rPr>
      <t xml:space="preserve">
</t>
    </r>
    <r>
      <rPr>
        <sz val="11"/>
        <color rgb="FF000000"/>
        <rFont val="Calibri"/>
      </rPr>
      <t>- Prod</t>
    </r>
    <r>
      <rPr>
        <sz val="11"/>
        <color rgb="FF000000"/>
        <rFont val="Calibri"/>
      </rPr>
      <t xml:space="preserve">
</t>
    </r>
    <r>
      <rPr>
        <sz val="11"/>
        <color rgb="FF000000"/>
        <rFont val="Calibri"/>
      </rPr>
      <t>- Non‑Prod (dev, test, staging)</t>
    </r>
    <r>
      <rPr>
        <sz val="11"/>
        <color rgb="FF000000"/>
        <rFont val="Calibri"/>
      </rPr>
      <t xml:space="preserve">
</t>
    </r>
    <r>
      <rPr>
        <sz val="11"/>
        <color rgb="FF000000"/>
        <rFont val="Calibri"/>
      </rPr>
      <t>- You may also define dedicated OUs for highly regulated workloads.</t>
    </r>
    <r>
      <rPr>
        <sz val="11"/>
        <color rgb="FF000000"/>
        <rFont val="Calibri"/>
      </rPr>
      <t xml:space="preserve">
</t>
    </r>
    <r>
      <rPr>
        <sz val="11"/>
        <color rgb="FF000000"/>
        <rFont val="Calibri"/>
      </rPr>
      <t>-  In the AWS Organizations console (management account), navigate to AWS Accounts. Under the root, create the agreed top‑level OUs. If needed, create child OUs under these.</t>
    </r>
    <r>
      <rPr>
        <sz val="11"/>
        <color rgb="FF000000"/>
        <rFont val="Calibri"/>
      </rPr>
      <t xml:space="preserve">
</t>
    </r>
    <r>
      <rPr>
        <sz val="11"/>
        <color rgb="FF000000"/>
        <rFont val="Calibri"/>
      </rPr>
      <t>-  Export or list all existing accounts and their current OUs. Create a simple mapping from each account to its target OU based on environment and sensitivity.</t>
    </r>
    <r>
      <rPr>
        <sz val="11"/>
        <color rgb="FF000000"/>
        <rFont val="Calibri"/>
      </rPr>
      <t xml:space="preserve">
</t>
    </r>
    <r>
      <rPr>
        <sz val="11"/>
        <color rgb="FF000000"/>
        <rFont val="Calibri"/>
      </rPr>
      <t>-  In the AWS Organizations console (management account), navigate to AWS Accounts. Move accounts into the new environment/sensitivity‑based OUs according to your mapping.</t>
    </r>
    <r>
      <rPr>
        <sz val="11"/>
        <color rgb="FF000000"/>
        <rFont val="Calibri"/>
      </rPr>
      <t xml:space="preserve">
</t>
    </r>
    <r>
      <rPr>
        <sz val="11"/>
        <color rgb="FF000000"/>
        <rFont val="Calibri"/>
      </rPr>
      <t>- Start with low‑risk accounts (for example, sandbox and non‑production) to validate effects of inherited policies and guardrails before moving production and high‑sensitivity accounts.</t>
    </r>
    <r>
      <rPr>
        <sz val="11"/>
        <color rgb="FF000000"/>
        <rFont val="Calibri"/>
      </rPr>
      <t xml:space="preserve">
</t>
    </r>
    <r>
      <rPr>
        <sz val="11"/>
        <color rgb="FF000000"/>
        <rFont val="Calibri"/>
      </rPr>
      <t>- After accounts have been moved, remove old OUs that no longer reflect the target structure.</t>
    </r>
    <r>
      <rPr>
        <sz val="11"/>
        <color rgb="FF000000"/>
        <rFont val="Calibri"/>
      </rPr>
      <t xml:space="preserve">
</t>
    </r>
    <r>
      <rPr>
        <sz val="11"/>
        <color rgb="FF000000"/>
        <rFont val="Calibri"/>
      </rPr>
      <t>- Ensure no active accounts remain directly under the root unless explicitly justified and documented.</t>
    </r>
    <r>
      <rPr>
        <sz val="11"/>
        <color rgb="FF000000"/>
        <rFont val="Calibri"/>
      </rPr>
      <t xml:space="preserve">
</t>
    </r>
    <r>
      <rPr>
        <sz val="11"/>
        <color rgb="FF000000"/>
        <rFont val="Calibri"/>
      </rPr>
      <t>- Update architecture docs, onboarding runbooks, and account request processes to require new accounts to be created in the correct OU based on environment and sensitivity.</t>
    </r>
  </si>
  <si>
    <r>
      <rPr>
        <sz val="11"/>
        <color rgb="FF000000"/>
        <rFont val="Calibri"/>
      </rPr>
      <t>Ensure that AWS Organizations Organizational Units (OUs) are structured primarily by environment (for example, production, non‑production, sandbox) and sensitivity (for example, security, logging, shared services, regulated workloads), rather than mirroring the corporate org chart. OUs should group accounts that share similar security requirements and controls so that appropriate authorization policies and other guardrails can be applied consistently at the OU level.</t>
    </r>
  </si>
  <si>
    <r>
      <rPr>
        <sz val="11"/>
        <color rgb="FF000000"/>
        <rFont val="Calibri"/>
      </rPr>
      <t>Restructuring OUs by environment and sensitivity can require moving accounts, changing inherited policies, and updating automation that assumes existing OU paths. This may introduce short‑term operational overhead, including policy revalidation, testing of workloads under new guardrails, and coordination with application and platform teams to avoid unintended service disruption.</t>
    </r>
  </si>
  <si>
    <r>
      <rPr>
        <sz val="11"/>
        <color rgb="FF000000"/>
        <rFont val="Calibri"/>
      </rPr>
      <t>- From the management account, use AWS Organizations console to obtain:</t>
    </r>
    <r>
      <rPr>
        <sz val="11"/>
        <color rgb="FF000000"/>
        <rFont val="Calibri"/>
      </rPr>
      <t xml:space="preserve">
</t>
    </r>
    <r>
      <rPr>
        <sz val="11"/>
        <color rgb="FF000000"/>
        <rFont val="Calibri"/>
      </rPr>
      <t>- The full OU hierarchy (root, top‑level and child OUs).</t>
    </r>
    <r>
      <rPr>
        <sz val="11"/>
        <color rgb="FF000000"/>
        <rFont val="Calibri"/>
      </rPr>
      <t xml:space="preserve">
</t>
    </r>
    <r>
      <rPr>
        <sz val="11"/>
        <color rgb="FF000000"/>
        <rFont val="Calibri"/>
      </rPr>
      <t>- The list of accounts in each OU.</t>
    </r>
    <r>
      <rPr>
        <sz val="11"/>
        <color rgb="FF000000"/>
        <rFont val="Calibri"/>
      </rPr>
      <t xml:space="preserve">
</t>
    </r>
    <r>
      <rPr>
        <sz val="11"/>
        <color rgb="FF000000"/>
        <rFont val="Calibri"/>
      </rPr>
      <t>- Review top‑level and key OUs and determine whether they are clearly aligned to:</t>
    </r>
    <r>
      <rPr>
        <sz val="11"/>
        <color rgb="FF000000"/>
        <rFont val="Calibri"/>
      </rPr>
      <t xml:space="preserve">
</t>
    </r>
    <r>
      <rPr>
        <sz val="11"/>
        <color rgb="FF000000"/>
        <rFont val="Calibri"/>
      </rPr>
      <t>- Environment (for example, production, non‑production, sandbox).</t>
    </r>
    <r>
      <rPr>
        <sz val="11"/>
        <color rgb="FF000000"/>
        <rFont val="Calibri"/>
      </rPr>
      <t xml:space="preserve">
</t>
    </r>
    <r>
      <rPr>
        <sz val="11"/>
        <color rgb="FF000000"/>
        <rFont val="Calibri"/>
      </rPr>
      <t>- Sensitivity/function (for example, security, logging, shared services, regulated).</t>
    </r>
    <r>
      <rPr>
        <sz val="11"/>
        <color rgb="FF000000"/>
        <rFont val="Calibri"/>
      </rPr>
      <t xml:space="preserve">
</t>
    </r>
    <r>
      <rPr>
        <sz val="11"/>
        <color rgb="FF000000"/>
        <rFont val="Calibri"/>
      </rPr>
      <t>- Note any OUs whose purpose is unclear or that appear to be organized mainly by department or owner rather than environment/sensitivity.</t>
    </r>
    <r>
      <rPr>
        <sz val="11"/>
        <color rgb="FF000000"/>
        <rFont val="Calibri"/>
      </rPr>
      <t xml:space="preserve">
</t>
    </r>
    <r>
      <rPr>
        <sz val="11"/>
        <color rgb="FF000000"/>
        <rFont val="Calibri"/>
      </rPr>
      <t>- For each environment/sensitivity OU, select a sample of accounts and verify that their primary workloads match the OU’s stated purpose.</t>
    </r>
    <r>
      <rPr>
        <sz val="11"/>
        <color rgb="FF000000"/>
        <rFont val="Calibri"/>
      </rPr>
      <t xml:space="preserve">
</t>
    </r>
    <r>
      <rPr>
        <sz val="11"/>
        <color rgb="FF000000"/>
        <rFont val="Calibri"/>
      </rPr>
      <t>- Note any accounts that mix production and non‑production workloads in the same OU when separate OUs are defined.</t>
    </r>
    <r>
      <rPr>
        <sz val="11"/>
        <color rgb="FF000000"/>
        <rFont val="Calibri"/>
      </rPr>
      <t xml:space="preserve">
</t>
    </r>
    <r>
      <rPr>
        <sz val="11"/>
        <color rgb="FF000000"/>
        <rFont val="Calibri"/>
      </rPr>
      <t>- Note any accounts that place highly sensitive or regulated workloads in OUs that are intended for lower‑sensitivity use.</t>
    </r>
  </si>
  <si>
    <t>2.1.5</t>
  </si>
  <si>
    <r>
      <rPr>
        <sz val="11"/>
        <rFont val="Calibri"/>
      </rPr>
      <t>Ensure delegated admin manages AWS Organizations policies</t>
    </r>
  </si>
  <si>
    <r>
      <rPr>
        <sz val="11"/>
        <color rgb="FF000000"/>
        <rFont val="Calibri"/>
      </rPr>
      <t>-  Identify a dedicated member account for governance/policy management (for example, create a new “Policy Management” account or use an existing Security account)</t>
    </r>
    <r>
      <rPr>
        <sz val="11"/>
        <color rgb="FF000000"/>
        <rFont val="Calibri"/>
      </rPr>
      <t xml:space="preserve">
</t>
    </r>
    <r>
      <rPr>
        <sz val="11"/>
        <color rgb="FF000000"/>
        <rFont val="Calibri"/>
      </rPr>
      <t>-  You must be in the management account with permissions to manage Organizations resource policies. Navigate to AWS Organizations console, then click on Settings and browse to "Delegated administrator for AWS Organizations" section.</t>
    </r>
    <r>
      <rPr>
        <sz val="11"/>
        <color rgb="FF000000"/>
        <rFont val="Calibri"/>
      </rPr>
      <t xml:space="preserve">
</t>
    </r>
    <r>
      <rPr>
        <sz val="11"/>
        <color rgb="FF000000"/>
        <rFont val="Calibri"/>
      </rPr>
      <t>-  If no policy exists, click on Delegate. If a policy exists, choose Edit policy.</t>
    </r>
    <r>
      <rPr>
        <sz val="11"/>
        <color rgb="FF000000"/>
        <rFont val="Calibri"/>
      </rPr>
      <t xml:space="preserve">
</t>
    </r>
    <r>
      <rPr>
        <sz val="11"/>
        <color rgb="FF000000"/>
        <rFont val="Calibri"/>
      </rPr>
      <t>- In the policy editor, paste or construct a delegation policy statement mentioning the Principal as the AWS account Root which is being delegated access to, and the Actions with the list of least-privileged permissions that could be performed by the delegated AWS account.</t>
    </r>
    <r>
      <rPr>
        <sz val="11"/>
        <color rgb="FF000000"/>
        <rFont val="Calibri"/>
      </rPr>
      <t xml:space="preserve">
</t>
    </r>
    <r>
      <rPr>
        <sz val="11"/>
        <color rgb="FF000000"/>
        <rFont val="Calibri"/>
      </rPr>
      <t>- Save and validate the delegation policy.</t>
    </r>
    <r>
      <rPr>
        <sz val="11"/>
        <color rgb="FF000000"/>
        <rFont val="Calibri"/>
      </rPr>
      <t xml:space="preserve">
</t>
    </r>
    <r>
      <rPr>
        <sz val="11"/>
        <color rgb="FF000000"/>
        <rFont val="Calibri"/>
      </rPr>
      <t>- Sign in to the delegated administrator account and open the AWS Organizations console.</t>
    </r>
    <r>
      <rPr>
        <sz val="11"/>
        <color rgb="FF000000"/>
        <rFont val="Calibri"/>
      </rPr>
      <t xml:space="preserve">
</t>
    </r>
    <r>
      <rPr>
        <sz val="11"/>
        <color rgb="FF000000"/>
        <rFont val="Calibri"/>
      </rPr>
      <t>- Confirm that policy management (Policies, Attach/Detach, etc.) is accessible and that users/roles in this account can perform Organizations tasks without management‑account access.</t>
    </r>
    <r>
      <rPr>
        <sz val="11"/>
        <color rgb="FF000000"/>
        <rFont val="Calibri"/>
      </rPr>
      <t xml:space="preserve">
</t>
    </r>
    <r>
      <rPr>
        <sz val="11"/>
        <color rgb="FF000000"/>
        <rFont val="Calibri"/>
      </rPr>
      <t>-  Grant IAM roles/users in the delegated admin account only the permissions needed for Organizations policy management.</t>
    </r>
    <r>
      <rPr>
        <sz val="11"/>
        <color rgb="FF000000"/>
        <rFont val="Calibri"/>
      </rPr>
      <t xml:space="preserve">
</t>
    </r>
    <r>
      <rPr>
        <sz val="11"/>
        <color rgb="FF000000"/>
        <rFont val="Calibri"/>
      </rPr>
      <t>-  Update procedures so that routine Organizations policy tasks are performed from the delegated account, reserving the management account for tasks that only it can perform</t>
    </r>
  </si>
  <si>
    <r>
      <rPr>
        <sz val="11"/>
        <color rgb="FF000000"/>
        <rFont val="Calibri"/>
      </rPr>
      <t>Ensure that a dedicated member account is configured as a delegated administrator for AWS Organizations to manage organization policies (SCPs, RCPs, tag policies, backup policies, AI opt‑out policies) and other Organizations features, instead of performing these tasks directly from the management account. The delegated administrator for AWS Organizations is configured via a resource‑based delegation policy in the management account, which grants specific member accounts limited permissions to perform Organizations policy and account management actions across the organization. This allows policy management, OU operations, and other governance tasks to be handled from purpose‑built accounts without requiring broad access to the management account.</t>
    </r>
  </si>
  <si>
    <r>
      <rPr>
        <sz val="11"/>
        <color rgb="FF000000"/>
        <rFont val="Calibri"/>
      </rPr>
      <t>Configuring a delegated administrator for AWS Organizations requires creating or identifying a dedicated member account for policy management and granting it specific permissions via a resource-based delegation policy. Existing workflows, automation, and user access patterns that currently perform Organizations policy tasks directly from the management account must be updated to use the delegated account instead. This introduces short-term operational overhead and testing to ensure policy creation, attachment, and management continue to function correctly from the new account.</t>
    </r>
  </si>
  <si>
    <r>
      <rPr>
        <sz val="11"/>
        <color rgb="FF000000"/>
        <rFont val="Calibri"/>
      </rPr>
      <t>-  Sign in to the AWS Organizations console. From the AWS Accounts section, verify that this is the management account for the organization.</t>
    </r>
    <r>
      <rPr>
        <sz val="11"/>
        <color rgb="FF000000"/>
        <rFont val="Calibri"/>
      </rPr>
      <t xml:space="preserve">
</t>
    </r>
    <r>
      <rPr>
        <sz val="11"/>
        <color rgb="FF000000"/>
        <rFont val="Calibri"/>
      </rPr>
      <t>-  In the AWS Organizations console, navigate to Settings. Scroll to the Delegated administrator for AWS Organizations section</t>
    </r>
    <r>
      <rPr>
        <sz val="11"/>
        <color rgb="FF000000"/>
        <rFont val="Calibri"/>
      </rPr>
      <t xml:space="preserve">
</t>
    </r>
    <r>
      <rPr>
        <sz val="11"/>
        <color rgb="FF000000"/>
        <rFont val="Calibri"/>
      </rPr>
      <t>-  Review the delegation policy status:</t>
    </r>
    <r>
      <rPr>
        <sz val="11"/>
        <color rgb="FF000000"/>
        <rFont val="Calibri"/>
      </rPr>
      <t xml:space="preserve">
</t>
    </r>
    <r>
      <rPr>
        <sz val="11"/>
        <color rgb="FF000000"/>
        <rFont val="Calibri"/>
      </rPr>
      <t>- If a delegation policy is configured and shows one or more member accounts registered to manage Organizations policies, proceed to step 4.</t>
    </r>
    <r>
      <rPr>
        <sz val="11"/>
        <color rgb="FF000000"/>
        <rFont val="Calibri"/>
      </rPr>
      <t xml:space="preserve">
</t>
    </r>
    <r>
      <rPr>
        <sz val="11"/>
        <color rgb="FF000000"/>
        <rFont val="Calibri"/>
      </rPr>
      <t>- If no delegation policy is configured or the section shows No delegated administrator (or equivalent), the audit fails because Organizations management is performed directly from the management account.</t>
    </r>
    <r>
      <rPr>
        <sz val="11"/>
        <color rgb="FF000000"/>
        <rFont val="Calibri"/>
      </rPr>
      <t xml:space="preserve">
</t>
    </r>
    <r>
      <rPr>
        <sz val="11"/>
        <color rgb="FF000000"/>
        <rFont val="Calibri"/>
      </rPr>
      <t>-  In the Delegated administrator section, note the account IDs registered for Organizations policy management. Confirm that the delegated accounts are purpose‑built governance, security, or policy management accounts, not general workload, sandbox, or development accounts.</t>
    </r>
    <r>
      <rPr>
        <sz val="11"/>
        <color rgb="FF000000"/>
        <rFont val="Calibri"/>
      </rPr>
      <t xml:space="preserve">
</t>
    </r>
    <r>
      <rPr>
        <sz val="11"/>
        <color rgb="FF000000"/>
        <rFont val="Calibri"/>
      </rPr>
      <t>-  View the delegation policy details to confirm it grants appropriate least-privilege permissions for policy types (for example, SCPs, tag policies, backup policies) and actions (CreatePolicy, AttachPolicy, UpdatePolicy, etc.).</t>
    </r>
  </si>
  <si>
    <t>2.1.6</t>
  </si>
  <si>
    <r>
      <rPr>
        <sz val="11"/>
        <rFont val="Calibri"/>
      </rPr>
      <t>Ensure delegated admins manage AWS Organizations-integrated services</t>
    </r>
  </si>
  <si>
    <r>
      <rPr>
        <sz val="11"/>
        <color rgb="FF000000"/>
        <rFont val="Calibri"/>
      </rPr>
      <t>Note: This remediation section uses AWS CloudTrail as a concrete example. You must perform similar procedure for all other AWS services that integrate with AWS Organizations and support delegated administration that are in use in your environment.</t>
    </r>
    <r>
      <rPr>
        <sz val="11"/>
        <color rgb="FF000000"/>
        <rFont val="Calibri"/>
      </rPr>
      <t xml:space="preserve">
</t>
    </r>
    <r>
      <rPr>
        <sz val="11"/>
        <color rgb="FF000000"/>
        <rFont val="Calibri"/>
      </rPr>
      <t>-  In the management account, verify that trusted access for CloudTrail is enabled in AWS Organizations (AWS Organizations → Services).</t>
    </r>
    <r>
      <rPr>
        <sz val="11"/>
        <color rgb="FF000000"/>
        <rFont val="Calibri"/>
      </rPr>
      <t xml:space="preserve">
</t>
    </r>
    <r>
      <rPr>
        <sz val="11"/>
        <color rgb="FF000000"/>
        <rFont val="Calibri"/>
      </rPr>
      <t>-  In the management account CloudTrail console, choose Settings in the left navigation pane. Scroll to Organization delegated administrators.</t>
    </r>
    <r>
      <rPr>
        <sz val="11"/>
        <color rgb="FF000000"/>
        <rFont val="Calibri"/>
      </rPr>
      <t xml:space="preserve">
</t>
    </r>
    <r>
      <rPr>
        <sz val="11"/>
        <color rgb="FF000000"/>
        <rFont val="Calibri"/>
      </rPr>
      <t>-  Click on "Register administrator"</t>
    </r>
    <r>
      <rPr>
        <sz val="11"/>
        <color rgb="FF000000"/>
        <rFont val="Calibri"/>
      </rPr>
      <t xml:space="preserve">
</t>
    </r>
    <r>
      <rPr>
        <sz val="11"/>
        <color rgb="FF000000"/>
        <rFont val="Calibri"/>
      </rPr>
      <t>- Enter the account ID of the designated Logging or Security account.</t>
    </r>
    <r>
      <rPr>
        <sz val="11"/>
        <color rgb="FF000000"/>
        <rFont val="Calibri"/>
      </rPr>
      <t xml:space="preserve">
</t>
    </r>
    <r>
      <rPr>
        <sz val="11"/>
        <color rgb="FF000000"/>
        <rFont val="Calibri"/>
      </rPr>
      <t>- Click on Register administrator. CloudTrail will automatically create the necessary service‑linked roles and register the account.</t>
    </r>
    <r>
      <rPr>
        <sz val="11"/>
        <color rgb="FF000000"/>
        <rFont val="Calibri"/>
      </rPr>
      <t xml:space="preserve">
</t>
    </r>
    <r>
      <rPr>
        <sz val="11"/>
        <color rgb="FF000000"/>
        <rFont val="Calibri"/>
      </rPr>
      <t>-  In the delegated administrator account, open the CloudTrail console and confirm that the organization trail is visible and administrative actions are accessible.</t>
    </r>
    <r>
      <rPr>
        <sz val="11"/>
        <color rgb="FF000000"/>
        <rFont val="Calibri"/>
      </rPr>
      <t xml:space="preserve">
</t>
    </r>
    <r>
      <rPr>
        <sz val="11"/>
        <color rgb="FF000000"/>
        <rFont val="Calibri"/>
      </rPr>
      <t>-  Update operational runbooks so that routine CloudTrail administration is performed from the delegated admin account, not the management account.</t>
    </r>
  </si>
  <si>
    <r>
      <rPr>
        <sz val="11"/>
        <color rgb="FF000000"/>
        <rFont val="Calibri"/>
      </rPr>
      <t>Ensure that AWS services (such as AWS CloudTrail) which integrate with AWS Organizations and support delegated administration are managed through delegated administrator member accounts instead of directly from the Organizations management account. For each such service, the management account should enable trusted access and register a purpose‑built member account as the delegated administrator, so that this account can perform service‑level administration across all organization accounts.</t>
    </r>
  </si>
  <si>
    <r>
      <rPr>
        <sz val="11"/>
        <color rgb="FF000000"/>
        <rFont val="Calibri"/>
      </rPr>
      <t>Configuring a delegated administrator for AWS Services that integrate with AWS Organizations requires creating or identifying a dedicated member account for policy management and granting it specific permissions. Existing workflows, automation, and user access patterns that currently perform tasks directly from the management account must be updated to use the delegated account instead. This introduces short-term operational overhead and testing to ensure policy creation, attachment, and management continue to function correctly from the new account.</t>
    </r>
  </si>
  <si>
    <r>
      <rPr>
        <sz val="11"/>
        <color rgb="FF000000"/>
        <rFont val="Calibri"/>
      </rPr>
      <t>Note: This audit uses AWS CloudTrail as a concrete example. You must perform similar audits for all other AWS services that integrate with AWS Organizations and support delegated administration that are in use in your environment.</t>
    </r>
    <r>
      <rPr>
        <sz val="11"/>
        <color rgb="FF000000"/>
        <rFont val="Calibri"/>
      </rPr>
      <t xml:space="preserve">
</t>
    </r>
    <r>
      <rPr>
        <sz val="11"/>
        <color rgb="FF000000"/>
        <rFont val="Calibri"/>
      </rPr>
      <t>-  Sign in to the management account and open the CloudTrail console.</t>
    </r>
    <r>
      <rPr>
        <sz val="11"/>
        <color rgb="FF000000"/>
        <rFont val="Calibri"/>
      </rPr>
      <t xml:space="preserve">
</t>
    </r>
    <r>
      <rPr>
        <sz val="11"/>
        <color rgb="FF000000"/>
        <rFont val="Calibri"/>
      </rPr>
      <t>-  In the left navigation pane, choose Trails.</t>
    </r>
    <r>
      <rPr>
        <sz val="11"/>
        <color rgb="FF000000"/>
        <rFont val="Calibri"/>
      </rPr>
      <t xml:space="preserve">
</t>
    </r>
    <r>
      <rPr>
        <sz val="11"/>
        <color rgb="FF000000"/>
        <rFont val="Calibri"/>
      </rPr>
      <t>- Verify that there is at least one organization trail (trail with Apply trail to all accounts in my organization or equivalent setting enabled)</t>
    </r>
    <r>
      <rPr>
        <sz val="11"/>
        <color rgb="FF000000"/>
        <rFont val="Calibri"/>
      </rPr>
      <t xml:space="preserve">
</t>
    </r>
    <r>
      <rPr>
        <sz val="11"/>
        <color rgb="FF000000"/>
        <rFont val="Calibri"/>
      </rPr>
      <t>- If CloudTrail is only configured as single‑account trails and no organization trail is in use, note that delegated admin for CloudTrail is not in scope and this recommendation is not applicable for CloudTrail in this environment.</t>
    </r>
    <r>
      <rPr>
        <sz val="11"/>
        <color rgb="FF000000"/>
        <rFont val="Calibri"/>
      </rPr>
      <t xml:space="preserve">
</t>
    </r>
    <r>
      <rPr>
        <sz val="11"/>
        <color rgb="FF000000"/>
        <rFont val="Calibri"/>
      </rPr>
      <t>-  In the same management account CloudTrail console, choose Settings in the left navigation pane, and scroll to the Organization delegated administrators section.</t>
    </r>
    <r>
      <rPr>
        <sz val="11"/>
        <color rgb="FF000000"/>
        <rFont val="Calibri"/>
      </rPr>
      <t xml:space="preserve">
</t>
    </r>
    <r>
      <rPr>
        <sz val="11"/>
        <color rgb="FF000000"/>
        <rFont val="Calibri"/>
      </rPr>
      <t>-  Verify the configuration for Organization delegated administrators:</t>
    </r>
    <r>
      <rPr>
        <sz val="11"/>
        <color rgb="FF000000"/>
        <rFont val="Calibri"/>
      </rPr>
      <t xml:space="preserve">
</t>
    </r>
    <r>
      <rPr>
        <sz val="11"/>
        <color rgb="FF000000"/>
        <rFont val="Calibri"/>
      </rPr>
      <t>- Verify that at least one member account ID (not the management account) is listed as a delegated administrator for CloudTrail.</t>
    </r>
    <r>
      <rPr>
        <sz val="11"/>
        <color rgb="FF000000"/>
        <rFont val="Calibri"/>
      </rPr>
      <t xml:space="preserve">
</t>
    </r>
    <r>
      <rPr>
        <sz val="11"/>
        <color rgb="FF000000"/>
        <rFont val="Calibri"/>
      </rPr>
      <t>- Verify that the account(s) are appropriate for security/logging operations (for example, a named Security or Logging account, not a sandbox or general workload account).</t>
    </r>
    <r>
      <rPr>
        <sz val="11"/>
        <color rgb="FF000000"/>
        <rFont val="Calibri"/>
      </rPr>
      <t xml:space="preserve">
</t>
    </r>
    <r>
      <rPr>
        <sz val="11"/>
        <color rgb="FF000000"/>
        <rFont val="Calibri"/>
      </rPr>
      <t>- If the section shows "No delegated administrators" when an organization trail is in use, CloudTrail is effectively administered from the management account and this is a gap.</t>
    </r>
  </si>
  <si>
    <t>Identity and Access Management</t>
  </si>
  <si>
    <t>2.2</t>
  </si>
  <si>
    <r>
      <rPr>
        <sz val="11"/>
        <rFont val="Calibri"/>
      </rPr>
      <t>Maintain current AWS account contact details</t>
    </r>
  </si>
  <si>
    <t>Level 1</t>
  </si>
  <si>
    <r>
      <rPr>
        <sz val="11"/>
        <color rgb="FF000000"/>
        <rFont val="Calibri"/>
      </rPr>
      <t>This activity can only be performed via the AWS Console, with a user who has permission to read and write Billing information (aws-portal:*Billing).</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t>
    </r>
    <r>
      <rPr>
        <b/>
        <sz val="11"/>
        <color rgb="FF000000"/>
        <rFont val="Calibri"/>
      </rPr>
      <t>Billing and Cost Management</t>
    </r>
    <r>
      <rPr>
        <sz val="11"/>
        <color rgb="FF000000"/>
        <rFont val="Calibri"/>
      </rPr>
      <t xml:space="preserve"> console at https://console.aws.amazon.com/billing/home#/.</t>
    </r>
    <r>
      <rPr>
        <sz val="11"/>
        <color rgb="FF000000"/>
        <rFont val="Calibri"/>
      </rPr>
      <t xml:space="preserve">
</t>
    </r>
    <r>
      <rPr>
        <sz val="11"/>
        <color rgb="FF000000"/>
        <rFont val="Calibri"/>
      </rPr>
      <t xml:space="preserve">- On the navigation bar, choose your account name, and then choose </t>
    </r>
    <r>
      <rPr>
        <b/>
        <sz val="11"/>
        <color rgb="FF000000"/>
        <rFont val="Calibri"/>
      </rPr>
      <t>Account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Account Settings</t>
    </r>
    <r>
      <rPr>
        <sz val="11"/>
        <color rgb="FF000000"/>
        <rFont val="Calibri"/>
      </rPr>
      <t xml:space="preserve"> page, next to </t>
    </r>
    <r>
      <rPr>
        <b/>
        <sz val="11"/>
        <color rgb="FF000000"/>
        <rFont val="Calibri"/>
      </rPr>
      <t>Account Settings</t>
    </r>
    <r>
      <rPr>
        <sz val="11"/>
        <color rgb="FF000000"/>
        <rFont val="Calibri"/>
      </rPr>
      <t xml:space="preserve">, choose </t>
    </r>
    <r>
      <rPr>
        <b/>
        <sz val="11"/>
        <color rgb="FF000000"/>
        <rFont val="Calibri"/>
      </rPr>
      <t>Edit</t>
    </r>
    <r>
      <rPr>
        <sz val="11"/>
        <color rgb="FF000000"/>
        <rFont val="Calibri"/>
      </rPr>
      <t>.</t>
    </r>
    <r>
      <rPr>
        <sz val="11"/>
        <color rgb="FF000000"/>
        <rFont val="Calibri"/>
      </rPr>
      <t xml:space="preserve">
</t>
    </r>
    <r>
      <rPr>
        <sz val="11"/>
        <color rgb="FF000000"/>
        <rFont val="Calibri"/>
      </rPr>
      <t xml:space="preserve">- Next to the field that you need to update, choose </t>
    </r>
    <r>
      <rPr>
        <b/>
        <sz val="11"/>
        <color rgb="FF000000"/>
        <rFont val="Calibri"/>
      </rPr>
      <t>Edit</t>
    </r>
    <r>
      <rPr>
        <sz val="11"/>
        <color rgb="FF000000"/>
        <rFont val="Calibri"/>
      </rPr>
      <t>.</t>
    </r>
    <r>
      <rPr>
        <sz val="11"/>
        <color rgb="FF000000"/>
        <rFont val="Calibri"/>
      </rPr>
      <t xml:space="preserve">
</t>
    </r>
    <r>
      <rPr>
        <sz val="11"/>
        <color rgb="FF000000"/>
        <rFont val="Calibri"/>
      </rPr>
      <t xml:space="preserve">- After you have entered your changes, choose </t>
    </r>
    <r>
      <rPr>
        <b/>
        <sz val="11"/>
        <color rgb="FF000000"/>
        <rFont val="Calibri"/>
      </rPr>
      <t>Save changes</t>
    </r>
    <r>
      <rPr>
        <sz val="11"/>
        <color rgb="FF000000"/>
        <rFont val="Calibri"/>
      </rPr>
      <t>.</t>
    </r>
    <r>
      <rPr>
        <sz val="11"/>
        <color rgb="FF000000"/>
        <rFont val="Calibri"/>
      </rPr>
      <t xml:space="preserve">
</t>
    </r>
    <r>
      <rPr>
        <sz val="11"/>
        <color rgb="FF000000"/>
        <rFont val="Calibri"/>
      </rPr>
      <t xml:space="preserve">- After you have made your changes, choose </t>
    </r>
    <r>
      <rPr>
        <b/>
        <sz val="11"/>
        <color rgb="FF000000"/>
        <rFont val="Calibri"/>
      </rPr>
      <t>Done</t>
    </r>
    <r>
      <rPr>
        <sz val="11"/>
        <color rgb="FF000000"/>
        <rFont val="Calibri"/>
      </rPr>
      <t>.</t>
    </r>
    <r>
      <rPr>
        <sz val="11"/>
        <color rgb="FF000000"/>
        <rFont val="Calibri"/>
      </rPr>
      <t xml:space="preserve">
</t>
    </r>
    <r>
      <rPr>
        <sz val="11"/>
        <color rgb="FF000000"/>
        <rFont val="Calibri"/>
      </rPr>
      <t xml:space="preserve">- To edit your contact information, under </t>
    </r>
    <r>
      <rPr>
        <b/>
        <sz val="11"/>
        <color rgb="FF000000"/>
        <rFont val="Calibri"/>
      </rPr>
      <t>Contact Information</t>
    </r>
    <r>
      <rPr>
        <sz val="11"/>
        <color rgb="FF000000"/>
        <rFont val="Calibri"/>
      </rPr>
      <t xml:space="preserve">, choose </t>
    </r>
    <r>
      <rPr>
        <b/>
        <sz val="11"/>
        <color rgb="FF000000"/>
        <rFont val="Calibri"/>
      </rPr>
      <t>Edit</t>
    </r>
    <r>
      <rPr>
        <sz val="11"/>
        <color rgb="FF000000"/>
        <rFont val="Calibri"/>
      </rPr>
      <t>.</t>
    </r>
    <r>
      <rPr>
        <sz val="11"/>
        <color rgb="FF000000"/>
        <rFont val="Calibri"/>
      </rPr>
      <t xml:space="preserve">
</t>
    </r>
    <r>
      <rPr>
        <sz val="11"/>
        <color rgb="FF000000"/>
        <rFont val="Calibri"/>
      </rPr>
      <t xml:space="preserve">- For the fields that you want to change, type your updated information, and then choose </t>
    </r>
    <r>
      <rPr>
        <b/>
        <sz val="11"/>
        <color rgb="FF000000"/>
        <rFont val="Calibri"/>
      </rPr>
      <t>Update</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aws account get-contact-information '{</t>
    </r>
    <r>
      <rPr>
        <sz val="11"/>
        <color rgb="FF006096"/>
        <rFont val="Roboto Condensed"/>
      </rPr>
      <t xml:space="preserve">
</t>
    </r>
    <r>
      <rPr>
        <sz val="11"/>
        <color rgb="FF006096"/>
        <rFont val="Roboto Condensed"/>
      </rPr>
      <t>"AddressLine1": "&lt;AddressLine 1&gt;",</t>
    </r>
    <r>
      <rPr>
        <sz val="11"/>
        <color rgb="FF006096"/>
        <rFont val="Roboto Condensed"/>
      </rPr>
      <t xml:space="preserve">
</t>
    </r>
    <r>
      <rPr>
        <sz val="11"/>
        <color rgb="FF006096"/>
        <rFont val="Roboto Condensed"/>
      </rPr>
      <t>"AddressLine2": "&lt;AddressLine 2&gt;",</t>
    </r>
    <r>
      <rPr>
        <sz val="11"/>
        <color rgb="FF006096"/>
        <rFont val="Roboto Condensed"/>
      </rPr>
      <t xml:space="preserve">
</t>
    </r>
    <r>
      <rPr>
        <sz val="11"/>
        <color rgb="FF006096"/>
        <rFont val="Roboto Condensed"/>
      </rPr>
      <t>"City": "&lt;City&gt;",</t>
    </r>
    <r>
      <rPr>
        <sz val="11"/>
        <color rgb="FF006096"/>
        <rFont val="Roboto Condensed"/>
      </rPr>
      <t xml:space="preserve">
</t>
    </r>
    <r>
      <rPr>
        <sz val="11"/>
        <color rgb="FF006096"/>
        <rFont val="Roboto Condensed"/>
      </rPr>
      <t>"CompanyName": "&lt;Company Name&gt;",</t>
    </r>
    <r>
      <rPr>
        <sz val="11"/>
        <color rgb="FF006096"/>
        <rFont val="Roboto Condensed"/>
      </rPr>
      <t xml:space="preserve">
</t>
    </r>
    <r>
      <rPr>
        <sz val="11"/>
        <color rgb="FF006096"/>
        <rFont val="Roboto Condensed"/>
      </rPr>
      <t>"CountryCode": "&lt;Country Code&gt;",</t>
    </r>
    <r>
      <rPr>
        <sz val="11"/>
        <color rgb="FF006096"/>
        <rFont val="Roboto Condensed"/>
      </rPr>
      <t xml:space="preserve">
</t>
    </r>
    <r>
      <rPr>
        <sz val="11"/>
        <color rgb="FF006096"/>
        <rFont val="Roboto Condensed"/>
      </rPr>
      <t>"FullName": "&lt;Full Name&gt;",</t>
    </r>
    <r>
      <rPr>
        <sz val="11"/>
        <color rgb="FF006096"/>
        <rFont val="Roboto Condensed"/>
      </rPr>
      <t xml:space="preserve">
</t>
    </r>
    <r>
      <rPr>
        <sz val="11"/>
        <color rgb="FF006096"/>
        <rFont val="Roboto Condensed"/>
      </rPr>
      <t>"PhoneNumber": "&lt;Phone Number&gt;",</t>
    </r>
    <r>
      <rPr>
        <sz val="11"/>
        <color rgb="FF006096"/>
        <rFont val="Roboto Condensed"/>
      </rPr>
      <t xml:space="preserve">
</t>
    </r>
    <r>
      <rPr>
        <sz val="11"/>
        <color rgb="FF006096"/>
        <rFont val="Roboto Condensed"/>
      </rPr>
      <t>"PostalCode": "&lt;Postal Code&gt;",</t>
    </r>
    <r>
      <rPr>
        <sz val="11"/>
        <color rgb="FF006096"/>
        <rFont val="Roboto Condensed"/>
      </rPr>
      <t xml:space="preserve">
</t>
    </r>
    <r>
      <rPr>
        <sz val="11"/>
        <color rgb="FF006096"/>
        <rFont val="Roboto Condensed"/>
      </rPr>
      <t>"StateOrRegion": "&lt;State or Region&gt;"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</si>
  <si>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Ensure contact email and telephone details for AWS accounts are current and mapped to more than one individual in your organization.</t>
    </r>
    <r>
      <rPr>
        <sz val="11"/>
        <color rgb="FF000000"/>
        <rFont val="Calibri"/>
      </rPr>
      <t xml:space="preserve">
</t>
    </r>
    <r>
      <rPr>
        <sz val="11"/>
        <color rgb="FF000000"/>
        <rFont val="Calibri"/>
      </rPr>
      <t>An AWS account supports a number of contact details, and AWS will use these to contact the account owner if activity judged to be in breach of the Acceptable Use Policy or indicative of a likely security compromise is observed by the AWS Abuse team. Contact details should not be associated with a single individual, as circumstances may arise where that individual is unavailable. Email contact details should point to a mail alias that forwards messages to multiple individuals within the organization; where feasible, phone contact details should point to a PABX hunt group or other call-forwarding system. In AWS Organizations environments, this applies to all member accounts, not just the management account.</t>
    </r>
  </si>
  <si>
    <r>
      <rPr>
        <sz val="11"/>
        <color rgb="FF000000"/>
        <rFont val="Calibri"/>
      </rPr>
      <t>Outdated contact details may delay incident response and lead to service disruption.</t>
    </r>
  </si>
  <si>
    <r>
      <rPr>
        <sz val="11"/>
        <color rgb="FF000000"/>
        <rFont val="Calibri"/>
      </rPr>
      <t>This activity can only be performed via the AWS Console, with a user who has permission to read and write Billing information (aws-portal:*Billing).</t>
    </r>
    <r>
      <rPr>
        <sz val="11"/>
        <color rgb="FF000000"/>
        <rFont val="Calibri"/>
      </rPr>
      <t xml:space="preserve">
</t>
    </r>
    <r>
      <rPr>
        <sz val="11"/>
        <color rgb="FF000000"/>
        <rFont val="Calibri"/>
      </rPr>
      <t xml:space="preserve">- Sign in to the AWS Management Console and open the </t>
    </r>
    <r>
      <rPr>
        <b/>
        <sz val="11"/>
        <color rgb="FF000000"/>
        <rFont val="Calibri"/>
      </rPr>
      <t>Billing and Cost Management</t>
    </r>
    <r>
      <rPr>
        <sz val="11"/>
        <color rgb="FF000000"/>
        <rFont val="Calibri"/>
      </rPr>
      <t xml:space="preserve"> console at https://console.aws.amazon.com/billing/home#/.</t>
    </r>
    <r>
      <rPr>
        <sz val="11"/>
        <color rgb="FF000000"/>
        <rFont val="Calibri"/>
      </rPr>
      <t xml:space="preserve">
</t>
    </r>
    <r>
      <rPr>
        <sz val="11"/>
        <color rgb="FF000000"/>
        <rFont val="Calibri"/>
      </rPr>
      <t xml:space="preserve">- On the navigation bar, choose your account name, and then choose </t>
    </r>
    <r>
      <rPr>
        <b/>
        <sz val="11"/>
        <color rgb="FF000000"/>
        <rFont val="Calibri"/>
      </rPr>
      <t>Account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Contact Information</t>
    </r>
    <r>
      <rPr>
        <sz val="11"/>
        <color rgb="FF000000"/>
        <rFont val="Calibri"/>
      </rPr>
      <t>, review and verify the current details.</t>
    </r>
  </si>
  <si>
    <r>
      <rPr>
        <sz val="11"/>
        <color rgb="FF000000"/>
        <rFont val="Calibri"/>
      </rPr>
      <t>By default, AWS account contact information (email and telephone) is set to the values provided at account creation. These usually reference a single individual rather than a shared alias or group contact. In AWS Organizations environments, this may vary across accounts unless centrally managed or periodically reviewed.</t>
    </r>
  </si>
  <si>
    <t>2.3</t>
  </si>
  <si>
    <r>
      <rPr>
        <sz val="11"/>
        <rFont val="Calibri"/>
      </rPr>
      <t>Ensure security contact information is registered</t>
    </r>
  </si>
  <si>
    <r>
      <rPr>
        <sz val="11"/>
        <color rgb="FF000000"/>
        <rFont val="Calibri"/>
      </rPr>
      <t>Perform the following to establish security contact information:</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Click on your account name at the top right corner of the console</t>
    </r>
    <r>
      <rPr>
        <sz val="11"/>
        <color rgb="FF000000"/>
        <rFont val="Calibri"/>
      </rPr>
      <t xml:space="preserve">
</t>
    </r>
    <r>
      <rPr>
        <sz val="11"/>
        <color rgb="FF000000"/>
        <rFont val="Calibri"/>
      </rPr>
      <t xml:space="preserve">- From the drop-down menu click </t>
    </r>
    <r>
      <rPr>
        <b/>
        <sz val="11"/>
        <color rgb="FF000000"/>
        <rFont val="Calibri"/>
      </rPr>
      <t>My Account</t>
    </r>
    <r>
      <rPr>
        <sz val="11"/>
        <color rgb="FF000000"/>
        <rFont val="Calibri"/>
      </rPr>
      <t xml:space="preserve">
</t>
    </r>
    <r>
      <rPr>
        <sz val="11"/>
        <color rgb="FF000000"/>
        <rFont val="Calibri"/>
      </rPr>
      <t xml:space="preserve">- Scroll down to the </t>
    </r>
    <r>
      <rPr>
        <b/>
        <sz val="11"/>
        <color rgb="FF000000"/>
        <rFont val="Calibri"/>
      </rPr>
      <t>Alternate Contacts</t>
    </r>
    <r>
      <rPr>
        <sz val="11"/>
        <color rgb="FF000000"/>
        <rFont val="Calibri"/>
      </rPr>
      <t xml:space="preserve"> section</t>
    </r>
    <r>
      <rPr>
        <sz val="11"/>
        <color rgb="FF000000"/>
        <rFont val="Calibri"/>
      </rPr>
      <t xml:space="preserve">
</t>
    </r>
    <r>
      <rPr>
        <sz val="11"/>
        <color rgb="FF000000"/>
        <rFont val="Calibri"/>
      </rPr>
      <t xml:space="preserve">- Enter contact information in the </t>
    </r>
    <r>
      <rPr>
        <b/>
        <sz val="11"/>
        <color rgb="FF000000"/>
        <rFont val="Calibri"/>
      </rPr>
      <t>Security</t>
    </r>
    <r>
      <rPr>
        <sz val="11"/>
        <color rgb="FF000000"/>
        <rFont val="Calibri"/>
      </rPr>
      <t xml:space="preserve"> section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with the following input parameters:--email-address, --name, and --phone-number.</t>
    </r>
    <r>
      <rPr>
        <sz val="11"/>
        <color rgb="FF000000"/>
        <rFont val="Calibri"/>
      </rPr>
      <t xml:space="preserve">
</t>
    </r>
    <r>
      <rPr>
        <sz val="11"/>
        <color rgb="FF006096"/>
        <rFont val="Roboto Condensed"/>
      </rPr>
      <t xml:space="preserve">aws account put-alternate-contact --alternate-contact-type SECURITY --email-address "" --name "" --phone-number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Consider specifying an internal email distribution list to ensure emails are regularly monitored by more than one individual.</t>
    </r>
  </si>
  <si>
    <r>
      <rPr>
        <sz val="11"/>
        <color rgb="FF000000"/>
        <rFont val="Calibri"/>
      </rPr>
      <t>AWS provides customers with the option to specify contact information for the account's security team. It is recommended that this information be configured. In AWS Organizations environments, this applies to all member accounts.</t>
    </r>
  </si>
  <si>
    <r>
      <rPr>
        <sz val="11"/>
        <color rgb="FF000000"/>
        <rFont val="Calibri"/>
      </rPr>
      <t>Missing or incorrect security contact information may delay response to AWS security notifications, increasing the risk of prolonged exposure to security threats.</t>
    </r>
  </si>
  <si>
    <r>
      <rPr>
        <sz val="11"/>
        <color rgb="FF000000"/>
        <rFont val="Calibri"/>
      </rPr>
      <t>Perform the following to determine if security contact information is present:</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Click on your account name at the top right corner of the console</t>
    </r>
    <r>
      <rPr>
        <sz val="11"/>
        <color rgb="FF000000"/>
        <rFont val="Calibri"/>
      </rPr>
      <t xml:space="preserve">
</t>
    </r>
    <r>
      <rPr>
        <sz val="11"/>
        <color rgb="FF000000"/>
        <rFont val="Calibri"/>
      </rPr>
      <t xml:space="preserve">- From the drop-down menu, Click </t>
    </r>
    <r>
      <rPr>
        <b/>
        <sz val="11"/>
        <color rgb="FF000000"/>
        <rFont val="Calibri"/>
      </rPr>
      <t>Account</t>
    </r>
    <r>
      <rPr>
        <sz val="11"/>
        <color rgb="FF000000"/>
        <rFont val="Calibri"/>
      </rPr>
      <t xml:space="preserve">
</t>
    </r>
    <r>
      <rPr>
        <sz val="11"/>
        <color rgb="FF000000"/>
        <rFont val="Calibri"/>
      </rPr>
      <t xml:space="preserve">- Scroll down to the </t>
    </r>
    <r>
      <rPr>
        <b/>
        <sz val="11"/>
        <color rgb="FF000000"/>
        <rFont val="Calibri"/>
      </rPr>
      <t>Alternate Contacts</t>
    </r>
    <r>
      <rPr>
        <sz val="11"/>
        <color rgb="FF000000"/>
        <rFont val="Calibri"/>
      </rPr>
      <t xml:space="preserve">  section</t>
    </r>
    <r>
      <rPr>
        <sz val="11"/>
        <color rgb="FF000000"/>
        <rFont val="Calibri"/>
      </rPr>
      <t xml:space="preserve">
</t>
    </r>
    <r>
      <rPr>
        <sz val="11"/>
        <color rgb="FF000000"/>
        <rFont val="Calibri"/>
      </rPr>
      <t xml:space="preserve">- Ensure contact information is specified in the </t>
    </r>
    <r>
      <rPr>
        <b/>
        <sz val="11"/>
        <color rgb="FF000000"/>
        <rFont val="Calibri"/>
      </rPr>
      <t>Security contact</t>
    </r>
    <r>
      <rPr>
        <sz val="11"/>
        <color rgb="FF000000"/>
        <rFont val="Calibri"/>
      </rPr>
      <t xml:space="preserve"> section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aws account put-alternate-contact --alternate-contact-type SECURITY --email-address "" --name "" --phone-number ""</t>
    </r>
    <r>
      <rPr>
        <sz val="11"/>
        <color rgb="FF006096"/>
        <rFont val="Roboto Condensed"/>
      </rPr>
      <t xml:space="preserve">
</t>
    </r>
    <r>
      <rPr>
        <sz val="11"/>
        <color rgb="FF000000"/>
        <rFont val="Calibri"/>
      </rPr>
      <t xml:space="preserve">
</t>
    </r>
    <r>
      <rPr>
        <sz val="11"/>
        <color rgb="FF000000"/>
        <rFont val="Calibri"/>
      </rPr>
      <t xml:space="preserve">- Ensure proper contact information is specified for the </t>
    </r>
    <r>
      <rPr>
        <b/>
        <sz val="11"/>
        <color rgb="FF000000"/>
        <rFont val="Calibri"/>
      </rPr>
      <t>Security</t>
    </r>
    <r>
      <rPr>
        <sz val="11"/>
        <color rgb="FF000000"/>
        <rFont val="Calibri"/>
      </rPr>
      <t xml:space="preserve"> contact.</t>
    </r>
  </si>
  <si>
    <r>
      <rPr>
        <sz val="11"/>
        <color rgb="FF000000"/>
        <rFont val="Calibri"/>
      </rPr>
      <t>By default, no alternate security contact information is configured for an AWS account. If not specified, only the primary account contact provided at account creation will be used. In AWS Organizations environments, this may vary across accounts unless centrally managed or periodically reviewed.</t>
    </r>
  </si>
  <si>
    <t>2.4</t>
  </si>
  <si>
    <r>
      <rPr>
        <sz val="11"/>
        <rFont val="Calibri"/>
      </rPr>
      <t xml:space="preserve">Ensure no </t>
    </r>
    <r>
      <rPr>
        <sz val="11"/>
        <color rgb="FF000000"/>
        <rFont val="Calibri"/>
      </rPr>
      <t>'</t>
    </r>
    <r>
      <rPr>
        <b/>
        <sz val="11"/>
        <color rgb="FF000000"/>
        <rFont val="Calibri"/>
      </rPr>
      <t>root</t>
    </r>
    <r>
      <rPr>
        <sz val="11"/>
        <color rgb="FF000000"/>
        <rFont val="Calibri"/>
      </rPr>
      <t>'</t>
    </r>
    <r>
      <rPr>
        <sz val="11"/>
        <color rgb="FF000000"/>
        <rFont val="Calibri"/>
      </rPr>
      <t xml:space="preserve"> user account access key exists</t>
    </r>
  </si>
  <si>
    <t>Automated</t>
  </si>
  <si>
    <r>
      <rPr>
        <sz val="11"/>
        <color rgb="FF000000"/>
        <rFont val="Calibri"/>
      </rPr>
      <t>Perform the following to delete active 'root' user access keys.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as 'root' and open the IAM console at </t>
    </r>
    <r>
      <rPr>
        <sz val="11"/>
        <color rgb="FF0000FF"/>
        <rFont val="Calibri"/>
      </rPr>
      <t>https://console.aws.amazon.com/iam/</t>
    </r>
    <r>
      <rPr>
        <sz val="11"/>
        <color rgb="FF000000"/>
        <rFont val="Calibri"/>
      </rPr>
      <t xml:space="preserve">
</t>
    </r>
    <r>
      <rPr>
        <sz val="11"/>
        <color rgb="FF000000"/>
        <rFont val="Calibri"/>
      </rPr>
      <t xml:space="preserve">- Click on </t>
    </r>
    <r>
      <rPr>
        <b/>
        <sz val="11"/>
        <color rgb="FF000000"/>
        <rFont val="Calibri"/>
      </rPr>
      <t>&lt;root_account&gt;</t>
    </r>
    <r>
      <rPr>
        <sz val="11"/>
        <color rgb="FF000000"/>
        <rFont val="Calibri"/>
      </rPr>
      <t xml:space="preserve"> at the top right and select </t>
    </r>
    <r>
      <rPr>
        <b/>
        <sz val="11"/>
        <color rgb="FF000000"/>
        <rFont val="Calibri"/>
      </rPr>
      <t>Security Credentials</t>
    </r>
    <r>
      <rPr>
        <sz val="11"/>
        <color rgb="FF000000"/>
        <rFont val="Calibri"/>
      </rPr>
      <t xml:space="preserve"> from the drop down list</t>
    </r>
    <r>
      <rPr>
        <sz val="11"/>
        <color rgb="FF000000"/>
        <rFont val="Calibri"/>
      </rPr>
      <t xml:space="preserve">
</t>
    </r>
    <r>
      <rPr>
        <sz val="11"/>
        <color rgb="FF000000"/>
        <rFont val="Calibri"/>
      </rPr>
      <t xml:space="preserve">- Click on </t>
    </r>
    <r>
      <rPr>
        <b/>
        <sz val="11"/>
        <color rgb="FF000000"/>
        <rFont val="Calibri"/>
      </rPr>
      <t>Access Keys</t>
    </r>
    <r>
      <rPr>
        <sz val="11"/>
        <color rgb="FF000000"/>
        <rFont val="Calibri"/>
      </rPr>
      <t xml:space="preserve"> (Access Key ID and Secret Access Key)</t>
    </r>
    <r>
      <rPr>
        <sz val="11"/>
        <color rgb="FF000000"/>
        <rFont val="Calibri"/>
      </rPr>
      <t xml:space="preserve">
</t>
    </r>
    <r>
      <rPr>
        <sz val="11"/>
        <color rgb="FF000000"/>
        <rFont val="Calibri"/>
      </rPr>
      <t>- If there are active keys:</t>
    </r>
    <r>
      <rPr>
        <sz val="11"/>
        <color rgb="FF000000"/>
        <rFont val="Calibri"/>
      </rPr>
      <t xml:space="preserve">
</t>
    </r>
    <r>
      <rPr>
        <sz val="11"/>
        <color rgb="FF000000"/>
        <rFont val="Calibri"/>
      </rPr>
      <t xml:space="preserve">- Deactivate the key under </t>
    </r>
    <r>
      <rPr>
        <b/>
        <sz val="11"/>
        <color rgb="FF000000"/>
        <rFont val="Calibri"/>
      </rPr>
      <t>Status</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(Deleted keys cannot be recovered)</t>
    </r>
    <r>
      <rPr>
        <sz val="11"/>
        <color rgb="FF000000"/>
        <rFont val="Calibri"/>
      </rPr>
      <t xml:space="preserve">
</t>
    </r>
    <r>
      <rPr>
        <b/>
        <sz val="11"/>
        <color rgb="FF000000"/>
        <rFont val="Calibri"/>
      </rPr>
      <t>Note</t>
    </r>
    <r>
      <rPr>
        <sz val="11"/>
        <color rgb="FF000000"/>
        <rFont val="Calibri"/>
      </rPr>
      <t>: While a key can be made inactive, it will still appear in CLI audit output and may result in a false positive. Keys should be deleted to ensure compliance.</t>
    </r>
  </si>
  <si>
    <r>
      <rPr>
        <sz val="11"/>
        <color rgb="FF000000"/>
        <rFont val="Calibri"/>
      </rPr>
      <t>The 'root' user account is the most privileged user in an AWS account. AWS access keys provide programmatic access to a given AWS account. It is recommended that all access keys associated with the 'root' user account be deleted.</t>
    </r>
  </si>
  <si>
    <r>
      <rPr>
        <sz val="11"/>
        <color rgb="FF000000"/>
        <rFont val="Calibri"/>
      </rPr>
      <t>Root access keys significantly increase the risk of account compromise, as they provide unrestricted programmatic access with no built-in scope limitations.</t>
    </r>
  </si>
  <si>
    <r>
      <rPr>
        <sz val="11"/>
        <color rgb="FF000000"/>
        <rFont val="Calibri"/>
      </rPr>
      <t>Perform the following to determine if the 'root' user account has access keys: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the IAM Management Console (https://console.aws.amazon.com/iam)</t>
    </r>
    <r>
      <rPr>
        <sz val="11"/>
        <color rgb="FF000000"/>
        <rFont val="Calibri"/>
      </rPr>
      <t xml:space="preserve">
</t>
    </r>
    <r>
      <rPr>
        <sz val="11"/>
        <color rgb="FF000000"/>
        <rFont val="Calibri"/>
      </rPr>
      <t xml:space="preserve">- Click on </t>
    </r>
    <r>
      <rPr>
        <b/>
        <sz val="11"/>
        <color rgb="FF000000"/>
        <rFont val="Calibri"/>
      </rPr>
      <t>Credential Report</t>
    </r>
    <r>
      <rPr>
        <sz val="11"/>
        <color rgb="FF000000"/>
        <rFont val="Calibri"/>
      </rPr>
      <t>.</t>
    </r>
    <r>
      <rPr>
        <sz val="11"/>
        <color rgb="FF000000"/>
        <rFont val="Calibri"/>
      </rPr>
      <t xml:space="preserve">
</t>
    </r>
    <r>
      <rPr>
        <sz val="11"/>
        <color rgb="FF000000"/>
        <rFont val="Calibri"/>
      </rPr>
      <t xml:space="preserve">- Download the </t>
    </r>
    <r>
      <rPr>
        <b/>
        <sz val="11"/>
        <color rgb="FF000000"/>
        <rFont val="Calibri"/>
      </rPr>
      <t>.csv</t>
    </r>
    <r>
      <rPr>
        <sz val="11"/>
        <color rgb="FF000000"/>
        <rFont val="Calibri"/>
      </rPr>
      <t xml:space="preserve"> file which contains credential usage for all IAM users within an AWS Account</t>
    </r>
    <r>
      <rPr>
        <sz val="11"/>
        <color rgb="FF000000"/>
        <rFont val="Calibri"/>
      </rPr>
      <t xml:space="preserve">
</t>
    </r>
    <r>
      <rPr>
        <sz val="11"/>
        <color rgb="FF000000"/>
        <rFont val="Calibri"/>
      </rPr>
      <t>- Open the file</t>
    </r>
    <r>
      <rPr>
        <sz val="11"/>
        <color rgb="FF000000"/>
        <rFont val="Calibri"/>
      </rPr>
      <t xml:space="preserve">
</t>
    </r>
    <r>
      <rPr>
        <sz val="11"/>
        <color rgb="FF000000"/>
        <rFont val="Calibri"/>
      </rPr>
      <t xml:space="preserve">- For the </t>
    </r>
    <r>
      <rPr>
        <b/>
        <sz val="11"/>
        <color rgb="FF000000"/>
        <rFont val="Calibri"/>
      </rPr>
      <t>root</t>
    </r>
    <r>
      <rPr>
        <sz val="11"/>
        <color rgb="FF000000"/>
        <rFont val="Calibri"/>
      </rPr>
      <t xml:space="preserve"> user, ensure the </t>
    </r>
    <r>
      <rPr>
        <b/>
        <sz val="11"/>
        <color rgb="FF000000"/>
        <rFont val="Calibri"/>
      </rPr>
      <t>access_key_1_active</t>
    </r>
    <r>
      <rPr>
        <sz val="11"/>
        <color rgb="FF000000"/>
        <rFont val="Calibri"/>
      </rPr>
      <t xml:space="preserve"> and </t>
    </r>
    <r>
      <rPr>
        <b/>
        <sz val="11"/>
        <color rgb="FF000000"/>
        <rFont val="Calibri"/>
      </rPr>
      <t>access_key_2_active</t>
    </r>
    <r>
      <rPr>
        <sz val="11"/>
        <color rgb="FF000000"/>
        <rFont val="Calibri"/>
      </rPr>
      <t xml:space="preserve"> fields are set to </t>
    </r>
    <r>
      <rPr>
        <b/>
        <sz val="11"/>
        <color rgb="FF000000"/>
        <rFont val="Calibri"/>
      </rPr>
      <t>FALSE</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aws iam get-account-summary | grep "AccountAccessKeysPresent"  </t>
    </r>
    <r>
      <rPr>
        <sz val="11"/>
        <color rgb="FF006096"/>
        <rFont val="Roboto Condensed"/>
      </rPr>
      <t xml:space="preserve">
</t>
    </r>
    <r>
      <rPr>
        <sz val="11"/>
        <color rgb="FF000000"/>
        <rFont val="Calibri"/>
      </rPr>
      <t xml:space="preserve">
</t>
    </r>
    <r>
      <rPr>
        <sz val="11"/>
        <color rgb="FF000000"/>
        <rFont val="Calibri"/>
      </rPr>
      <t xml:space="preserve">-  If no 'root' access keys exist the output will show </t>
    </r>
    <r>
      <rPr>
        <b/>
        <sz val="11"/>
        <color rgb="FF000000"/>
        <rFont val="Calibri"/>
      </rPr>
      <t>"AccountAccessKeysPresent": 0,</t>
    </r>
    <r>
      <rPr>
        <sz val="11"/>
        <color rgb="FF000000"/>
        <rFont val="Calibri"/>
      </rPr>
      <t xml:space="preserve">
</t>
    </r>
    <r>
      <rPr>
        <sz val="11"/>
        <color rgb="FF000000"/>
        <rFont val="Calibri"/>
      </rPr>
      <t>-  If the output shows a "1", then 'root' keys exist and should be deleted</t>
    </r>
  </si>
  <si>
    <r>
      <rPr>
        <sz val="11"/>
        <color rgb="FF000000"/>
        <rFont val="Calibri"/>
      </rPr>
      <t>By default, the AWS root user has no access keys created. Access keys are only present if they have been explicitly generated by the account owner.</t>
    </r>
  </si>
  <si>
    <t>2.5</t>
  </si>
  <si>
    <r>
      <rPr>
        <sz val="11"/>
        <rFont val="Calibri"/>
      </rPr>
      <t xml:space="preserve">Ensure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</si>
  <si>
    <r>
      <rPr>
        <b/>
        <sz val="11"/>
        <color rgb="FF000000"/>
        <rFont val="Calibri"/>
      </rPr>
      <t>Note:</t>
    </r>
    <r>
      <rPr>
        <sz val="11"/>
        <color rgb="FF000000"/>
        <rFont val="Calibri"/>
      </rPr>
      <t xml:space="preserve"> To manage MFA devices for the 'root' AWS account, you must use root credentials. MFA cannot be managed for the root account using IAM users or roles.</t>
    </r>
    <r>
      <rPr>
        <sz val="11"/>
        <color rgb="FF000000"/>
        <rFont val="Calibri"/>
      </rPr>
      <t xml:space="preserve">
</t>
    </r>
    <r>
      <rPr>
        <sz val="11"/>
        <color rgb="FF000000"/>
        <rFont val="Calibri"/>
      </rPr>
      <t>Perform the following to establish MFA for the 'root' user account:</t>
    </r>
    <r>
      <rPr>
        <sz val="11"/>
        <color rgb="FF000000"/>
        <rFont val="Calibri"/>
      </rPr>
      <t xml:space="preserve">
</t>
    </r>
    <r>
      <rPr>
        <sz val="11"/>
        <color rgb="FF000000"/>
        <rFont val="Calibri"/>
      </rPr>
      <t>From Console:</t>
    </r>
    <r>
      <rPr>
        <sz val="11"/>
        <color rgb="FF000000"/>
        <rFont val="Calibri"/>
      </rPr>
      <t xml:space="preserve">
</t>
    </r>
    <r>
      <rPr>
        <sz val="11"/>
        <color rgb="FF000000"/>
        <rFont val="Calibri"/>
      </rPr>
      <t>- Sign in to the AWS Management Console using the root user email</t>
    </r>
    <r>
      <rPr>
        <sz val="11"/>
        <color rgb="FF000000"/>
        <rFont val="Calibri"/>
      </rPr>
      <t xml:space="preserve">
</t>
    </r>
    <r>
      <rPr>
        <sz val="11"/>
        <color rgb="FF000000"/>
        <rFont val="Calibri"/>
      </rPr>
      <t>- In the top right corner, click the account name</t>
    </r>
    <r>
      <rPr>
        <sz val="11"/>
        <color rgb="FF000000"/>
        <rFont val="Calibri"/>
      </rPr>
      <t xml:space="preserve">
</t>
    </r>
    <r>
      <rPr>
        <sz val="11"/>
        <color rgb="FF000000"/>
        <rFont val="Calibri"/>
      </rPr>
      <t xml:space="preserve">- Choose </t>
    </r>
    <r>
      <rPr>
        <b/>
        <sz val="11"/>
        <color rgb="FF000000"/>
        <rFont val="Calibri"/>
      </rPr>
      <t>Security Credentials</t>
    </r>
    <r>
      <rPr>
        <sz val="11"/>
        <color rgb="FF000000"/>
        <rFont val="Calibri"/>
      </rPr>
      <t xml:space="preserve">
</t>
    </r>
    <r>
      <rPr>
        <sz val="11"/>
        <color rgb="FF000000"/>
        <rFont val="Calibri"/>
      </rPr>
      <t xml:space="preserve">- Under the </t>
    </r>
    <r>
      <rPr>
        <b/>
        <sz val="11"/>
        <color rgb="FF000000"/>
        <rFont val="Calibri"/>
      </rPr>
      <t>Multi-Factor authentication (MFA)</t>
    </r>
    <r>
      <rPr>
        <sz val="11"/>
        <color rgb="FF000000"/>
        <rFont val="Calibri"/>
      </rPr>
      <t>, locate the root user</t>
    </r>
    <r>
      <rPr>
        <sz val="11"/>
        <color rgb="FF000000"/>
        <rFont val="Calibri"/>
      </rPr>
      <t xml:space="preserve">
</t>
    </r>
    <r>
      <rPr>
        <sz val="11"/>
        <color rgb="FF000000"/>
        <rFont val="Calibri"/>
      </rPr>
      <t xml:space="preserve">- Choose </t>
    </r>
    <r>
      <rPr>
        <b/>
        <sz val="11"/>
        <color rgb="FF000000"/>
        <rFont val="Calibri"/>
      </rPr>
      <t>Assign MFA device</t>
    </r>
    <r>
      <rPr>
        <sz val="11"/>
        <color rgb="FF000000"/>
        <rFont val="Calibri"/>
      </rPr>
      <t xml:space="preserve"> (or Activate MFA, depending on UI version)</t>
    </r>
    <r>
      <rPr>
        <sz val="11"/>
        <color rgb="FF000000"/>
        <rFont val="Calibri"/>
      </rPr>
      <t xml:space="preserve">
</t>
    </r>
    <r>
      <rPr>
        <sz val="11"/>
        <color rgb="FF000000"/>
        <rFont val="Calibri"/>
      </rPr>
      <t xml:space="preserve">- Select </t>
    </r>
    <r>
      <rPr>
        <b/>
        <sz val="11"/>
        <color rgb="FF000000"/>
        <rFont val="Calibri"/>
      </rPr>
      <t>Virtual MFA device</t>
    </r>
    <r>
      <rPr>
        <sz val="11"/>
        <color rgb="FF000000"/>
        <rFont val="Calibri"/>
      </rPr>
      <t xml:space="preserve">
</t>
    </r>
    <r>
      <rPr>
        <sz val="11"/>
        <color rgb="FF000000"/>
        <rFont val="Calibri"/>
      </rPr>
      <t>- Choose one of the following:</t>
    </r>
    <r>
      <rPr>
        <sz val="11"/>
        <color rgb="FF000000"/>
        <rFont val="Calibri"/>
      </rPr>
      <t xml:space="preserve">
</t>
    </r>
    <r>
      <rPr>
        <sz val="11"/>
        <color rgb="FF000000"/>
        <rFont val="Calibri"/>
      </rPr>
      <t>- Scan the QR code using your MFA app, or</t>
    </r>
    <r>
      <rPr>
        <sz val="11"/>
        <color rgb="FF000000"/>
        <rFont val="Calibri"/>
      </rPr>
      <t xml:space="preserve">
</t>
    </r>
    <r>
      <rPr>
        <sz val="11"/>
        <color rgb="FF000000"/>
        <rFont val="Calibri"/>
      </rPr>
      <t>- Select Show secret key for manual configuration and enter it into your MFA app</t>
    </r>
    <r>
      <rPr>
        <sz val="11"/>
        <color rgb="FF000000"/>
        <rFont val="Calibri"/>
      </rPr>
      <t xml:space="preserve">
</t>
    </r>
    <r>
      <rPr>
        <sz val="11"/>
        <color rgb="FF000000"/>
        <rFont val="Calibri"/>
      </rPr>
      <t>- Enter the first authentication code in Authentication Code 1</t>
    </r>
    <r>
      <rPr>
        <sz val="11"/>
        <color rgb="FF000000"/>
        <rFont val="Calibri"/>
      </rPr>
      <t xml:space="preserve">
</t>
    </r>
    <r>
      <rPr>
        <sz val="11"/>
        <color rgb="FF000000"/>
        <rFont val="Calibri"/>
      </rPr>
      <t>- Wait for a new code, then enter it in Authentication Code 2</t>
    </r>
    <r>
      <rPr>
        <sz val="11"/>
        <color rgb="FF000000"/>
        <rFont val="Calibri"/>
      </rPr>
      <t xml:space="preserve">
</t>
    </r>
    <r>
      <rPr>
        <sz val="11"/>
        <color rgb="FF000000"/>
        <rFont val="Calibri"/>
      </rPr>
      <t xml:space="preserve">- Click </t>
    </r>
    <r>
      <rPr>
        <b/>
        <sz val="11"/>
        <color rgb="FF000000"/>
        <rFont val="Calibri"/>
      </rPr>
      <t>Assign Virtual MFA</t>
    </r>
  </si>
  <si>
    <r>
      <rPr>
        <sz val="11"/>
        <color rgb="FF000000"/>
        <rFont val="Calibri"/>
      </rPr>
      <t>The 'root' user account is the most privileged user in an AWS account. Multi-Factor Authentication (MFA) adds an extra layer of protection on top of a username and password. With MFA enabled, when a user signs in to an AWS website, they are prompted for their username and password as well as an authentication code from their MFA device.</t>
    </r>
    <r>
      <rPr>
        <sz val="11"/>
        <color rgb="FF000000"/>
        <rFont val="Calibri"/>
      </rPr>
      <t xml:space="preserve">
</t>
    </r>
    <r>
      <rPr>
        <b/>
        <sz val="11"/>
        <color rgb="FF000000"/>
        <rFont val="Calibri"/>
      </rPr>
      <t>Note:</t>
    </r>
    <r>
      <rPr>
        <sz val="11"/>
        <color rgb="FF000000"/>
        <rFont val="Calibri"/>
      </rPr>
      <t xml:space="preserve"> When virtual MFA is used for 'root' accounts, it is recommended that the device used is not a personal device, but rather a dedicated mobile device (tablet or phone) that is kept charged and secured, independent of any individual (“non-personal virtual MFA”). This reduces the risk of losing access to MFA due to device loss, device replacement, or employee turnover.</t>
    </r>
    <r>
      <rPr>
        <sz val="11"/>
        <color rgb="FF000000"/>
        <rFont val="Calibri"/>
      </rPr>
      <t xml:space="preserve">
</t>
    </r>
    <r>
      <rPr>
        <sz val="11"/>
        <color rgb="FF000000"/>
        <rFont val="Calibri"/>
      </rPr>
      <t>Where an AWS Organization is using centralized root access, root credentials can be removed from member accounts. In that case, it is neither possible nor necessary to configure root MFA in the member account.</t>
    </r>
  </si>
  <si>
    <r>
      <rPr>
        <sz val="11"/>
        <color rgb="FF000000"/>
        <rFont val="Calibri"/>
      </rPr>
      <t>Without MFA, the root account is highly susceptible to compromise, potentially resulting in full account takeover and unrestricted access to all resources.</t>
    </r>
  </si>
  <si>
    <r>
      <rPr>
        <sz val="11"/>
        <color rgb="FF000000"/>
        <rFont val="Calibri"/>
      </rPr>
      <t>Perform the following to determine if the 'root' user account has MFA configured: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Click on </t>
    </r>
    <r>
      <rPr>
        <b/>
        <sz val="11"/>
        <color rgb="FF000000"/>
        <rFont val="Calibri"/>
      </rPr>
      <t>Credential Report</t>
    </r>
    <r>
      <rPr>
        <sz val="11"/>
        <color rgb="FF000000"/>
        <rFont val="Calibri"/>
      </rPr>
      <t xml:space="preserve">
</t>
    </r>
    <r>
      <rPr>
        <sz val="11"/>
        <color rgb="FF000000"/>
        <rFont val="Calibri"/>
      </rPr>
      <t xml:space="preserve">- Download the </t>
    </r>
    <r>
      <rPr>
        <b/>
        <sz val="11"/>
        <color rgb="FF000000"/>
        <rFont val="Calibri"/>
      </rPr>
      <t>.csv</t>
    </r>
    <r>
      <rPr>
        <sz val="11"/>
        <color rgb="FF000000"/>
        <rFont val="Calibri"/>
      </rPr>
      <t xml:space="preserve"> file containing credential usage for all IAM users within an AWS Account</t>
    </r>
    <r>
      <rPr>
        <sz val="11"/>
        <color rgb="FF000000"/>
        <rFont val="Calibri"/>
      </rPr>
      <t xml:space="preserve">
</t>
    </r>
    <r>
      <rPr>
        <sz val="11"/>
        <color rgb="FF000000"/>
        <rFont val="Calibri"/>
      </rPr>
      <t>- Open this file</t>
    </r>
    <r>
      <rPr>
        <sz val="11"/>
        <color rgb="FF000000"/>
        <rFont val="Calibri"/>
      </rPr>
      <t xml:space="preserve">
</t>
    </r>
    <r>
      <rPr>
        <sz val="11"/>
        <color rgb="FF000000"/>
        <rFont val="Calibri"/>
      </rPr>
      <t xml:space="preserve">- For the </t>
    </r>
    <r>
      <rPr>
        <b/>
        <sz val="11"/>
        <color rgb="FF000000"/>
        <rFont val="Calibri"/>
      </rPr>
      <t>root</t>
    </r>
    <r>
      <rPr>
        <sz val="11"/>
        <color rgb="FF000000"/>
        <rFont val="Calibri"/>
      </rPr>
      <t xml:space="preserve"> user, ensure:</t>
    </r>
    <r>
      <rPr>
        <sz val="11"/>
        <color rgb="FF000000"/>
        <rFont val="Calibri"/>
      </rPr>
      <t xml:space="preserve">
</t>
    </r>
    <r>
      <rPr>
        <sz val="11"/>
        <color rgb="FF000000"/>
        <rFont val="Calibri"/>
      </rPr>
      <t xml:space="preserve">- </t>
    </r>
    <r>
      <rPr>
        <b/>
        <sz val="11"/>
        <color rgb="FF000000"/>
        <rFont val="Calibri"/>
      </rPr>
      <t>mfa_active</t>
    </r>
    <r>
      <rPr>
        <sz val="11"/>
        <color rgb="FF000000"/>
        <rFont val="Calibri"/>
      </rPr>
      <t xml:space="preserve"> is set to </t>
    </r>
    <r>
      <rPr>
        <b/>
        <sz val="11"/>
        <color rgb="FF000000"/>
        <rFont val="Calibri"/>
      </rPr>
      <t>TRUE</t>
    </r>
    <r>
      <rPr>
        <sz val="11"/>
        <color rgb="FF000000"/>
        <rFont val="Calibri"/>
      </rPr>
      <t>, or</t>
    </r>
    <r>
      <rPr>
        <sz val="11"/>
        <color rgb="FF000000"/>
        <rFont val="Calibri"/>
      </rPr>
      <t xml:space="preserve">
</t>
    </r>
    <r>
      <rPr>
        <sz val="11"/>
        <color rgb="FF000000"/>
        <rFont val="Calibri"/>
      </rPr>
      <t xml:space="preserve">- </t>
    </r>
    <r>
      <rPr>
        <b/>
        <sz val="11"/>
        <color rgb="FF000000"/>
        <rFont val="Calibri"/>
      </rPr>
      <t>password_enabled</t>
    </r>
    <r>
      <rPr>
        <sz val="11"/>
        <color rgb="FF000000"/>
        <rFont val="Calibri"/>
      </rPr>
      <t xml:space="preserve"> is set to </t>
    </r>
    <r>
      <rPr>
        <b/>
        <sz val="11"/>
        <color rgb="FF000000"/>
        <rFont val="Calibri"/>
      </rPr>
      <t>FALSE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  aws iam get-account-summary | grep "AccountMFAEnabled"</t>
    </r>
    <r>
      <rPr>
        <sz val="11"/>
        <color rgb="FF006096"/>
        <rFont val="Roboto Condensed"/>
      </rPr>
      <t xml:space="preserve">
</t>
    </r>
    <r>
      <rPr>
        <sz val="11"/>
        <color rgb="FF006096"/>
        <rFont val="Roboto Condensed"/>
      </rPr>
      <t xml:space="preserve">  aws iam get-account-summary | grep "AccountPasswordPresent"</t>
    </r>
    <r>
      <rPr>
        <sz val="11"/>
        <color rgb="FF006096"/>
        <rFont val="Roboto Condensed"/>
      </rPr>
      <t xml:space="preserve">
</t>
    </r>
    <r>
      <rPr>
        <sz val="11"/>
        <color rgb="FF000000"/>
        <rFont val="Calibri"/>
      </rPr>
      <t xml:space="preserve">
</t>
    </r>
    <r>
      <rPr>
        <sz val="11"/>
        <color rgb="FF000000"/>
        <rFont val="Calibri"/>
      </rPr>
      <t>- Ensure:</t>
    </r>
    <r>
      <rPr>
        <sz val="11"/>
        <color rgb="FF000000"/>
        <rFont val="Calibri"/>
      </rPr>
      <t xml:space="preserve">
</t>
    </r>
    <r>
      <rPr>
        <sz val="11"/>
        <color rgb="FF000000"/>
        <rFont val="Calibri"/>
      </rPr>
      <t xml:space="preserve">- </t>
    </r>
    <r>
      <rPr>
        <b/>
        <sz val="11"/>
        <color rgb="FF000000"/>
        <rFont val="Calibri"/>
      </rPr>
      <t>AccountMFAEnabled</t>
    </r>
    <r>
      <rPr>
        <sz val="11"/>
        <color rgb="FF000000"/>
        <rFont val="Calibri"/>
      </rPr>
      <t xml:space="preserve"> property is set to 1, or</t>
    </r>
    <r>
      <rPr>
        <sz val="11"/>
        <color rgb="FF000000"/>
        <rFont val="Calibri"/>
      </rPr>
      <t xml:space="preserve">
</t>
    </r>
    <r>
      <rPr>
        <sz val="11"/>
        <color rgb="FF000000"/>
        <rFont val="Calibri"/>
      </rPr>
      <t xml:space="preserve">- </t>
    </r>
    <r>
      <rPr>
        <b/>
        <sz val="11"/>
        <color rgb="FF000000"/>
        <rFont val="Calibri"/>
      </rPr>
      <t>AccountPasswordPresent</t>
    </r>
    <r>
      <rPr>
        <sz val="11"/>
        <color rgb="FF000000"/>
        <rFont val="Calibri"/>
      </rPr>
      <t xml:space="preserve"> property is set to 0</t>
    </r>
  </si>
  <si>
    <r>
      <rPr>
        <sz val="11"/>
        <color rgb="FF000000"/>
        <rFont val="Calibri"/>
      </rPr>
      <t>By default, the AWS root user does not have Multi-Factor Authentication (MFA) enabled. MFA must be explicitly configured after account creation.</t>
    </r>
  </si>
  <si>
    <t>2.6</t>
  </si>
  <si>
    <r>
      <rPr>
        <sz val="11"/>
        <rFont val="Calibri"/>
      </rPr>
      <t xml:space="preserve">Ensure hardware MFA is enabled for the </t>
    </r>
    <r>
      <rPr>
        <sz val="11"/>
        <color rgb="FF000000"/>
        <rFont val="Calibri"/>
      </rPr>
      <t>'</t>
    </r>
    <r>
      <rPr>
        <b/>
        <sz val="11"/>
        <color rgb="FF000000"/>
        <rFont val="Calibri"/>
      </rPr>
      <t>root</t>
    </r>
    <r>
      <rPr>
        <sz val="11"/>
        <color rgb="FF000000"/>
        <rFont val="Calibri"/>
      </rPr>
      <t>'</t>
    </r>
    <r>
      <rPr>
        <sz val="11"/>
        <color rgb="FF000000"/>
        <rFont val="Calibri"/>
      </rPr>
      <t xml:space="preserve"> user account</t>
    </r>
  </si>
  <si>
    <r>
      <rPr>
        <sz val="11"/>
        <color rgb="FF000000"/>
        <rFont val="Calibri"/>
      </rPr>
      <t>Perform the following to configure hardware MFA for the 'root' user account:</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using the root account</t>
    </r>
    <r>
      <rPr>
        <sz val="11"/>
        <color rgb="FF000000"/>
        <rFont val="Calibri"/>
      </rPr>
      <t xml:space="preserve">
</t>
    </r>
    <r>
      <rPr>
        <sz val="11"/>
        <color rgb="FF000000"/>
        <rFont val="Calibri"/>
      </rPr>
      <t xml:space="preserve">- Click on &lt;root_account&gt; at the top right and select </t>
    </r>
    <r>
      <rPr>
        <b/>
        <sz val="11"/>
        <color rgb="FF000000"/>
        <rFont val="Calibri"/>
      </rPr>
      <t>Security Credentials</t>
    </r>
    <r>
      <rPr>
        <sz val="11"/>
        <color rgb="FF000000"/>
        <rFont val="Calibri"/>
      </rPr>
      <t xml:space="preserve"> from the drop-down list</t>
    </r>
    <r>
      <rPr>
        <sz val="11"/>
        <color rgb="FF000000"/>
        <rFont val="Calibri"/>
      </rPr>
      <t xml:space="preserve">
</t>
    </r>
    <r>
      <rPr>
        <sz val="11"/>
        <color rgb="FF000000"/>
        <rFont val="Calibri"/>
      </rPr>
      <t xml:space="preserve">- Under </t>
    </r>
    <r>
      <rPr>
        <b/>
        <sz val="11"/>
        <color rgb="FF000000"/>
        <rFont val="Calibri"/>
      </rPr>
      <t>Multi-Factor Authentication (MFA)</t>
    </r>
    <r>
      <rPr>
        <sz val="11"/>
        <color rgb="FF000000"/>
        <rFont val="Calibri"/>
      </rPr>
      <t>, locate the root user</t>
    </r>
    <r>
      <rPr>
        <sz val="11"/>
        <color rgb="FF000000"/>
        <rFont val="Calibri"/>
      </rPr>
      <t xml:space="preserve">
</t>
    </r>
    <r>
      <rPr>
        <sz val="11"/>
        <color rgb="FF000000"/>
        <rFont val="Calibri"/>
      </rPr>
      <t>- If a virtual MFA device is already assigned, remove it before proceeding</t>
    </r>
    <r>
      <rPr>
        <sz val="11"/>
        <color rgb="FF000000"/>
        <rFont val="Calibri"/>
      </rPr>
      <t xml:space="preserve">
</t>
    </r>
    <r>
      <rPr>
        <sz val="11"/>
        <color rgb="FF000000"/>
        <rFont val="Calibri"/>
      </rPr>
      <t xml:space="preserve">- Click </t>
    </r>
    <r>
      <rPr>
        <b/>
        <sz val="11"/>
        <color rgb="FF000000"/>
        <rFont val="Calibri"/>
      </rPr>
      <t>Assign MFA device</t>
    </r>
    <r>
      <rPr>
        <sz val="11"/>
        <color rgb="FF000000"/>
        <rFont val="Calibri"/>
      </rPr>
      <t xml:space="preserve"> (or </t>
    </r>
    <r>
      <rPr>
        <b/>
        <sz val="11"/>
        <color rgb="FF000000"/>
        <rFont val="Calibri"/>
      </rPr>
      <t>Manage MFA</t>
    </r>
    <r>
      <rPr>
        <sz val="11"/>
        <color rgb="FF000000"/>
        <rFont val="Calibri"/>
      </rPr>
      <t>, depending on UI version)</t>
    </r>
    <r>
      <rPr>
        <sz val="11"/>
        <color rgb="FF000000"/>
        <rFont val="Calibri"/>
      </rPr>
      <t xml:space="preserve">
</t>
    </r>
    <r>
      <rPr>
        <sz val="11"/>
        <color rgb="FF000000"/>
        <rFont val="Calibri"/>
      </rPr>
      <t xml:space="preserve">- Select </t>
    </r>
    <r>
      <rPr>
        <b/>
        <sz val="11"/>
        <color rgb="FF000000"/>
        <rFont val="Calibri"/>
      </rPr>
      <t>Security key</t>
    </r>
    <r>
      <rPr>
        <sz val="11"/>
        <color rgb="FF000000"/>
        <rFont val="Calibri"/>
      </rPr>
      <t xml:space="preserve"> or </t>
    </r>
    <r>
      <rPr>
        <b/>
        <sz val="11"/>
        <color rgb="FF000000"/>
        <rFont val="Calibri"/>
      </rPr>
      <t>hardware MFA device</t>
    </r>
    <r>
      <rPr>
        <sz val="11"/>
        <color rgb="FF000000"/>
        <rFont val="Calibri"/>
      </rPr>
      <t xml:space="preserve">
</t>
    </r>
    <r>
      <rPr>
        <sz val="11"/>
        <color rgb="FF000000"/>
        <rFont val="Calibri"/>
      </rPr>
      <t>- Enter the required device details (e.g., serial number or follow prompts for security key)</t>
    </r>
    <r>
      <rPr>
        <sz val="11"/>
        <color rgb="FF000000"/>
        <rFont val="Calibri"/>
      </rPr>
      <t xml:space="preserve">
</t>
    </r>
    <r>
      <rPr>
        <sz val="11"/>
        <color rgb="FF000000"/>
        <rFont val="Calibri"/>
      </rPr>
      <t>- Enter authentication codes if required</t>
    </r>
    <r>
      <rPr>
        <sz val="11"/>
        <color rgb="FF000000"/>
        <rFont val="Calibri"/>
      </rPr>
      <t xml:space="preserve">
</t>
    </r>
    <r>
      <rPr>
        <sz val="11"/>
        <color rgb="FF000000"/>
        <rFont val="Calibri"/>
      </rPr>
      <t xml:space="preserve">- Click </t>
    </r>
    <r>
      <rPr>
        <b/>
        <sz val="11"/>
        <color rgb="FF000000"/>
        <rFont val="Calibri"/>
      </rPr>
      <t>Assign MFA</t>
    </r>
  </si>
  <si>
    <r>
      <rPr>
        <sz val="11"/>
        <color rgb="FF000000"/>
        <rFont val="Calibri"/>
      </rPr>
      <t>The 'root' user account is the most privileged user in an AWS account. MFA adds an extra layer of protection on top of a username and password. With MFA enabled, when a user signs in to an AWS website, they are prompted for their username and password as well as an authentication code from their MFA device. For Level 2, it is recommended that the 'root' user account be protected with a hardware MFA device.</t>
    </r>
    <r>
      <rPr>
        <sz val="11"/>
        <color rgb="FF000000"/>
        <rFont val="Calibri"/>
      </rPr>
      <t xml:space="preserve">
</t>
    </r>
    <r>
      <rPr>
        <sz val="11"/>
        <color rgb="FF000000"/>
        <rFont val="Calibri"/>
      </rPr>
      <t>Where an AWS Organization is using centralized root access, root credentials can be removed from member accounts. In that case, it is neither possible nor necessary to configure root MFA in the member account.</t>
    </r>
  </si>
  <si>
    <r>
      <rPr>
        <sz val="11"/>
        <color rgb="FF000000"/>
        <rFont val="Calibri"/>
      </rPr>
      <t>Without hardware MFA, root account protection may be more susceptible to compromise compared to hardware-based authentication, increasing the risk of unauthorized access.</t>
    </r>
  </si>
  <si>
    <r>
      <rPr>
        <sz val="11"/>
        <color rgb="FF000000"/>
        <rFont val="Calibri"/>
      </rPr>
      <t>Perform the following to determine if the 'root' user account has a hardware MFA setup:</t>
    </r>
    <r>
      <rPr>
        <sz val="11"/>
        <color rgb="FF000000"/>
        <rFont val="Calibri"/>
      </rPr>
      <t xml:space="preserve">
</t>
    </r>
    <r>
      <rPr>
        <sz val="11"/>
        <color rgb="FF000000"/>
        <rFont val="Calibri"/>
      </rPr>
      <t>- Run the following commands to determine if the 'root' account has MFA enabled:</t>
    </r>
    <r>
      <rPr>
        <sz val="11"/>
        <color rgb="FF000000"/>
        <rFont val="Calibri"/>
      </rPr>
      <t xml:space="preserve">
</t>
    </r>
    <r>
      <rPr>
        <sz val="11"/>
        <color rgb="FF006096"/>
        <rFont val="Roboto Condensed"/>
      </rPr>
      <t xml:space="preserve">  aws iam get-account-summary | grep "AccountMFAEnabled"</t>
    </r>
    <r>
      <rPr>
        <sz val="11"/>
        <color rgb="FF006096"/>
        <rFont val="Roboto Condensed"/>
      </rPr>
      <t xml:space="preserve">
</t>
    </r>
    <r>
      <rPr>
        <sz val="11"/>
        <color rgb="FF006096"/>
        <rFont val="Roboto Condensed"/>
      </rPr>
      <t xml:space="preserve">  aws iam get-account-summary | grep "AccountPasswordPresent"</t>
    </r>
    <r>
      <rPr>
        <sz val="11"/>
        <color rgb="FF006096"/>
        <rFont val="Roboto Condensed"/>
      </rPr>
      <t xml:space="preserve">
</t>
    </r>
    <r>
      <rPr>
        <sz val="11"/>
        <color rgb="FF000000"/>
        <rFont val="Calibri"/>
      </rPr>
      <t xml:space="preserve">
</t>
    </r>
    <r>
      <rPr>
        <sz val="11"/>
        <color rgb="FF000000"/>
        <rFont val="Calibri"/>
      </rPr>
      <t>- Verify:</t>
    </r>
    <r>
      <rPr>
        <sz val="11"/>
        <color rgb="FF000000"/>
        <rFont val="Calibri"/>
      </rPr>
      <t xml:space="preserve">
</t>
    </r>
    <r>
      <rPr>
        <sz val="11"/>
        <color rgb="FF000000"/>
        <rFont val="Calibri"/>
      </rPr>
      <t xml:space="preserve">- </t>
    </r>
    <r>
      <rPr>
        <b/>
        <sz val="11"/>
        <color rgb="FF000000"/>
        <rFont val="Calibri"/>
      </rPr>
      <t>AccountMFAEnabled</t>
    </r>
    <r>
      <rPr>
        <sz val="11"/>
        <color rgb="FF000000"/>
        <rFont val="Calibri"/>
      </rPr>
      <t xml:space="preserve"> is set to </t>
    </r>
    <r>
      <rPr>
        <b/>
        <sz val="11"/>
        <color rgb="FF000000"/>
        <rFont val="Calibri"/>
      </rPr>
      <t>1</t>
    </r>
    <r>
      <rPr>
        <sz val="11"/>
        <color rgb="FF000000"/>
        <rFont val="Calibri"/>
      </rPr>
      <t xml:space="preserve"> (MFA enabled)</t>
    </r>
    <r>
      <rPr>
        <sz val="11"/>
        <color rgb="FF000000"/>
        <rFont val="Calibri"/>
      </rPr>
      <t xml:space="preserve">
</t>
    </r>
    <r>
      <rPr>
        <sz val="11"/>
        <color rgb="FF000000"/>
        <rFont val="Calibri"/>
      </rPr>
      <t xml:space="preserve">- </t>
    </r>
    <r>
      <rPr>
        <b/>
        <sz val="11"/>
        <color rgb="FF000000"/>
        <rFont val="Calibri"/>
      </rPr>
      <t>AccountPasswordPresent</t>
    </r>
    <r>
      <rPr>
        <sz val="11"/>
        <color rgb="FF000000"/>
        <rFont val="Calibri"/>
      </rPr>
      <t xml:space="preserve"> is set to </t>
    </r>
    <r>
      <rPr>
        <b/>
        <sz val="11"/>
        <color rgb="FF000000"/>
        <rFont val="Calibri"/>
      </rPr>
      <t>1</t>
    </r>
    <r>
      <rPr>
        <sz val="11"/>
        <color rgb="FF000000"/>
        <rFont val="Calibri"/>
      </rPr>
      <t xml:space="preserve"> (console access exists) or </t>
    </r>
    <r>
      <rPr>
        <b/>
        <sz val="11"/>
        <color rgb="FF000000"/>
        <rFont val="Calibri"/>
      </rPr>
      <t>0</t>
    </r>
    <r>
      <rPr>
        <sz val="11"/>
        <color rgb="FF000000"/>
        <rFont val="Calibri"/>
      </rPr>
      <t xml:space="preserve"> (console access removed)</t>
    </r>
    <r>
      <rPr>
        <sz val="11"/>
        <color rgb="FF000000"/>
        <rFont val="Calibri"/>
      </rPr>
      <t xml:space="preserve">
</t>
    </r>
    <r>
      <rPr>
        <sz val="11"/>
        <color rgb="FF000000"/>
        <rFont val="Calibri"/>
      </rPr>
      <t xml:space="preserve">- If </t>
    </r>
    <r>
      <rPr>
        <b/>
        <sz val="11"/>
        <color rgb="FF000000"/>
        <rFont val="Calibri"/>
      </rPr>
      <t>AccountMFAEnabled</t>
    </r>
    <r>
      <rPr>
        <sz val="11"/>
        <color rgb="FF000000"/>
        <rFont val="Calibri"/>
      </rPr>
      <t xml:space="preserve"> is set to </t>
    </r>
    <r>
      <rPr>
        <b/>
        <sz val="11"/>
        <color rgb="FF000000"/>
        <rFont val="Calibri"/>
      </rPr>
      <t>1</t>
    </r>
    <r>
      <rPr>
        <sz val="11"/>
        <color rgb="FF000000"/>
        <rFont val="Calibri"/>
      </rPr>
      <t xml:space="preserve"> (MFA enabled), determine whether the MFA device is hardware:</t>
    </r>
    <r>
      <rPr>
        <sz val="11"/>
        <color rgb="FF000000"/>
        <rFont val="Calibri"/>
      </rPr>
      <t xml:space="preserve">
</t>
    </r>
    <r>
      <rPr>
        <sz val="11"/>
        <color rgb="FF006096"/>
        <rFont val="Roboto Condensed"/>
      </rPr>
      <t>aws iam list-virtual-mfa-devices</t>
    </r>
    <r>
      <rPr>
        <sz val="11"/>
        <color rgb="FF006096"/>
        <rFont val="Roboto Condensed"/>
      </rPr>
      <t xml:space="preserve">
</t>
    </r>
    <r>
      <rPr>
        <sz val="11"/>
        <color rgb="FF000000"/>
        <rFont val="Calibri"/>
      </rPr>
      <t xml:space="preserve">
</t>
    </r>
    <r>
      <rPr>
        <sz val="11"/>
        <color rgb="FF000000"/>
        <rFont val="Calibri"/>
      </rPr>
      <t>- If the output contains a serial number similar to:</t>
    </r>
    <r>
      <rPr>
        <sz val="11"/>
        <color rgb="FF000000"/>
        <rFont val="Calibri"/>
      </rPr>
      <t xml:space="preserve">
</t>
    </r>
    <r>
      <rPr>
        <b/>
        <sz val="11"/>
        <color rgb="FF000000"/>
        <rFont val="Calibri"/>
      </rPr>
      <t>"SerialNumber": "arn:aws:iam::_&lt;aws_account_number&gt;_:mfa/root-account-mfa-device"</t>
    </r>
    <r>
      <rPr>
        <sz val="11"/>
        <color rgb="FF000000"/>
        <rFont val="Calibri"/>
      </rPr>
      <t xml:space="preserve">
</t>
    </r>
    <r>
      <rPr>
        <sz val="11"/>
        <color rgb="FF000000"/>
        <rFont val="Calibri"/>
      </rPr>
      <t xml:space="preserve">then the MFA device is virtual, not hardware, and the account is </t>
    </r>
    <r>
      <rPr>
        <b/>
        <sz val="11"/>
        <color rgb="FF000000"/>
        <rFont val="Calibri"/>
      </rPr>
      <t>not compliant</t>
    </r>
    <r>
      <rPr>
        <sz val="11"/>
        <color rgb="FF000000"/>
        <rFont val="Calibri"/>
      </rPr>
      <t xml:space="preserve"> with this recommendation.</t>
    </r>
  </si>
  <si>
    <r>
      <rPr>
        <sz val="11"/>
        <color rgb="FF000000"/>
        <rFont val="Calibri"/>
      </rPr>
      <t>By default, the AWS root user does not have a hardware MFA device assigned. MFA must be explicitly configured, and if enabled by default it will be virtual (software-based), not hardware.</t>
    </r>
  </si>
  <si>
    <t>2.7</t>
  </si>
  <si>
    <r>
      <rPr>
        <sz val="11"/>
        <rFont val="Calibri"/>
      </rPr>
      <t xml:space="preserve">Eliminate use of the </t>
    </r>
    <r>
      <rPr>
        <sz val="11"/>
        <color rgb="FF000000"/>
        <rFont val="Calibri"/>
      </rPr>
      <t>'</t>
    </r>
    <r>
      <rPr>
        <b/>
        <sz val="11"/>
        <color rgb="FF000000"/>
        <rFont val="Calibri"/>
      </rPr>
      <t>root</t>
    </r>
    <r>
      <rPr>
        <sz val="11"/>
        <color rgb="FF000000"/>
        <rFont val="Calibri"/>
      </rPr>
      <t>'</t>
    </r>
    <r>
      <rPr>
        <sz val="11"/>
        <color rgb="FF000000"/>
        <rFont val="Calibri"/>
      </rPr>
      <t xml:space="preserve"> user for administrative and daily tasks</t>
    </r>
  </si>
  <si>
    <r>
      <rPr>
        <sz val="11"/>
        <color rgb="FF000000"/>
        <rFont val="Calibri"/>
      </rPr>
      <t>If the 'root' user account is being used for daily activities or administrative tasks that do not require root access:</t>
    </r>
    <r>
      <rPr>
        <sz val="11"/>
        <color rgb="FF000000"/>
        <rFont val="Calibri"/>
      </rPr>
      <t xml:space="preserve">
</t>
    </r>
    <r>
      <rPr>
        <sz val="11"/>
        <color rgb="FF000000"/>
        <rFont val="Calibri"/>
      </rPr>
      <t>- Stop using the root account for routine operations</t>
    </r>
    <r>
      <rPr>
        <sz val="11"/>
        <color rgb="FF000000"/>
        <rFont val="Calibri"/>
      </rPr>
      <t xml:space="preserve">
</t>
    </r>
    <r>
      <rPr>
        <sz val="11"/>
        <color rgb="FF000000"/>
        <rFont val="Calibri"/>
      </rPr>
      <t>- Create and use IAM roles or users with least privilege instead</t>
    </r>
    <r>
      <rPr>
        <sz val="11"/>
        <color rgb="FF000000"/>
        <rFont val="Calibri"/>
      </rPr>
      <t xml:space="preserve">
</t>
    </r>
    <r>
      <rPr>
        <sz val="11"/>
        <color rgb="FF000000"/>
        <rFont val="Calibri"/>
      </rPr>
      <t>- Change the root user password</t>
    </r>
    <r>
      <rPr>
        <sz val="11"/>
        <color rgb="FF000000"/>
        <rFont val="Calibri"/>
      </rPr>
      <t xml:space="preserve">
</t>
    </r>
    <r>
      <rPr>
        <sz val="11"/>
        <color rgb="FF000000"/>
        <rFont val="Calibri"/>
      </rPr>
      <t>- Deactivate or delete any access keys associated with the root user</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as the root user in the account to delete the root login profile:</t>
    </r>
    <r>
      <rPr>
        <sz val="11"/>
        <color rgb="FF000000"/>
        <rFont val="Calibri"/>
      </rPr>
      <t xml:space="preserve">
</t>
    </r>
    <r>
      <rPr>
        <sz val="11"/>
        <color rgb="FF006096"/>
        <rFont val="Roboto Condensed"/>
      </rPr>
      <t>aws iam delete-login-profile</t>
    </r>
    <r>
      <rPr>
        <sz val="11"/>
        <color rgb="FF006096"/>
        <rFont val="Roboto Condensed"/>
      </rPr>
      <t xml:space="preserve">
</t>
    </r>
    <r>
      <rPr>
        <sz val="11"/>
        <color rgb="FF000000"/>
        <rFont val="Calibri"/>
      </rPr>
      <t xml:space="preserve">
</t>
    </r>
    <r>
      <rPr>
        <sz val="11"/>
        <color rgb="FF000000"/>
        <rFont val="Calibri"/>
      </rPr>
      <t>This removes the password associated with the root account and prevents console authentication using the root user.</t>
    </r>
  </si>
  <si>
    <r>
      <rPr>
        <sz val="11"/>
        <color rgb="FF000000"/>
        <rFont val="Calibri"/>
      </rPr>
      <t>With the creation of an AWS account, a 'root user' is created that cannot be disabled or deleted. This user has unrestricted access to and control over all resources in the AWS account. It is highly recommended that the use of this account be avoided for everyday tasks.</t>
    </r>
  </si>
  <si>
    <r>
      <rPr>
        <sz val="11"/>
        <color rgb="FF000000"/>
        <rFont val="Calibri"/>
      </rPr>
      <t>Use of the root account for routine activities increases the risk of accidental or unauthorized changes, potentially resulting in full account compromise.</t>
    </r>
  </si>
  <si>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In the left pane, click </t>
    </r>
    <r>
      <rPr>
        <b/>
        <sz val="11"/>
        <color rgb="FF000000"/>
        <rFont val="Calibri"/>
      </rPr>
      <t>Credential Report</t>
    </r>
    <r>
      <rPr>
        <sz val="11"/>
        <color rgb="FF000000"/>
        <rFont val="Calibri"/>
      </rPr>
      <t xml:space="preserve">
</t>
    </r>
    <r>
      <rPr>
        <sz val="11"/>
        <color rgb="FF000000"/>
        <rFont val="Calibri"/>
      </rPr>
      <t xml:space="preserve">- Select </t>
    </r>
    <r>
      <rPr>
        <b/>
        <sz val="11"/>
        <color rgb="FF000000"/>
        <rFont val="Calibri"/>
      </rPr>
      <t>Download Report</t>
    </r>
    <r>
      <rPr>
        <sz val="11"/>
        <color rgb="FF000000"/>
        <rFont val="Calibri"/>
      </rPr>
      <t xml:space="preserve">
</t>
    </r>
    <r>
      <rPr>
        <sz val="11"/>
        <color rgb="FF000000"/>
        <rFont val="Calibri"/>
      </rPr>
      <t>- Open or Save the file locally</t>
    </r>
    <r>
      <rPr>
        <sz val="11"/>
        <color rgb="FF000000"/>
        <rFont val="Calibri"/>
      </rPr>
      <t xml:space="preserve">
</t>
    </r>
    <r>
      <rPr>
        <sz val="11"/>
        <color rgb="FF000000"/>
        <rFont val="Calibri"/>
      </rPr>
      <t xml:space="preserve">- Locate the </t>
    </r>
    <r>
      <rPr>
        <b/>
        <sz val="11"/>
        <color rgb="FF000000"/>
        <rFont val="Calibri"/>
      </rPr>
      <t>root</t>
    </r>
    <r>
      <rPr>
        <sz val="11"/>
        <color rgb="FF000000"/>
        <rFont val="Calibri"/>
      </rPr>
      <t xml:space="preserve"> user under the user column</t>
    </r>
    <r>
      <rPr>
        <sz val="11"/>
        <color rgb="FF000000"/>
        <rFont val="Calibri"/>
      </rPr>
      <t xml:space="preserve">
</t>
    </r>
    <r>
      <rPr>
        <sz val="11"/>
        <color rgb="FF000000"/>
        <rFont val="Calibri"/>
      </rPr>
      <t>- Review:</t>
    </r>
    <r>
      <rPr>
        <sz val="11"/>
        <color rgb="FF000000"/>
        <rFont val="Calibri"/>
      </rPr>
      <t xml:space="preserve">
</t>
    </r>
    <r>
      <rPr>
        <sz val="11"/>
        <color rgb="FF000000"/>
        <rFont val="Calibri"/>
      </rPr>
      <t xml:space="preserve">- </t>
    </r>
    <r>
      <rPr>
        <b/>
        <sz val="11"/>
        <color rgb="FF000000"/>
        <rFont val="Calibri"/>
      </rPr>
      <t>password_last_used</t>
    </r>
    <r>
      <rPr>
        <sz val="11"/>
        <color rgb="FF000000"/>
        <rFont val="Calibri"/>
      </rPr>
      <t xml:space="preserve">
</t>
    </r>
    <r>
      <rPr>
        <sz val="11"/>
        <color rgb="FF000000"/>
        <rFont val="Calibri"/>
      </rPr>
      <t xml:space="preserve">- </t>
    </r>
    <r>
      <rPr>
        <b/>
        <sz val="11"/>
        <color rgb="FF000000"/>
        <rFont val="Calibri"/>
      </rPr>
      <t>access_key_1_last_used_date</t>
    </r>
    <r>
      <rPr>
        <sz val="11"/>
        <color rgb="FF000000"/>
        <rFont val="Calibri"/>
      </rPr>
      <t xml:space="preserve">
</t>
    </r>
    <r>
      <rPr>
        <sz val="11"/>
        <color rgb="FF000000"/>
        <rFont val="Calibri"/>
      </rPr>
      <t xml:space="preserve">- </t>
    </r>
    <r>
      <rPr>
        <b/>
        <sz val="11"/>
        <color rgb="FF000000"/>
        <rFont val="Calibri"/>
      </rPr>
      <t>access_key_2_last_used_date</t>
    </r>
    <r>
      <rPr>
        <sz val="11"/>
        <color rgb="FF000000"/>
        <rFont val="Calibri"/>
      </rPr>
      <t xml:space="preserve">
</t>
    </r>
    <r>
      <rPr>
        <sz val="11"/>
        <color rgb="FF000000"/>
        <rFont val="Calibri"/>
      </rPr>
      <t>- Determine whether recent usage indicates frequent or inappropriate use of the root account</t>
    </r>
    <r>
      <rPr>
        <sz val="11"/>
        <color rgb="FF000000"/>
        <rFont val="Calibri"/>
      </rPr>
      <t xml:space="preserve">
</t>
    </r>
    <r>
      <rPr>
        <sz val="11"/>
        <color rgb="FF000000"/>
        <rFont val="Calibri"/>
      </rPr>
      <t xml:space="preserve">- Ensure the </t>
    </r>
    <r>
      <rPr>
        <b/>
        <sz val="11"/>
        <color rgb="FF000000"/>
        <rFont val="Calibri"/>
      </rPr>
      <t>mfa_active</t>
    </r>
    <r>
      <rPr>
        <sz val="11"/>
        <color rgb="FF000000"/>
        <rFont val="Calibri"/>
      </rPr>
      <t xml:space="preserve"> field is set to </t>
    </r>
    <r>
      <rPr>
        <b/>
        <sz val="11"/>
        <color rgb="FF000000"/>
        <rFont val="Calibri"/>
      </rPr>
      <t>TRUE</t>
    </r>
    <r>
      <rPr>
        <sz val="11"/>
        <color rgb="FF000000"/>
        <rFont val="Calibri"/>
      </rPr>
      <t xml:space="preserve"> or the </t>
    </r>
    <r>
      <rPr>
        <b/>
        <sz val="11"/>
        <color rgb="FF000000"/>
        <rFont val="Calibri"/>
      </rPr>
      <t>password_enabled</t>
    </r>
    <r>
      <rPr>
        <sz val="11"/>
        <color rgb="FF000000"/>
        <rFont val="Calibri"/>
      </rPr>
      <t xml:space="preserve"> field is set to </t>
    </r>
    <r>
      <rPr>
        <b/>
        <sz val="11"/>
        <color rgb="FF000000"/>
        <rFont val="Calibri"/>
      </rPr>
      <t>FALSE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CLI commands to provide a credential report for determining the last time the 'root user' was used:</t>
    </r>
    <r>
      <rPr>
        <sz val="11"/>
        <color rgb="FF000000"/>
        <rFont val="Calibri"/>
      </rPr>
      <t xml:space="preserve">
</t>
    </r>
    <r>
      <rPr>
        <sz val="11"/>
        <color rgb="FF006096"/>
        <rFont val="Roboto Condensed"/>
      </rPr>
      <t>aws iam generate-credential-report</t>
    </r>
    <r>
      <rPr>
        <sz val="11"/>
        <color rgb="FF006096"/>
        <rFont val="Roboto Condensed"/>
      </rPr>
      <t xml:space="preserve">
</t>
    </r>
    <r>
      <rPr>
        <sz val="11"/>
        <color rgb="FF000000"/>
        <rFont val="Calibri"/>
      </rPr>
      <t xml:space="preserve">
</t>
    </r>
    <r>
      <rPr>
        <sz val="11"/>
        <color rgb="FF006096"/>
        <rFont val="Roboto Condensed"/>
      </rPr>
      <t>aws iam get-credential-report --query 'Content' --output text | base64 -d | cut -d, -f1,5,11,16 | grep -B1 '&lt;root_account&gt;'</t>
    </r>
    <r>
      <rPr>
        <sz val="11"/>
        <color rgb="FF006096"/>
        <rFont val="Roboto Condensed"/>
      </rPr>
      <t xml:space="preserve">
</t>
    </r>
    <r>
      <rPr>
        <sz val="11"/>
        <color rgb="FF000000"/>
        <rFont val="Calibri"/>
      </rPr>
      <t xml:space="preserve">
</t>
    </r>
    <r>
      <rPr>
        <sz val="11"/>
        <color rgb="FF000000"/>
        <rFont val="Calibri"/>
      </rPr>
      <t>- Review:</t>
    </r>
    <r>
      <rPr>
        <sz val="11"/>
        <color rgb="FF000000"/>
        <rFont val="Calibri"/>
      </rPr>
      <t xml:space="preserve">
</t>
    </r>
    <r>
      <rPr>
        <sz val="11"/>
        <color rgb="FF000000"/>
        <rFont val="Calibri"/>
      </rPr>
      <t xml:space="preserve">- </t>
    </r>
    <r>
      <rPr>
        <b/>
        <sz val="11"/>
        <color rgb="FF000000"/>
        <rFont val="Calibri"/>
      </rPr>
      <t>password_last_used</t>
    </r>
    <r>
      <rPr>
        <sz val="11"/>
        <color rgb="FF000000"/>
        <rFont val="Calibri"/>
      </rPr>
      <t xml:space="preserve">
</t>
    </r>
    <r>
      <rPr>
        <sz val="11"/>
        <color rgb="FF000000"/>
        <rFont val="Calibri"/>
      </rPr>
      <t xml:space="preserve">- </t>
    </r>
    <r>
      <rPr>
        <b/>
        <sz val="11"/>
        <color rgb="FF000000"/>
        <rFont val="Calibri"/>
      </rPr>
      <t>access_key_1_last_used_date</t>
    </r>
    <r>
      <rPr>
        <sz val="11"/>
        <color rgb="FF000000"/>
        <rFont val="Calibri"/>
      </rPr>
      <t xml:space="preserve">
</t>
    </r>
    <r>
      <rPr>
        <sz val="11"/>
        <color rgb="FF000000"/>
        <rFont val="Calibri"/>
      </rPr>
      <t xml:space="preserve">- </t>
    </r>
    <r>
      <rPr>
        <b/>
        <sz val="11"/>
        <color rgb="FF000000"/>
        <rFont val="Calibri"/>
      </rPr>
      <t>access_key_2_last_used_date</t>
    </r>
    <r>
      <rPr>
        <sz val="11"/>
        <color rgb="FF000000"/>
        <rFont val="Calibri"/>
      </rPr>
      <t xml:space="preserve">
</t>
    </r>
    <r>
      <rPr>
        <sz val="11"/>
        <color rgb="FF000000"/>
        <rFont val="Calibri"/>
      </rPr>
      <t>- Determine when the root user was last used</t>
    </r>
    <r>
      <rPr>
        <sz val="11"/>
        <color rgb="FF000000"/>
        <rFont val="Calibri"/>
      </rPr>
      <t xml:space="preserve">
</t>
    </r>
    <r>
      <rPr>
        <b/>
        <sz val="11"/>
        <color rgb="FF000000"/>
        <rFont val="Calibri"/>
      </rPr>
      <t>Note:</t>
    </r>
    <r>
      <rPr>
        <sz val="11"/>
        <color rgb="FF000000"/>
        <rFont val="Calibri"/>
      </rPr>
      <t xml:space="preserve"> There are limited scenarios where use of the 'root' user is required. Refer to AWS documentation for a complete list.</t>
    </r>
  </si>
  <si>
    <r>
      <rPr>
        <sz val="11"/>
        <color rgb="FF000000"/>
        <rFont val="Calibri"/>
      </rPr>
      <t>By default, the AWS root user is created with full administrative privileges and no restrictions. The root account remains permanently enabled and can perform all actions unless access is limited through IAM users and roles.</t>
    </r>
  </si>
  <si>
    <t>2.8</t>
  </si>
  <si>
    <r>
      <rPr>
        <sz val="11"/>
        <rFont val="Calibri"/>
      </rPr>
      <t>Ensure IAM password policy requires minimum length of 14 or greater</t>
    </r>
  </si>
  <si>
    <r>
      <rPr>
        <sz val="11"/>
        <color rgb="FF000000"/>
        <rFont val="Calibri"/>
      </rPr>
      <t>Perform the following to set the password policy as prescribed: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AWS Console (with appropriate permissions to View Identity Access Management Account Settings)</t>
    </r>
    <r>
      <rPr>
        <sz val="11"/>
        <color rgb="FF000000"/>
        <rFont val="Calibri"/>
      </rPr>
      <t xml:space="preserve">
</t>
    </r>
    <r>
      <rPr>
        <sz val="11"/>
        <color rgb="FF000000"/>
        <rFont val="Calibri"/>
      </rPr>
      <t>- Go to IAM Service</t>
    </r>
    <r>
      <rPr>
        <sz val="11"/>
        <color rgb="FF000000"/>
        <rFont val="Calibri"/>
      </rPr>
      <t xml:space="preserve">
</t>
    </r>
    <r>
      <rPr>
        <sz val="11"/>
        <color rgb="FF000000"/>
        <rFont val="Calibri"/>
      </rPr>
      <t xml:space="preserve">- Select </t>
    </r>
    <r>
      <rPr>
        <b/>
        <sz val="11"/>
        <color rgb="FF000000"/>
        <rFont val="Calibri"/>
      </rPr>
      <t>Account Settings</t>
    </r>
    <r>
      <rPr>
        <sz val="11"/>
        <color rgb="FF000000"/>
        <rFont val="Calibri"/>
      </rPr>
      <t xml:space="preserve"> on the Left Pane</t>
    </r>
    <r>
      <rPr>
        <sz val="11"/>
        <color rgb="FF000000"/>
        <rFont val="Calibri"/>
      </rPr>
      <t xml:space="preserve">
</t>
    </r>
    <r>
      <rPr>
        <sz val="11"/>
        <color rgb="FF000000"/>
        <rFont val="Calibri"/>
      </rPr>
      <t xml:space="preserve">- Set "Minimum password length" to </t>
    </r>
    <r>
      <rPr>
        <b/>
        <sz val="11"/>
        <color rgb="FF000000"/>
        <rFont val="Calibri"/>
      </rPr>
      <t>14</t>
    </r>
    <r>
      <rPr>
        <sz val="11"/>
        <color rgb="FF000000"/>
        <rFont val="Calibri"/>
      </rPr>
      <t xml:space="preserve">  or greater</t>
    </r>
    <r>
      <rPr>
        <sz val="11"/>
        <color rgb="FF000000"/>
        <rFont val="Calibri"/>
      </rPr>
      <t xml:space="preserve">
</t>
    </r>
    <r>
      <rPr>
        <sz val="11"/>
        <color rgb="FF000000"/>
        <rFont val="Calibri"/>
      </rPr>
      <t>- Select "Apply password policy"</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 aws iam update-account-password-policy --minimum-password-length 14</t>
    </r>
    <r>
      <rPr>
        <sz val="11"/>
        <color rgb="FF006096"/>
        <rFont val="Roboto Condensed"/>
      </rPr>
      <t xml:space="preserve">
</t>
    </r>
    <r>
      <rPr>
        <sz val="11"/>
        <color rgb="FF000000"/>
        <rFont val="Calibri"/>
      </rPr>
      <t xml:space="preserve">
</t>
    </r>
    <r>
      <rPr>
        <sz val="11"/>
        <color rgb="FF000000"/>
        <rFont val="Calibri"/>
      </rPr>
      <t>Note: Note: All commands starting with "aws iam update-account-password-policy" can be combined into a single command.</t>
    </r>
  </si>
  <si>
    <r>
      <rPr>
        <sz val="11"/>
        <color rgb="FF000000"/>
        <rFont val="Calibri"/>
      </rPr>
      <t>Password policies are used, in part, to enforce password complexity requirements. IAM password policies can ensure that passwords meet a minimum length. It is recommended that the password policy require a minimum password length of 14 characters.</t>
    </r>
  </si>
  <si>
    <r>
      <rPr>
        <sz val="11"/>
        <color rgb="FF000000"/>
        <rFont val="Calibri"/>
      </rPr>
      <t>Enforcing a minimum password length of 14 characters enhances security by making passwords more resistant to brute force attacks. However, it may require users to create longer passwords, which could impact user convenience.</t>
    </r>
  </si>
  <si>
    <r>
      <rPr>
        <sz val="11"/>
        <color rgb="FF000000"/>
        <rFont val="Calibri"/>
      </rPr>
      <t>Perform the following to ensure the password policy is configured as prescribed: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Select </t>
    </r>
    <r>
      <rPr>
        <b/>
        <sz val="11"/>
        <color rgb="FF000000"/>
        <rFont val="Calibri"/>
      </rPr>
      <t>Account Settings</t>
    </r>
    <r>
      <rPr>
        <sz val="11"/>
        <color rgb="FF000000"/>
        <rFont val="Calibri"/>
      </rPr>
      <t xml:space="preserve"> on the left Pane</t>
    </r>
    <r>
      <rPr>
        <sz val="11"/>
        <color rgb="FF000000"/>
        <rFont val="Calibri"/>
      </rPr>
      <t xml:space="preserve">
</t>
    </r>
    <r>
      <rPr>
        <sz val="11"/>
        <color rgb="FF000000"/>
        <rFont val="Calibri"/>
      </rPr>
      <t>- Located the 'Password Policy' section</t>
    </r>
    <r>
      <rPr>
        <sz val="11"/>
        <color rgb="FF000000"/>
        <rFont val="Calibri"/>
      </rPr>
      <t xml:space="preserve">
</t>
    </r>
    <r>
      <rPr>
        <sz val="11"/>
        <color rgb="FF000000"/>
        <rFont val="Calibri"/>
      </rPr>
      <t>- Ensure "Minimum password length" is set to 14 or greater.</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aws iam get-account-password-policy</t>
    </r>
    <r>
      <rPr>
        <sz val="11"/>
        <color rgb="FF006096"/>
        <rFont val="Roboto Condensed"/>
      </rPr>
      <t xml:space="preserve">
</t>
    </r>
    <r>
      <rPr>
        <sz val="11"/>
        <color rgb="FF000000"/>
        <rFont val="Calibri"/>
      </rPr>
      <t xml:space="preserve">
</t>
    </r>
    <r>
      <rPr>
        <sz val="11"/>
        <color rgb="FF000000"/>
        <rFont val="Calibri"/>
      </rPr>
      <t>- Ensure the output includes:</t>
    </r>
    <r>
      <rPr>
        <sz val="11"/>
        <color rgb="FF000000"/>
        <rFont val="Calibri"/>
      </rPr>
      <t xml:space="preserve">
</t>
    </r>
    <r>
      <rPr>
        <sz val="11"/>
        <color rgb="FF006096"/>
        <rFont val="Roboto Condensed"/>
      </rPr>
      <t>"MinimumPasswordLength": 14</t>
    </r>
    <r>
      <rPr>
        <sz val="11"/>
        <color rgb="FF006096"/>
        <rFont val="Roboto Condensed"/>
      </rPr>
      <t xml:space="preserve">
</t>
    </r>
    <r>
      <rPr>
        <sz val="11"/>
        <color rgb="FF000000"/>
        <rFont val="Calibri"/>
      </rPr>
      <t xml:space="preserve">
</t>
    </r>
    <r>
      <rPr>
        <sz val="11"/>
        <color rgb="FF000000"/>
        <rFont val="Calibri"/>
      </rPr>
      <t>(or higher)</t>
    </r>
  </si>
  <si>
    <r>
      <rPr>
        <sz val="11"/>
        <color rgb="FF000000"/>
        <rFont val="Calibri"/>
      </rPr>
      <t>By default, the AWS IAM account password policy does not enforce a minimum password length. If configured, the default minimum length is 6 characters.</t>
    </r>
  </si>
  <si>
    <t>2.9</t>
  </si>
  <si>
    <r>
      <rPr>
        <sz val="11"/>
        <rFont val="Calibri"/>
      </rPr>
      <t>Ensure IAM password policy prevents password reuse</t>
    </r>
  </si>
  <si>
    <r>
      <rPr>
        <sz val="11"/>
        <color rgb="FF000000"/>
        <rFont val="Calibri"/>
      </rPr>
      <t>Perform the following to set the password policy as prescribed: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AWS Console (with appropriate permissions to View Identity Access Management Account Settings)</t>
    </r>
    <r>
      <rPr>
        <sz val="11"/>
        <color rgb="FF000000"/>
        <rFont val="Calibri"/>
      </rPr>
      <t xml:space="preserve">
</t>
    </r>
    <r>
      <rPr>
        <sz val="11"/>
        <color rgb="FF000000"/>
        <rFont val="Calibri"/>
      </rPr>
      <t xml:space="preserve">- Go to </t>
    </r>
    <r>
      <rPr>
        <b/>
        <sz val="11"/>
        <color rgb="FF000000"/>
        <rFont val="Calibri"/>
      </rPr>
      <t>IAM Service</t>
    </r>
    <r>
      <rPr>
        <sz val="11"/>
        <color rgb="FF000000"/>
        <rFont val="Calibri"/>
      </rPr>
      <t xml:space="preserve">
</t>
    </r>
    <r>
      <rPr>
        <sz val="11"/>
        <color rgb="FF000000"/>
        <rFont val="Calibri"/>
      </rPr>
      <t xml:space="preserve">- Select </t>
    </r>
    <r>
      <rPr>
        <b/>
        <sz val="11"/>
        <color rgb="FF000000"/>
        <rFont val="Calibri"/>
      </rPr>
      <t>Account Settings</t>
    </r>
    <r>
      <rPr>
        <sz val="11"/>
        <color rgb="FF000000"/>
        <rFont val="Calibri"/>
      </rPr>
      <t xml:space="preserve"> on the left Pane</t>
    </r>
    <r>
      <rPr>
        <sz val="11"/>
        <color rgb="FF000000"/>
        <rFont val="Calibri"/>
      </rPr>
      <t xml:space="preserve">
</t>
    </r>
    <r>
      <rPr>
        <sz val="11"/>
        <color rgb="FF000000"/>
        <rFont val="Calibri"/>
      </rPr>
      <t xml:space="preserve">- Check </t>
    </r>
    <r>
      <rPr>
        <b/>
        <sz val="11"/>
        <color rgb="FF000000"/>
        <rFont val="Calibri"/>
      </rPr>
      <t>Prevent password reuse</t>
    </r>
    <r>
      <rPr>
        <sz val="11"/>
        <color rgb="FF000000"/>
        <rFont val="Calibri"/>
      </rPr>
      <t xml:space="preserve">
</t>
    </r>
    <r>
      <rPr>
        <sz val="11"/>
        <color rgb="FF000000"/>
        <rFont val="Calibri"/>
      </rPr>
      <t xml:space="preserve">- Set </t>
    </r>
    <r>
      <rPr>
        <b/>
        <sz val="11"/>
        <color rgb="FF000000"/>
        <rFont val="Calibri"/>
      </rPr>
      <t>Remember XX password(s)</t>
    </r>
    <r>
      <rPr>
        <sz val="11"/>
        <color rgb="FF000000"/>
        <rFont val="Calibri"/>
      </rPr>
      <t xml:space="preserve"> to </t>
    </r>
    <r>
      <rPr>
        <b/>
        <sz val="11"/>
        <color rgb="FF000000"/>
        <rFont val="Calibri"/>
      </rPr>
      <t>24 or greater</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 aws iam update-account-password-policy --password-reuse-prevention 24</t>
    </r>
    <r>
      <rPr>
        <sz val="11"/>
        <color rgb="FF006096"/>
        <rFont val="Roboto Condensed"/>
      </rPr>
      <t xml:space="preserve">
</t>
    </r>
    <r>
      <rPr>
        <sz val="11"/>
        <color rgb="FF000000"/>
        <rFont val="Calibri"/>
      </rPr>
      <t xml:space="preserve">
</t>
    </r>
    <r>
      <rPr>
        <sz val="11"/>
        <color rgb="FF000000"/>
        <rFont val="Calibri"/>
      </rPr>
      <t>Note: All commands starting with "aws iam update-account-password-policy" can be combined into a single command.</t>
    </r>
  </si>
  <si>
    <r>
      <rPr>
        <sz val="11"/>
        <color rgb="FF000000"/>
        <rFont val="Calibri"/>
      </rPr>
      <t>IAM password policies can prevent the reuse of passwords by the same user. It is recommended that the password policy be configured to prevent password reuse.</t>
    </r>
  </si>
  <si>
    <r>
      <rPr>
        <sz val="11"/>
        <color rgb="FF000000"/>
        <rFont val="Calibri"/>
      </rPr>
      <t>Allowing password reuse increases the risk of account compromise, particularly if previously exposed or weak passwords are reused.</t>
    </r>
  </si>
  <si>
    <r>
      <rPr>
        <sz val="11"/>
        <color rgb="FF000000"/>
        <rFont val="Calibri"/>
      </rPr>
      <t>Perform the following to ensure the password policy is configured as prescribed: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Click on </t>
    </r>
    <r>
      <rPr>
        <b/>
        <sz val="11"/>
        <color rgb="FF000000"/>
        <rFont val="Calibri"/>
      </rPr>
      <t>Account Settings</t>
    </r>
    <r>
      <rPr>
        <sz val="11"/>
        <color rgb="FF000000"/>
        <rFont val="Calibri"/>
      </rPr>
      <t xml:space="preserve"> on the left Pane</t>
    </r>
    <r>
      <rPr>
        <sz val="11"/>
        <color rgb="FF000000"/>
        <rFont val="Calibri"/>
      </rPr>
      <t xml:space="preserve">
</t>
    </r>
    <r>
      <rPr>
        <sz val="11"/>
        <color rgb="FF000000"/>
        <rFont val="Calibri"/>
      </rPr>
      <t xml:space="preserve">- Ensure </t>
    </r>
    <r>
      <rPr>
        <b/>
        <sz val="11"/>
        <color rgb="FF000000"/>
        <rFont val="Calibri"/>
      </rPr>
      <t>Prevent password reuse</t>
    </r>
    <r>
      <rPr>
        <sz val="11"/>
        <color rgb="FF000000"/>
        <rFont val="Calibri"/>
      </rPr>
      <t xml:space="preserve"> is checked</t>
    </r>
    <r>
      <rPr>
        <sz val="11"/>
        <color rgb="FF000000"/>
        <rFont val="Calibri"/>
      </rPr>
      <t xml:space="preserve">
</t>
    </r>
    <r>
      <rPr>
        <sz val="11"/>
        <color rgb="FF000000"/>
        <rFont val="Calibri"/>
      </rPr>
      <t xml:space="preserve">- Ensure </t>
    </r>
    <r>
      <rPr>
        <b/>
        <sz val="11"/>
        <color rgb="FF000000"/>
        <rFont val="Calibri"/>
      </rPr>
      <t>Remember XX password(s)</t>
    </r>
    <r>
      <rPr>
        <sz val="11"/>
        <color rgb="FF000000"/>
        <rFont val="Calibri"/>
      </rPr>
      <t xml:space="preserve"> is set appropriately (e.g., 24 or greater)</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aws iam get-account-password-policy  </t>
    </r>
    <r>
      <rPr>
        <sz val="11"/>
        <color rgb="FF006096"/>
        <rFont val="Roboto Condensed"/>
      </rPr>
      <t xml:space="preserve">
</t>
    </r>
    <r>
      <rPr>
        <sz val="11"/>
        <color rgb="FF000000"/>
        <rFont val="Calibri"/>
      </rPr>
      <t xml:space="preserve">
</t>
    </r>
    <r>
      <rPr>
        <sz val="11"/>
        <color rgb="FF000000"/>
        <rFont val="Calibri"/>
      </rPr>
      <t>- Ensure the output includes:</t>
    </r>
    <r>
      <rPr>
        <sz val="11"/>
        <color rgb="FF000000"/>
        <rFont val="Calibri"/>
      </rPr>
      <t xml:space="preserve">
</t>
    </r>
    <r>
      <rPr>
        <sz val="11"/>
        <color rgb="FF006096"/>
        <rFont val="Roboto Condensed"/>
      </rPr>
      <t>"PasswordReusePrevention": 24</t>
    </r>
    <r>
      <rPr>
        <sz val="11"/>
        <color rgb="FF006096"/>
        <rFont val="Roboto Condensed"/>
      </rPr>
      <t xml:space="preserve">
</t>
    </r>
  </si>
  <si>
    <r>
      <rPr>
        <sz val="11"/>
        <color rgb="FF000000"/>
        <rFont val="Calibri"/>
      </rPr>
      <t>By default, the AWS IAM password policy does not prevent password reuse. No password history is maintained unless explicitly configured.</t>
    </r>
  </si>
  <si>
    <t>2.10</t>
  </si>
  <si>
    <r>
      <rPr>
        <sz val="11"/>
        <rFont val="Calibri"/>
      </rPr>
      <t>Ensure multi-factor authentication (MFA) is enabled for all IAM users that have a console password</t>
    </r>
  </si>
  <si>
    <r>
      <rPr>
        <sz val="11"/>
        <color rgb="FF000000"/>
        <rFont val="Calibri"/>
      </rPr>
      <t>Perform the following to enable MFA:</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In the left pane, select </t>
    </r>
    <r>
      <rPr>
        <b/>
        <sz val="11"/>
        <color rgb="FF000000"/>
        <rFont val="Calibri"/>
      </rPr>
      <t>Users</t>
    </r>
    <r>
      <rPr>
        <sz val="11"/>
        <color rgb="FF000000"/>
        <rFont val="Calibri"/>
      </rPr>
      <t>.</t>
    </r>
    <r>
      <rPr>
        <sz val="11"/>
        <color rgb="FF000000"/>
        <rFont val="Calibri"/>
      </rPr>
      <t xml:space="preserve">
</t>
    </r>
    <r>
      <rPr>
        <sz val="11"/>
        <color rgb="FF000000"/>
        <rFont val="Calibri"/>
      </rPr>
      <t>- Select the IAM user</t>
    </r>
    <r>
      <rPr>
        <sz val="11"/>
        <color rgb="FF000000"/>
        <rFont val="Calibri"/>
      </rPr>
      <t xml:space="preserve">
</t>
    </r>
    <r>
      <rPr>
        <sz val="11"/>
        <color rgb="FF000000"/>
        <rFont val="Calibri"/>
      </rPr>
      <t xml:space="preserve">- Choose the </t>
    </r>
    <r>
      <rPr>
        <b/>
        <sz val="11"/>
        <color rgb="FF000000"/>
        <rFont val="Calibri"/>
      </rPr>
      <t>Security credentials</t>
    </r>
    <r>
      <rPr>
        <sz val="11"/>
        <color rgb="FF000000"/>
        <rFont val="Calibri"/>
      </rPr>
      <t xml:space="preserve"> tab</t>
    </r>
    <r>
      <rPr>
        <sz val="11"/>
        <color rgb="FF000000"/>
        <rFont val="Calibri"/>
      </rPr>
      <t xml:space="preserve">
</t>
    </r>
    <r>
      <rPr>
        <sz val="11"/>
        <color rgb="FF000000"/>
        <rFont val="Calibri"/>
      </rPr>
      <t xml:space="preserve">- Under </t>
    </r>
    <r>
      <rPr>
        <b/>
        <sz val="11"/>
        <color rgb="FF000000"/>
        <rFont val="Calibri"/>
      </rPr>
      <t>Multi-factor authentication (MFA)</t>
    </r>
    <r>
      <rPr>
        <sz val="11"/>
        <color rgb="FF000000"/>
        <rFont val="Calibri"/>
      </rPr>
      <t xml:space="preserve">, select </t>
    </r>
    <r>
      <rPr>
        <b/>
        <sz val="11"/>
        <color rgb="FF000000"/>
        <rFont val="Calibri"/>
      </rPr>
      <t>Assign MFA device</t>
    </r>
    <r>
      <rPr>
        <sz val="11"/>
        <color rgb="FF000000"/>
        <rFont val="Calibri"/>
      </rPr>
      <t xml:space="preserve">
</t>
    </r>
    <r>
      <rPr>
        <sz val="11"/>
        <color rgb="FF000000"/>
        <rFont val="Calibri"/>
      </rPr>
      <t xml:space="preserve">- Select </t>
    </r>
    <r>
      <rPr>
        <b/>
        <sz val="11"/>
        <color rgb="FF000000"/>
        <rFont val="Calibri"/>
      </rPr>
      <t>Virtual MFA device</t>
    </r>
    <r>
      <rPr>
        <sz val="11"/>
        <color rgb="FF000000"/>
        <rFont val="Calibri"/>
      </rPr>
      <t xml:space="preserve"> (or hardware/security key as applicable), then choose </t>
    </r>
    <r>
      <rPr>
        <b/>
        <sz val="11"/>
        <color rgb="FF000000"/>
        <rFont val="Calibri"/>
      </rPr>
      <t>Continue</t>
    </r>
    <r>
      <rPr>
        <sz val="11"/>
        <color rgb="FF000000"/>
        <rFont val="Calibri"/>
      </rPr>
      <t xml:space="preserve">
</t>
    </r>
    <r>
      <rPr>
        <sz val="11"/>
        <color rgb="FF000000"/>
        <rFont val="Calibri"/>
      </rPr>
      <t>- Configure the MFA device by:</t>
    </r>
    <r>
      <rPr>
        <sz val="11"/>
        <color rgb="FF000000"/>
        <rFont val="Calibri"/>
      </rPr>
      <t xml:space="preserve">
</t>
    </r>
    <r>
      <rPr>
        <sz val="11"/>
        <color rgb="FF000000"/>
        <rFont val="Calibri"/>
      </rPr>
      <t>- Scanning the QR code, or</t>
    </r>
    <r>
      <rPr>
        <sz val="11"/>
        <color rgb="FF000000"/>
        <rFont val="Calibri"/>
      </rPr>
      <t xml:space="preserve">
</t>
    </r>
    <r>
      <rPr>
        <sz val="11"/>
        <color rgb="FF000000"/>
        <rFont val="Calibri"/>
      </rPr>
      <t>- Entering the secret key manually</t>
    </r>
    <r>
      <rPr>
        <sz val="11"/>
        <color rgb="FF000000"/>
        <rFont val="Calibri"/>
      </rPr>
      <t xml:space="preserve">
</t>
    </r>
    <r>
      <rPr>
        <sz val="11"/>
        <color rgb="FF000000"/>
        <rFont val="Calibri"/>
      </rPr>
      <t>- Enter two consecutive authentication codes</t>
    </r>
    <r>
      <rPr>
        <sz val="11"/>
        <color rgb="FF000000"/>
        <rFont val="Calibri"/>
      </rPr>
      <t xml:space="preserve">
</t>
    </r>
    <r>
      <rPr>
        <sz val="11"/>
        <color rgb="FF000000"/>
        <rFont val="Calibri"/>
      </rPr>
      <t xml:space="preserve">- Select </t>
    </r>
    <r>
      <rPr>
        <b/>
        <sz val="11"/>
        <color rgb="FF000000"/>
        <rFont val="Calibri"/>
      </rPr>
      <t>Assign MFA</t>
    </r>
  </si>
  <si>
    <r>
      <rPr>
        <sz val="11"/>
        <color rgb="FF000000"/>
        <rFont val="Calibri"/>
      </rPr>
      <t>Multi-Factor Authentication (MFA) adds an extra layer of authentication assurance beyond traditional credentials. With MFA enabled, when a user signs in to the AWS Console, they are prompted for their username and password as well as an authentication code from their physical or virtual MFA device. It is recommended that MFA be enabled for all IAM users that have a console password.</t>
    </r>
  </si>
  <si>
    <r>
      <rPr>
        <sz val="11"/>
        <color rgb="FF000000"/>
        <rFont val="Calibri"/>
      </rPr>
      <t>Without MFA, IAM user accounts with console access are more susceptible to credential compromise, potentially leading to unauthorized access to AWS resources.</t>
    </r>
  </si>
  <si>
    <r>
      <rPr>
        <sz val="11"/>
        <color rgb="FF000000"/>
        <rFont val="Calibri"/>
      </rPr>
      <t>Perform the following to determine if a MFA device is enabled for all IAM users having a console password: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In the left pane, select </t>
    </r>
    <r>
      <rPr>
        <b/>
        <sz val="11"/>
        <color rgb="FF000000"/>
        <rFont val="Calibri"/>
      </rPr>
      <t>Users</t>
    </r>
    <r>
      <rPr>
        <sz val="11"/>
        <color rgb="FF000000"/>
        <rFont val="Calibri"/>
      </rPr>
      <t xml:space="preserve">
</t>
    </r>
    <r>
      <rPr>
        <sz val="11"/>
        <color rgb="FF000000"/>
        <rFont val="Calibri"/>
      </rPr>
      <t xml:space="preserve">- If the </t>
    </r>
    <r>
      <rPr>
        <b/>
        <sz val="11"/>
        <color rgb="FF000000"/>
        <rFont val="Calibri"/>
      </rPr>
      <t>MFA</t>
    </r>
    <r>
      <rPr>
        <sz val="11"/>
        <color rgb="FF000000"/>
        <rFont val="Calibri"/>
      </rPr>
      <t xml:space="preserve">  or </t>
    </r>
    <r>
      <rPr>
        <b/>
        <sz val="11"/>
        <color rgb="FF000000"/>
        <rFont val="Calibri"/>
      </rPr>
      <t>Password age</t>
    </r>
    <r>
      <rPr>
        <sz val="11"/>
        <color rgb="FF000000"/>
        <rFont val="Calibri"/>
      </rPr>
      <t xml:space="preserve">  columns are not visible, click the gear icon in the upper right corner and enable them</t>
    </r>
    <r>
      <rPr>
        <sz val="11"/>
        <color rgb="FF000000"/>
        <rFont val="Calibri"/>
      </rPr>
      <t xml:space="preserve">
</t>
    </r>
    <r>
      <rPr>
        <sz val="11"/>
        <color rgb="FF000000"/>
        <rFont val="Calibri"/>
      </rPr>
      <t xml:space="preserve">- Ensure that for each user where the </t>
    </r>
    <r>
      <rPr>
        <b/>
        <sz val="11"/>
        <color rgb="FF000000"/>
        <rFont val="Calibri"/>
      </rPr>
      <t>Password age</t>
    </r>
    <r>
      <rPr>
        <sz val="11"/>
        <color rgb="FF000000"/>
        <rFont val="Calibri"/>
      </rPr>
      <t xml:space="preserve"> column shows a value, the </t>
    </r>
    <r>
      <rPr>
        <b/>
        <sz val="11"/>
        <color rgb="FF000000"/>
        <rFont val="Calibri"/>
      </rPr>
      <t>MFA</t>
    </r>
    <r>
      <rPr>
        <sz val="11"/>
        <color rgb="FF000000"/>
        <rFont val="Calibri"/>
      </rPr>
      <t xml:space="preserve">  column shows </t>
    </r>
    <r>
      <rPr>
        <b/>
        <sz val="11"/>
        <color rgb="FF000000"/>
        <rFont val="Calibri"/>
      </rPr>
      <t>Virtual</t>
    </r>
    <r>
      <rPr>
        <sz val="11"/>
        <color rgb="FF000000"/>
        <rFont val="Calibri"/>
      </rPr>
      <t xml:space="preserve">, </t>
    </r>
    <r>
      <rPr>
        <b/>
        <sz val="11"/>
        <color rgb="FF000000"/>
        <rFont val="Calibri"/>
      </rPr>
      <t>U2F Security Key</t>
    </r>
    <r>
      <rPr>
        <sz val="11"/>
        <color rgb="FF000000"/>
        <rFont val="Calibri"/>
      </rPr>
      <t xml:space="preserve">, or </t>
    </r>
    <r>
      <rPr>
        <b/>
        <sz val="11"/>
        <color rgb="FF000000"/>
        <rFont val="Calibri"/>
      </rPr>
      <t>Hardware</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  aws iam generate-credential-report</t>
    </r>
    <r>
      <rPr>
        <sz val="11"/>
        <color rgb="FF006096"/>
        <rFont val="Roboto Condensed"/>
      </rPr>
      <t xml:space="preserve">
</t>
    </r>
    <r>
      <rPr>
        <sz val="11"/>
        <color rgb="FF000000"/>
        <rFont val="Calibri"/>
      </rPr>
      <t xml:space="preserve">
</t>
    </r>
    <r>
      <rPr>
        <sz val="11"/>
        <color rgb="FF006096"/>
        <rFont val="Roboto Condensed"/>
      </rPr>
      <t xml:space="preserve">  aws iam get-credential-report --query 'Content' --output text | base64 -d | cut -d, -f1,4,8 </t>
    </r>
    <r>
      <rPr>
        <sz val="11"/>
        <color rgb="FF006096"/>
        <rFont val="Roboto Condensed"/>
      </rPr>
      <t xml:space="preserve">
</t>
    </r>
    <r>
      <rPr>
        <sz val="11"/>
        <color rgb="FF000000"/>
        <rFont val="Calibri"/>
      </rPr>
      <t xml:space="preserve">
</t>
    </r>
    <r>
      <rPr>
        <sz val="11"/>
        <color rgb="FF000000"/>
        <rFont val="Calibri"/>
      </rPr>
      <t>- The output of this command will produce a table similar to the following:</t>
    </r>
    <r>
      <rPr>
        <sz val="11"/>
        <color rgb="FF000000"/>
        <rFont val="Calibri"/>
      </rPr>
      <t xml:space="preserve">
</t>
    </r>
    <r>
      <rPr>
        <sz val="11"/>
        <color rgb="FF006096"/>
        <rFont val="Roboto Condensed"/>
      </rPr>
      <t xml:space="preserve">  user,password_enabled,mfa_active</t>
    </r>
    <r>
      <rPr>
        <sz val="11"/>
        <color rgb="FF006096"/>
        <rFont val="Roboto Condensed"/>
      </rPr>
      <t xml:space="preserve">
</t>
    </r>
    <r>
      <rPr>
        <sz val="11"/>
        <color rgb="FF006096"/>
        <rFont val="Roboto Condensed"/>
      </rPr>
      <t xml:space="preserve">  elise,false,false</t>
    </r>
    <r>
      <rPr>
        <sz val="11"/>
        <color rgb="FF006096"/>
        <rFont val="Roboto Condensed"/>
      </rPr>
      <t xml:space="preserve">
</t>
    </r>
    <r>
      <rPr>
        <sz val="11"/>
        <color rgb="FF006096"/>
        <rFont val="Roboto Condensed"/>
      </rPr>
      <t xml:space="preserve">  brandon,true,true</t>
    </r>
    <r>
      <rPr>
        <sz val="11"/>
        <color rgb="FF006096"/>
        <rFont val="Roboto Condensed"/>
      </rPr>
      <t xml:space="preserve">
</t>
    </r>
    <r>
      <rPr>
        <sz val="11"/>
        <color rgb="FF006096"/>
        <rFont val="Roboto Condensed"/>
      </rPr>
      <t xml:space="preserve">  rakesh,false,false</t>
    </r>
    <r>
      <rPr>
        <sz val="11"/>
        <color rgb="FF006096"/>
        <rFont val="Roboto Condensed"/>
      </rPr>
      <t xml:space="preserve">
</t>
    </r>
    <r>
      <rPr>
        <sz val="11"/>
        <color rgb="FF006096"/>
        <rFont val="Roboto Condensed"/>
      </rPr>
      <t xml:space="preserve">  helene,false,false</t>
    </r>
    <r>
      <rPr>
        <sz val="11"/>
        <color rgb="FF006096"/>
        <rFont val="Roboto Condensed"/>
      </rPr>
      <t xml:space="preserve">
</t>
    </r>
    <r>
      <rPr>
        <sz val="11"/>
        <color rgb="FF006096"/>
        <rFont val="Roboto Condensed"/>
      </rPr>
      <t xml:space="preserve">  paras,true,true</t>
    </r>
    <r>
      <rPr>
        <sz val="11"/>
        <color rgb="FF006096"/>
        <rFont val="Roboto Condensed"/>
      </rPr>
      <t xml:space="preserve">
</t>
    </r>
    <r>
      <rPr>
        <sz val="11"/>
        <color rgb="FF006096"/>
        <rFont val="Roboto Condensed"/>
      </rPr>
      <t xml:space="preserve">  anitha,false,false   </t>
    </r>
    <r>
      <rPr>
        <sz val="11"/>
        <color rgb="FF006096"/>
        <rFont val="Roboto Condensed"/>
      </rPr>
      <t xml:space="preserve">
</t>
    </r>
    <r>
      <rPr>
        <sz val="11"/>
        <color rgb="FF000000"/>
        <rFont val="Calibri"/>
      </rPr>
      <t xml:space="preserve">
</t>
    </r>
    <r>
      <rPr>
        <sz val="11"/>
        <color rgb="FF000000"/>
        <rFont val="Calibri"/>
      </rPr>
      <t xml:space="preserve">- For any column having </t>
    </r>
    <r>
      <rPr>
        <b/>
        <sz val="11"/>
        <color rgb="FF000000"/>
        <rFont val="Calibri"/>
      </rPr>
      <t>password_enabled</t>
    </r>
    <r>
      <rPr>
        <sz val="11"/>
        <color rgb="FF000000"/>
        <rFont val="Calibri"/>
      </rPr>
      <t xml:space="preserve">  set to </t>
    </r>
    <r>
      <rPr>
        <b/>
        <sz val="11"/>
        <color rgb="FF000000"/>
        <rFont val="Calibri"/>
      </rPr>
      <t>true</t>
    </r>
    <r>
      <rPr>
        <sz val="11"/>
        <color rgb="FF000000"/>
        <rFont val="Calibri"/>
      </rPr>
      <t xml:space="preserve"> , ensure </t>
    </r>
    <r>
      <rPr>
        <b/>
        <sz val="11"/>
        <color rgb="FF000000"/>
        <rFont val="Calibri"/>
      </rPr>
      <t>mfa_active</t>
    </r>
    <r>
      <rPr>
        <sz val="11"/>
        <color rgb="FF000000"/>
        <rFont val="Calibri"/>
      </rPr>
      <t xml:space="preserve">  is also set to </t>
    </r>
    <r>
      <rPr>
        <b/>
        <sz val="11"/>
        <color rgb="FF000000"/>
        <rFont val="Calibri"/>
      </rPr>
      <t>true.</t>
    </r>
  </si>
  <si>
    <r>
      <rPr>
        <sz val="11"/>
        <color rgb="FF000000"/>
        <rFont val="Calibri"/>
      </rPr>
      <t>By default, IAM users with a console password do not have MFA enabled. MFA must be explicitly configured for each user account.</t>
    </r>
  </si>
  <si>
    <t>2.11</t>
  </si>
  <si>
    <r>
      <rPr>
        <sz val="11"/>
        <rFont val="Calibri"/>
      </rPr>
      <t>Ensure credentials unused for 45 days or more are disabled</t>
    </r>
  </si>
  <si>
    <r>
      <rPr>
        <b/>
        <sz val="11"/>
        <color rgb="FF000000"/>
        <rFont val="Calibri"/>
      </rPr>
      <t>From Console:</t>
    </r>
    <r>
      <rPr>
        <sz val="11"/>
        <color rgb="FF000000"/>
        <rFont val="Calibri"/>
      </rPr>
      <t xml:space="preserve">
</t>
    </r>
    <r>
      <rPr>
        <sz val="11"/>
        <color rgb="FF000000"/>
        <rFont val="Calibri"/>
      </rPr>
      <t>Perform the following to deactivate or remove unused credentials:</t>
    </r>
    <r>
      <rPr>
        <sz val="11"/>
        <color rgb="FF000000"/>
        <rFont val="Calibri"/>
      </rPr>
      <t xml:space="preserve">
</t>
    </r>
    <r>
      <rPr>
        <sz val="11"/>
        <color rgb="FF000000"/>
        <rFont val="Calibri"/>
      </rPr>
      <t>- Login to the AWS Management Console and open the IAM console</t>
    </r>
    <r>
      <rPr>
        <sz val="11"/>
        <color rgb="FF000000"/>
        <rFont val="Calibri"/>
      </rPr>
      <t xml:space="preserve">
</t>
    </r>
    <r>
      <rPr>
        <sz val="11"/>
        <color rgb="FF000000"/>
        <rFont val="Calibri"/>
      </rPr>
      <t xml:space="preserve">- Click on the </t>
    </r>
    <r>
      <rPr>
        <b/>
        <sz val="11"/>
        <color rgb="FF000000"/>
        <rFont val="Calibri"/>
      </rPr>
      <t>User</t>
    </r>
    <r>
      <rPr>
        <sz val="11"/>
        <color rgb="FF000000"/>
        <rFont val="Calibri"/>
      </rPr>
      <t xml:space="preserve">
</t>
    </r>
    <r>
      <rPr>
        <sz val="11"/>
        <color rgb="FF000000"/>
        <rFont val="Calibri"/>
      </rPr>
      <t>- Select the user</t>
    </r>
    <r>
      <rPr>
        <sz val="11"/>
        <color rgb="FF000000"/>
        <rFont val="Calibri"/>
      </rPr>
      <t xml:space="preserve">
</t>
    </r>
    <r>
      <rPr>
        <sz val="11"/>
        <color rgb="FF000000"/>
        <rFont val="Calibri"/>
      </rPr>
      <t xml:space="preserve">- Click </t>
    </r>
    <r>
      <rPr>
        <b/>
        <sz val="11"/>
        <color rgb="FF000000"/>
        <rFont val="Calibri"/>
      </rPr>
      <t>Security Credentials</t>
    </r>
    <r>
      <rPr>
        <sz val="11"/>
        <color rgb="FF000000"/>
        <rFont val="Calibri"/>
      </rPr>
      <t xml:space="preserve">
</t>
    </r>
    <r>
      <rPr>
        <sz val="11"/>
        <color rgb="FF000000"/>
        <rFont val="Calibri"/>
      </rPr>
      <t>Disable Console Access:</t>
    </r>
    <r>
      <rPr>
        <sz val="11"/>
        <color rgb="FF000000"/>
        <rFont val="Calibri"/>
      </rPr>
      <t xml:space="preserve">
</t>
    </r>
    <r>
      <rPr>
        <sz val="11"/>
        <color rgb="FF000000"/>
        <rFont val="Calibri"/>
      </rPr>
      <t>- In the Console sign-in section, select Manage console access</t>
    </r>
    <r>
      <rPr>
        <sz val="11"/>
        <color rgb="FF000000"/>
        <rFont val="Calibri"/>
      </rPr>
      <t xml:space="preserve">
</t>
    </r>
    <r>
      <rPr>
        <sz val="11"/>
        <color rgb="FF000000"/>
        <rFont val="Calibri"/>
      </rPr>
      <t>- If Console last sign-in is greater than 45 days, select Disable access</t>
    </r>
    <r>
      <rPr>
        <sz val="11"/>
        <color rgb="FF000000"/>
        <rFont val="Calibri"/>
      </rPr>
      <t xml:space="preserve">
</t>
    </r>
    <r>
      <rPr>
        <sz val="11"/>
        <color rgb="FF000000"/>
        <rFont val="Calibri"/>
      </rPr>
      <t>Deactivate or Delete Access Keys:</t>
    </r>
    <r>
      <rPr>
        <sz val="11"/>
        <color rgb="FF000000"/>
        <rFont val="Calibri"/>
      </rPr>
      <t xml:space="preserve">
</t>
    </r>
    <r>
      <rPr>
        <sz val="11"/>
        <color rgb="FF000000"/>
        <rFont val="Calibri"/>
      </rPr>
      <t>- In the Access keys section:</t>
    </r>
    <r>
      <rPr>
        <sz val="11"/>
        <color rgb="FF000000"/>
        <rFont val="Calibri"/>
      </rPr>
      <t xml:space="preserve">
</t>
    </r>
    <r>
      <rPr>
        <sz val="11"/>
        <color rgb="FF000000"/>
        <rFont val="Calibri"/>
      </rPr>
      <t>- Deactivate unused keys, or</t>
    </r>
    <r>
      <rPr>
        <sz val="11"/>
        <color rgb="FF000000"/>
        <rFont val="Calibri"/>
      </rPr>
      <t xml:space="preserve">
</t>
    </r>
    <r>
      <rPr>
        <sz val="11"/>
        <color rgb="FF000000"/>
        <rFont val="Calibri"/>
      </rPr>
      <t>- Delete keys that are no longer required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Delete unused access keys:</t>
    </r>
    <r>
      <rPr>
        <sz val="11"/>
        <color rgb="FF000000"/>
        <rFont val="Calibri"/>
      </rPr>
      <t xml:space="preserve">
</t>
    </r>
    <r>
      <rPr>
        <sz val="11"/>
        <color rgb="FF006096"/>
        <rFont val="Roboto Condensed"/>
      </rPr>
      <t>aws iam delete-access-key --access-key-id &lt;access-key-id&gt; --user-name &lt;user-name&gt;</t>
    </r>
    <r>
      <rPr>
        <sz val="11"/>
        <color rgb="FF006096"/>
        <rFont val="Roboto Condensed"/>
      </rPr>
      <t xml:space="preserve">
</t>
    </r>
    <r>
      <rPr>
        <sz val="11"/>
        <color rgb="FF000000"/>
        <rFont val="Calibri"/>
      </rPr>
      <t xml:space="preserve">
</t>
    </r>
    <r>
      <rPr>
        <sz val="11"/>
        <color rgb="FF000000"/>
        <rFont val="Calibri"/>
      </rPr>
      <t>- Remove console access:</t>
    </r>
    <r>
      <rPr>
        <sz val="11"/>
        <color rgb="FF000000"/>
        <rFont val="Calibri"/>
      </rPr>
      <t xml:space="preserve">
</t>
    </r>
    <r>
      <rPr>
        <sz val="11"/>
        <color rgb="FF006096"/>
        <rFont val="Roboto Condensed"/>
      </rPr>
      <t>aws iam delete-login-profile --user-name &lt;user-name&gt;</t>
    </r>
    <r>
      <rPr>
        <sz val="11"/>
        <color rgb="FF006096"/>
        <rFont val="Roboto Condensed"/>
      </rPr>
      <t xml:space="preserve">
</t>
    </r>
  </si>
  <si>
    <r>
      <rPr>
        <sz val="11"/>
        <color rgb="FF000000"/>
        <rFont val="Calibri"/>
      </rPr>
      <t>AWS IAM users can access AWS resources using different types of credentials, such as passwords or access keys. It is recommended that all credentials that have been unused for 45 days or more be deactivated or removed.</t>
    </r>
  </si>
  <si>
    <r>
      <rPr>
        <sz val="11"/>
        <color rgb="FF000000"/>
        <rFont val="Calibri"/>
      </rPr>
      <t>Disabling or removing unused credentials reduces the window of opportunity for credentials associated with a compromised or abandoned account to be used.</t>
    </r>
  </si>
  <si>
    <r>
      <rPr>
        <sz val="11"/>
        <color rgb="FF000000"/>
        <rFont val="Calibri"/>
      </rPr>
      <t>Perform the following to determine if unused credentials exist:</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Click on </t>
    </r>
    <r>
      <rPr>
        <b/>
        <sz val="11"/>
        <color rgb="FF000000"/>
        <rFont val="Calibri"/>
      </rPr>
      <t>Users</t>
    </r>
    <r>
      <rPr>
        <sz val="11"/>
        <color rgb="FF000000"/>
        <rFont val="Calibri"/>
      </rPr>
      <t xml:space="preserve">
</t>
    </r>
    <r>
      <rPr>
        <sz val="11"/>
        <color rgb="FF000000"/>
        <rFont val="Calibri"/>
      </rPr>
      <t xml:space="preserve">- Click the </t>
    </r>
    <r>
      <rPr>
        <b/>
        <sz val="11"/>
        <color rgb="FF000000"/>
        <rFont val="Calibri"/>
      </rPr>
      <t>Settings</t>
    </r>
    <r>
      <rPr>
        <sz val="11"/>
        <color rgb="FF000000"/>
        <rFont val="Calibri"/>
      </rPr>
      <t xml:space="preserve"> (gear) icon</t>
    </r>
    <r>
      <rPr>
        <sz val="11"/>
        <color rgb="FF000000"/>
        <rFont val="Calibri"/>
      </rPr>
      <t xml:space="preserve">
</t>
    </r>
    <r>
      <rPr>
        <sz val="11"/>
        <color rgb="FF000000"/>
        <rFont val="Calibri"/>
      </rPr>
      <t xml:space="preserve">- Select </t>
    </r>
    <r>
      <rPr>
        <b/>
        <sz val="11"/>
        <color rgb="FF000000"/>
        <rFont val="Calibri"/>
      </rPr>
      <t>Console last sign-in</t>
    </r>
    <r>
      <rPr>
        <sz val="11"/>
        <color rgb="FF000000"/>
        <rFont val="Calibri"/>
      </rPr>
      <t xml:space="preserve">, </t>
    </r>
    <r>
      <rPr>
        <b/>
        <sz val="11"/>
        <color rgb="FF000000"/>
        <rFont val="Calibri"/>
      </rPr>
      <t>Access key last used</t>
    </r>
    <r>
      <rPr>
        <sz val="11"/>
        <color rgb="FF000000"/>
        <rFont val="Calibri"/>
      </rPr>
      <t xml:space="preserve">, and </t>
    </r>
    <r>
      <rPr>
        <b/>
        <sz val="11"/>
        <color rgb="FF000000"/>
        <rFont val="Calibri"/>
      </rPr>
      <t>Access Key Id</t>
    </r>
    <r>
      <rPr>
        <sz val="11"/>
        <color rgb="FF000000"/>
        <rFont val="Calibri"/>
      </rPr>
      <t xml:space="preserve">
</t>
    </r>
    <r>
      <rPr>
        <sz val="11"/>
        <color rgb="FF000000"/>
        <rFont val="Calibri"/>
      </rPr>
      <t xml:space="preserve">- Click on </t>
    </r>
    <r>
      <rPr>
        <b/>
        <sz val="11"/>
        <color rgb="FF000000"/>
        <rFont val="Calibri"/>
      </rPr>
      <t>Confirm</t>
    </r>
    <r>
      <rPr>
        <sz val="11"/>
        <color rgb="FF000000"/>
        <rFont val="Calibri"/>
      </rPr>
      <t xml:space="preserve">
</t>
    </r>
    <r>
      <rPr>
        <sz val="11"/>
        <color rgb="FF000000"/>
        <rFont val="Calibri"/>
      </rPr>
      <t xml:space="preserve">- Check and ensure that </t>
    </r>
    <r>
      <rPr>
        <b/>
        <sz val="11"/>
        <color rgb="FF000000"/>
        <rFont val="Calibri"/>
      </rPr>
      <t>Console last sign-in</t>
    </r>
    <r>
      <rPr>
        <sz val="11"/>
        <color rgb="FF000000"/>
        <rFont val="Calibri"/>
      </rPr>
      <t xml:space="preserve"> is less than 45 days ago.</t>
    </r>
    <r>
      <rPr>
        <sz val="11"/>
        <color rgb="FF000000"/>
        <rFont val="Calibri"/>
      </rPr>
      <t xml:space="preserve">
</t>
    </r>
    <r>
      <rPr>
        <b/>
        <sz val="11"/>
        <color rgb="FF000000"/>
        <rFont val="Calibri"/>
      </rPr>
      <t>Note</t>
    </r>
    <r>
      <rPr>
        <sz val="11"/>
        <color rgb="FF000000"/>
        <rFont val="Calibri"/>
      </rPr>
      <t xml:space="preserve"> - </t>
    </r>
    <r>
      <rPr>
        <b/>
        <sz val="11"/>
        <color rgb="FF000000"/>
        <rFont val="Calibri"/>
      </rPr>
      <t>-</t>
    </r>
    <r>
      <rPr>
        <sz val="11"/>
        <color rgb="FF000000"/>
        <rFont val="Calibri"/>
      </rPr>
      <t xml:space="preserve"> means the user has never logged in.</t>
    </r>
    <r>
      <rPr>
        <sz val="11"/>
        <color rgb="FF000000"/>
        <rFont val="Calibri"/>
      </rPr>
      <t xml:space="preserve">
</t>
    </r>
    <r>
      <rPr>
        <sz val="11"/>
        <color rgb="FF000000"/>
        <rFont val="Calibri"/>
      </rPr>
      <t>- If credentials have not been used within 45 days, refer to remediation</t>
    </r>
    <r>
      <rPr>
        <sz val="11"/>
        <color rgb="FF000000"/>
        <rFont val="Calibri"/>
      </rPr>
      <t xml:space="preserve">
</t>
    </r>
    <r>
      <rPr>
        <b/>
        <sz val="11"/>
        <color rgb="FF000000"/>
        <rFont val="Calibri"/>
      </rPr>
      <t>From Command Line:</t>
    </r>
    <r>
      <rPr>
        <sz val="11"/>
        <color rgb="FF000000"/>
        <rFont val="Calibri"/>
      </rPr>
      <t xml:space="preserve">
</t>
    </r>
    <r>
      <rPr>
        <b/>
        <sz val="11"/>
        <color rgb="FF000000"/>
        <rFont val="Calibri"/>
      </rPr>
      <t>Remove Access Key:</t>
    </r>
    <r>
      <rPr>
        <sz val="11"/>
        <color rgb="FF000000"/>
        <rFont val="Calibri"/>
      </rPr>
      <t xml:space="preserve">
</t>
    </r>
    <r>
      <rPr>
        <sz val="11"/>
        <color rgb="FF000000"/>
        <rFont val="Calibri"/>
      </rPr>
      <t>- Generate and review the credential report:</t>
    </r>
    <r>
      <rPr>
        <sz val="11"/>
        <color rgb="FF000000"/>
        <rFont val="Calibri"/>
      </rPr>
      <t xml:space="preserve">
</t>
    </r>
    <r>
      <rPr>
        <sz val="11"/>
        <color rgb="FF006096"/>
        <rFont val="Roboto Condensed"/>
      </rPr>
      <t>aws iam generate-credential-report</t>
    </r>
    <r>
      <rPr>
        <sz val="11"/>
        <color rgb="FF006096"/>
        <rFont val="Roboto Condensed"/>
      </rPr>
      <t xml:space="preserve">
</t>
    </r>
    <r>
      <rPr>
        <sz val="11"/>
        <color rgb="FF006096"/>
        <rFont val="Roboto Condensed"/>
      </rPr>
      <t>aws iam get-credential-report --query 'Content' --output text | base64 -d</t>
    </r>
    <r>
      <rPr>
        <sz val="11"/>
        <color rgb="FF006096"/>
        <rFont val="Roboto Condensed"/>
      </rPr>
      <t xml:space="preserve">
</t>
    </r>
    <r>
      <rPr>
        <sz val="11"/>
        <color rgb="FF000000"/>
        <rFont val="Calibri"/>
      </rPr>
      <t xml:space="preserve">
</t>
    </r>
    <r>
      <rPr>
        <sz val="11"/>
        <color rgb="FF000000"/>
        <rFont val="Calibri"/>
      </rPr>
      <t>- Review the following fields:</t>
    </r>
    <r>
      <rPr>
        <sz val="11"/>
        <color rgb="FF000000"/>
        <rFont val="Calibri"/>
      </rPr>
      <t xml:space="preserve">
</t>
    </r>
    <r>
      <rPr>
        <sz val="11"/>
        <color rgb="FF000000"/>
        <rFont val="Calibri"/>
      </rPr>
      <t>- password_last_used</t>
    </r>
    <r>
      <rPr>
        <sz val="11"/>
        <color rgb="FF000000"/>
        <rFont val="Calibri"/>
      </rPr>
      <t xml:space="preserve">
</t>
    </r>
    <r>
      <rPr>
        <sz val="11"/>
        <color rgb="FF000000"/>
        <rFont val="Calibri"/>
      </rPr>
      <t>- access_key_1_last_used_date</t>
    </r>
    <r>
      <rPr>
        <sz val="11"/>
        <color rgb="FF000000"/>
        <rFont val="Calibri"/>
      </rPr>
      <t xml:space="preserve">
</t>
    </r>
    <r>
      <rPr>
        <sz val="11"/>
        <color rgb="FF000000"/>
        <rFont val="Calibri"/>
      </rPr>
      <t>- access_key_2_last_used_date</t>
    </r>
    <r>
      <rPr>
        <sz val="11"/>
        <color rgb="FF000000"/>
        <rFont val="Calibri"/>
      </rPr>
      <t xml:space="preserve">
</t>
    </r>
    <r>
      <rPr>
        <sz val="11"/>
        <color rgb="FF000000"/>
        <rFont val="Calibri"/>
      </rPr>
      <t>- Identify any credentials unused for 45 days or more</t>
    </r>
  </si>
  <si>
    <r>
      <rPr>
        <sz val="11"/>
        <color rgb="FF000000"/>
        <rFont val="Calibri"/>
      </rPr>
      <t>By default, AWS does not automatically disable or remove IAM user credentials based on age or last use. Console passwords and access keys remain active until manually deactivated or deleted.</t>
    </r>
  </si>
  <si>
    <t>2.12</t>
  </si>
  <si>
    <r>
      <rPr>
        <sz val="11"/>
        <rFont val="Calibri"/>
      </rPr>
      <t>Ensure access keys are rotated every 90 days or less</t>
    </r>
  </si>
  <si>
    <r>
      <rPr>
        <sz val="11"/>
        <color rgb="FF000000"/>
        <rFont val="Calibri"/>
      </rPr>
      <t>Perform the following to rotate access keys: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(https://console.aws.amazon.com/iam)</t>
    </r>
    <r>
      <rPr>
        <sz val="11"/>
        <color rgb="FF000000"/>
        <rFont val="Calibri"/>
      </rPr>
      <t xml:space="preserve">
</t>
    </r>
    <r>
      <rPr>
        <sz val="11"/>
        <color rgb="FF000000"/>
        <rFont val="Calibri"/>
      </rPr>
      <t xml:space="preserve">- Click on </t>
    </r>
    <r>
      <rPr>
        <b/>
        <sz val="11"/>
        <color rgb="FF000000"/>
        <rFont val="Calibri"/>
      </rPr>
      <t>Users</t>
    </r>
    <r>
      <rPr>
        <sz val="11"/>
        <color rgb="FF000000"/>
        <rFont val="Calibri"/>
      </rPr>
      <t xml:space="preserve">
</t>
    </r>
    <r>
      <rPr>
        <sz val="11"/>
        <color rgb="FF000000"/>
        <rFont val="Calibri"/>
      </rPr>
      <t>- Select the user</t>
    </r>
    <r>
      <rPr>
        <sz val="11"/>
        <color rgb="FF000000"/>
        <rFont val="Calibri"/>
      </rPr>
      <t xml:space="preserve">
</t>
    </r>
    <r>
      <rPr>
        <sz val="11"/>
        <color rgb="FF000000"/>
        <rFont val="Calibri"/>
      </rPr>
      <t xml:space="preserve">- Navigate to </t>
    </r>
    <r>
      <rPr>
        <b/>
        <sz val="11"/>
        <color rgb="FF000000"/>
        <rFont val="Calibri"/>
      </rPr>
      <t>Security credentials</t>
    </r>
    <r>
      <rPr>
        <sz val="11"/>
        <color rgb="FF000000"/>
        <rFont val="Calibri"/>
      </rPr>
      <t xml:space="preserve">
</t>
    </r>
    <r>
      <rPr>
        <b/>
        <sz val="11"/>
        <color rgb="FF000000"/>
        <rFont val="Calibri"/>
      </rPr>
      <t>Rotate Access Keys:</t>
    </r>
    <r>
      <rPr>
        <sz val="11"/>
        <color rgb="FF000000"/>
        <rFont val="Calibri"/>
      </rPr>
      <t xml:space="preserve">
</t>
    </r>
    <r>
      <rPr>
        <sz val="11"/>
        <color rgb="FF000000"/>
        <rFont val="Calibri"/>
      </rPr>
      <t xml:space="preserve">- Click </t>
    </r>
    <r>
      <rPr>
        <b/>
        <sz val="11"/>
        <color rgb="FF000000"/>
        <rFont val="Calibri"/>
      </rPr>
      <t>Create access</t>
    </r>
    <r>
      <rPr>
        <sz val="11"/>
        <color rgb="FF000000"/>
        <rFont val="Calibri"/>
      </rPr>
      <t xml:space="preserve"> key</t>
    </r>
    <r>
      <rPr>
        <sz val="11"/>
        <color rgb="FF000000"/>
        <rFont val="Calibri"/>
      </rPr>
      <t xml:space="preserve">
</t>
    </r>
    <r>
      <rPr>
        <sz val="11"/>
        <color rgb="FF000000"/>
        <rFont val="Calibri"/>
      </rPr>
      <t>- Update all applications and tools to use the new access key</t>
    </r>
    <r>
      <rPr>
        <sz val="11"/>
        <color rgb="FF000000"/>
        <rFont val="Calibri"/>
      </rPr>
      <t xml:space="preserve">
</t>
    </r>
    <r>
      <rPr>
        <sz val="11"/>
        <color rgb="FF000000"/>
        <rFont val="Calibri"/>
      </rPr>
      <t>- After confirming successful use of the new key:</t>
    </r>
    <r>
      <rPr>
        <sz val="11"/>
        <color rgb="FF000000"/>
        <rFont val="Calibri"/>
      </rPr>
      <t xml:space="preserve">
</t>
    </r>
    <r>
      <rPr>
        <sz val="11"/>
        <color rgb="FF000000"/>
        <rFont val="Calibri"/>
      </rPr>
      <t>- Deactivate the old key</t>
    </r>
    <r>
      <rPr>
        <sz val="11"/>
        <color rgb="FF000000"/>
        <rFont val="Calibri"/>
      </rPr>
      <t xml:space="preserve">
</t>
    </r>
    <r>
      <rPr>
        <sz val="11"/>
        <color rgb="FF000000"/>
        <rFont val="Calibri"/>
      </rPr>
      <t>- Delete the old key when no longer needed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Create a new access key:</t>
    </r>
    <r>
      <rPr>
        <sz val="11"/>
        <color rgb="FF000000"/>
        <rFont val="Calibri"/>
      </rPr>
      <t xml:space="preserve">
</t>
    </r>
    <r>
      <rPr>
        <sz val="11"/>
        <color rgb="FF006096"/>
        <rFont val="Roboto Condensed"/>
      </rPr>
      <t>aws iam create-access-key --user-name &lt;user-name&gt;</t>
    </r>
    <r>
      <rPr>
        <sz val="11"/>
        <color rgb="FF006096"/>
        <rFont val="Roboto Condensed"/>
      </rPr>
      <t xml:space="preserve">
</t>
    </r>
    <r>
      <rPr>
        <sz val="11"/>
        <color rgb="FF000000"/>
        <rFont val="Calibri"/>
      </rPr>
      <t xml:space="preserve">
</t>
    </r>
    <r>
      <rPr>
        <sz val="11"/>
        <color rgb="FF000000"/>
        <rFont val="Calibri"/>
      </rPr>
      <t>- Update all applications and tools to use the new access key</t>
    </r>
    <r>
      <rPr>
        <sz val="11"/>
        <color rgb="FF000000"/>
        <rFont val="Calibri"/>
      </rPr>
      <t xml:space="preserve">
</t>
    </r>
    <r>
      <rPr>
        <sz val="11"/>
        <color rgb="FF000000"/>
        <rFont val="Calibri"/>
      </rPr>
      <t>- Check usage of the old key:</t>
    </r>
    <r>
      <rPr>
        <sz val="11"/>
        <color rgb="FF000000"/>
        <rFont val="Calibri"/>
      </rPr>
      <t xml:space="preserve">
</t>
    </r>
    <r>
      <rPr>
        <sz val="11"/>
        <color rgb="FF006096"/>
        <rFont val="Roboto Condensed"/>
      </rPr>
      <t>aws iam get-access-key-last-used --access-key-id &lt;access-key-id&gt;</t>
    </r>
    <r>
      <rPr>
        <sz val="11"/>
        <color rgb="FF006096"/>
        <rFont val="Roboto Condensed"/>
      </rPr>
      <t xml:space="preserve">
</t>
    </r>
    <r>
      <rPr>
        <sz val="11"/>
        <color rgb="FF000000"/>
        <rFont val="Calibri"/>
      </rPr>
      <t xml:space="preserve">
</t>
    </r>
    <r>
      <rPr>
        <sz val="11"/>
        <color rgb="FF000000"/>
        <rFont val="Calibri"/>
      </rPr>
      <t>- Deactivate the old key:</t>
    </r>
    <r>
      <rPr>
        <sz val="11"/>
        <color rgb="FF000000"/>
        <rFont val="Calibri"/>
      </rPr>
      <t xml:space="preserve">
</t>
    </r>
    <r>
      <rPr>
        <sz val="11"/>
        <color rgb="FF006096"/>
        <rFont val="Roboto Condensed"/>
      </rPr>
      <t>aws iam update-access-key --access-key-id &lt;access-key-id&gt; --status Inactive --user-name &lt;user-name&gt;</t>
    </r>
    <r>
      <rPr>
        <sz val="11"/>
        <color rgb="FF006096"/>
        <rFont val="Roboto Condensed"/>
      </rPr>
      <t xml:space="preserve">
</t>
    </r>
    <r>
      <rPr>
        <sz val="11"/>
        <color rgb="FF000000"/>
        <rFont val="Calibri"/>
      </rPr>
      <t xml:space="preserve">
</t>
    </r>
    <r>
      <rPr>
        <sz val="11"/>
        <color rgb="FF000000"/>
        <rFont val="Calibri"/>
      </rPr>
      <t>- After confirming no usage, delete the old key:</t>
    </r>
    <r>
      <rPr>
        <sz val="11"/>
        <color rgb="FF000000"/>
        <rFont val="Calibri"/>
      </rPr>
      <t xml:space="preserve">
</t>
    </r>
    <r>
      <rPr>
        <sz val="11"/>
        <color rgb="FF006096"/>
        <rFont val="Roboto Condensed"/>
      </rPr>
      <t>aws iam delete-access-key --access-key-id &lt;access-key-id&gt; --user-name &lt;user-name&gt;</t>
    </r>
    <r>
      <rPr>
        <sz val="11"/>
        <color rgb="FF006096"/>
        <rFont val="Roboto Condensed"/>
      </rPr>
      <t xml:space="preserve">
</t>
    </r>
  </si>
  <si>
    <r>
      <rPr>
        <sz val="11"/>
        <color rgb="FF000000"/>
        <rFont val="Calibri"/>
      </rPr>
      <t>Access keys consist of an access key ID and secret access key, which are used to sign programmatic requests to AWS. IAM users require access keys to make programmatic calls via the AWS CLI, SDKs, or APIs. It is recommended that all access keys be rotated regularly and at least every 90 days.</t>
    </r>
  </si>
  <si>
    <r>
      <rPr>
        <sz val="11"/>
        <color rgb="FF000000"/>
        <rFont val="Calibri"/>
      </rPr>
      <t>Long-lived access keys increase the risk of unauthorized access if compromised, as they may remain valid indefinitely without detection.</t>
    </r>
  </si>
  <si>
    <r>
      <rPr>
        <sz val="11"/>
        <color rgb="FF000000"/>
        <rFont val="Calibri"/>
      </rPr>
      <t>Perform the following to determine if access keys are rotated as prescribed: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Click on </t>
    </r>
    <r>
      <rPr>
        <b/>
        <sz val="11"/>
        <color rgb="FF000000"/>
        <rFont val="Calibri"/>
      </rPr>
      <t>Users</t>
    </r>
    <r>
      <rPr>
        <sz val="11"/>
        <color rgb="FF000000"/>
        <rFont val="Calibri"/>
      </rPr>
      <t xml:space="preserve">
</t>
    </r>
    <r>
      <rPr>
        <sz val="11"/>
        <color rgb="FF000000"/>
        <rFont val="Calibri"/>
      </rPr>
      <t xml:space="preserve">- For each user, go to </t>
    </r>
    <r>
      <rPr>
        <b/>
        <sz val="11"/>
        <color rgb="FF000000"/>
        <rFont val="Calibri"/>
      </rPr>
      <t>Security Credentials</t>
    </r>
    <r>
      <rPr>
        <sz val="11"/>
        <color rgb="FF000000"/>
        <rFont val="Calibri"/>
      </rPr>
      <t xml:space="preserve">
</t>
    </r>
    <r>
      <rPr>
        <sz val="11"/>
        <color rgb="FF000000"/>
        <rFont val="Calibri"/>
      </rPr>
      <t xml:space="preserve">- Review each key under </t>
    </r>
    <r>
      <rPr>
        <b/>
        <sz val="11"/>
        <color rgb="FF000000"/>
        <rFont val="Calibri"/>
      </rPr>
      <t>Access Keys</t>
    </r>
    <r>
      <rPr>
        <sz val="11"/>
        <color rgb="FF000000"/>
        <rFont val="Calibri"/>
      </rPr>
      <t xml:space="preserve">
</t>
    </r>
    <r>
      <rPr>
        <sz val="11"/>
        <color rgb="FF000000"/>
        <rFont val="Calibri"/>
      </rPr>
      <t xml:space="preserve">- For each key with </t>
    </r>
    <r>
      <rPr>
        <b/>
        <sz val="11"/>
        <color rgb="FF000000"/>
        <rFont val="Calibri"/>
      </rPr>
      <t>Status = Active</t>
    </r>
    <r>
      <rPr>
        <sz val="11"/>
        <color rgb="FF000000"/>
        <rFont val="Calibri"/>
      </rPr>
      <t xml:space="preserve">, ensure the </t>
    </r>
    <r>
      <rPr>
        <b/>
        <sz val="11"/>
        <color rgb="FF000000"/>
        <rFont val="Calibri"/>
      </rPr>
      <t>Created</t>
    </r>
    <r>
      <rPr>
        <sz val="11"/>
        <color rgb="FF000000"/>
        <rFont val="Calibri"/>
      </rPr>
      <t xml:space="preserve"> date is within </t>
    </r>
    <r>
      <rPr>
        <b/>
        <sz val="11"/>
        <color rgb="FF000000"/>
        <rFont val="Calibri"/>
      </rPr>
      <t>90 days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commands:</t>
    </r>
    <r>
      <rPr>
        <sz val="11"/>
        <color rgb="FF000000"/>
        <rFont val="Calibri"/>
      </rPr>
      <t xml:space="preserve">
</t>
    </r>
    <r>
      <rPr>
        <sz val="11"/>
        <color rgb="FF006096"/>
        <rFont val="Roboto Condensed"/>
      </rPr>
      <t>aws iam generate-credential-report</t>
    </r>
    <r>
      <rPr>
        <sz val="11"/>
        <color rgb="FF006096"/>
        <rFont val="Roboto Condensed"/>
      </rPr>
      <t xml:space="preserve">
</t>
    </r>
    <r>
      <rPr>
        <sz val="11"/>
        <color rgb="FF006096"/>
        <rFont val="Roboto Condensed"/>
      </rPr>
      <t>aws iam get-credential-report --query 'Content' --output text | base64 -d</t>
    </r>
    <r>
      <rPr>
        <sz val="11"/>
        <color rgb="FF006096"/>
        <rFont val="Roboto Condensed"/>
      </rPr>
      <t xml:space="preserve">
</t>
    </r>
    <r>
      <rPr>
        <sz val="11"/>
        <color rgb="FF000000"/>
        <rFont val="Calibri"/>
      </rPr>
      <t xml:space="preserve">
</t>
    </r>
    <r>
      <rPr>
        <sz val="11"/>
        <color rgb="FF000000"/>
        <rFont val="Calibri"/>
      </rPr>
      <t>- Review the following fields:</t>
    </r>
    <r>
      <rPr>
        <sz val="11"/>
        <color rgb="FF000000"/>
        <rFont val="Calibri"/>
      </rPr>
      <t xml:space="preserve">
</t>
    </r>
    <r>
      <rPr>
        <sz val="11"/>
        <color rgb="FF000000"/>
        <rFont val="Calibri"/>
      </rPr>
      <t>- access_key_1_last_rotated</t>
    </r>
    <r>
      <rPr>
        <sz val="11"/>
        <color rgb="FF000000"/>
        <rFont val="Calibri"/>
      </rPr>
      <t xml:space="preserve">
</t>
    </r>
    <r>
      <rPr>
        <sz val="11"/>
        <color rgb="FF000000"/>
        <rFont val="Calibri"/>
      </rPr>
      <t>- access_key_2_last_rotated</t>
    </r>
    <r>
      <rPr>
        <sz val="11"/>
        <color rgb="FF000000"/>
        <rFont val="Calibri"/>
      </rPr>
      <t xml:space="preserve">
</t>
    </r>
    <r>
      <rPr>
        <sz val="11"/>
        <color rgb="FF000000"/>
        <rFont val="Calibri"/>
      </rPr>
      <t xml:space="preserve">- Ensure all active keys have been rotated within </t>
    </r>
    <r>
      <rPr>
        <b/>
        <sz val="11"/>
        <color rgb="FF000000"/>
        <rFont val="Calibri"/>
      </rPr>
      <t>90 days</t>
    </r>
  </si>
  <si>
    <r>
      <rPr>
        <sz val="11"/>
        <color rgb="FF000000"/>
        <rFont val="Calibri"/>
      </rPr>
      <t>By default, AWS does not enforce access key rotation. Access keys remain valid until manually deactivated or deleted.</t>
    </r>
  </si>
  <si>
    <t>2.13</t>
  </si>
  <si>
    <r>
      <rPr>
        <sz val="11"/>
        <rFont val="Calibri"/>
      </rPr>
      <t>Ensure IAM users receive permissions only through groups</t>
    </r>
  </si>
  <si>
    <r>
      <rPr>
        <b/>
        <sz val="11"/>
        <color rgb="FF000000"/>
        <rFont val="Calibri"/>
      </rPr>
      <t>From Console:</t>
    </r>
    <r>
      <rPr>
        <sz val="11"/>
        <color rgb="FF000000"/>
        <rFont val="Calibri"/>
      </rPr>
      <t xml:space="preserve">
</t>
    </r>
    <r>
      <rPr>
        <sz val="11"/>
        <color rgb="FF000000"/>
        <rFont val="Calibri"/>
      </rPr>
      <t>Create and configure a group:</t>
    </r>
    <r>
      <rPr>
        <sz val="11"/>
        <color rgb="FF000000"/>
        <rFont val="Calibri"/>
      </rPr>
      <t xml:space="preserve">
</t>
    </r>
    <r>
      <rPr>
        <sz val="11"/>
        <color rgb="FF000000"/>
        <rFont val="Calibri"/>
      </rPr>
      <t>- Sign in to the AWS Management Console and open the IAM console(https://console.aws.amazon.com/iam/)</t>
    </r>
    <r>
      <rPr>
        <sz val="11"/>
        <color rgb="FF000000"/>
        <rFont val="Calibri"/>
      </rPr>
      <t xml:space="preserve">
</t>
    </r>
    <r>
      <rPr>
        <sz val="11"/>
        <color rgb="FF000000"/>
        <rFont val="Calibri"/>
      </rPr>
      <t xml:space="preserve">- In the navigation pane, click </t>
    </r>
    <r>
      <rPr>
        <b/>
        <sz val="11"/>
        <color rgb="FF000000"/>
        <rFont val="Calibri"/>
      </rPr>
      <t>User Groups</t>
    </r>
    <r>
      <rPr>
        <sz val="11"/>
        <color rgb="FF000000"/>
        <rFont val="Calibri"/>
      </rPr>
      <t xml:space="preserve"> and then click </t>
    </r>
    <r>
      <rPr>
        <b/>
        <sz val="11"/>
        <color rgb="FF000000"/>
        <rFont val="Calibri"/>
      </rPr>
      <t>Create Group</t>
    </r>
    <r>
      <rPr>
        <sz val="11"/>
        <color rgb="FF000000"/>
        <rFont val="Calibri"/>
      </rPr>
      <t xml:space="preserve">
</t>
    </r>
    <r>
      <rPr>
        <sz val="11"/>
        <color rgb="FF000000"/>
        <rFont val="Calibri"/>
      </rPr>
      <t xml:space="preserve">- Enter a group name and click </t>
    </r>
    <r>
      <rPr>
        <b/>
        <sz val="11"/>
        <color rgb="FF000000"/>
        <rFont val="Calibri"/>
      </rPr>
      <t>Next</t>
    </r>
    <r>
      <rPr>
        <sz val="11"/>
        <color rgb="FF000000"/>
        <rFont val="Calibri"/>
      </rPr>
      <t xml:space="preserve">
</t>
    </r>
    <r>
      <rPr>
        <sz val="11"/>
        <color rgb="FF000000"/>
        <rFont val="Calibri"/>
      </rPr>
      <t>- Select the appropriate policies</t>
    </r>
    <r>
      <rPr>
        <sz val="11"/>
        <color rgb="FF000000"/>
        <rFont val="Calibri"/>
      </rPr>
      <t xml:space="preserve">
</t>
    </r>
    <r>
      <rPr>
        <sz val="11"/>
        <color rgb="FF000000"/>
        <rFont val="Calibri"/>
      </rPr>
      <t xml:space="preserve">- Click </t>
    </r>
    <r>
      <rPr>
        <b/>
        <sz val="11"/>
        <color rgb="FF000000"/>
        <rFont val="Calibri"/>
      </rPr>
      <t>Create Group</t>
    </r>
    <r>
      <rPr>
        <sz val="11"/>
        <color rgb="FF000000"/>
        <rFont val="Calibri"/>
      </rPr>
      <t xml:space="preserve">
</t>
    </r>
    <r>
      <rPr>
        <sz val="11"/>
        <color rgb="FF000000"/>
        <rFont val="Calibri"/>
      </rPr>
      <t>Add users to the group:</t>
    </r>
    <r>
      <rPr>
        <sz val="11"/>
        <color rgb="FF000000"/>
        <rFont val="Calibri"/>
      </rPr>
      <t xml:space="preserve">
</t>
    </r>
    <r>
      <rPr>
        <sz val="11"/>
        <color rgb="FF000000"/>
        <rFont val="Calibri"/>
      </rPr>
      <t xml:space="preserve">- Navigate to </t>
    </r>
    <r>
      <rPr>
        <b/>
        <sz val="11"/>
        <color rgb="FF000000"/>
        <rFont val="Calibri"/>
      </rPr>
      <t>User Groups</t>
    </r>
    <r>
      <rPr>
        <sz val="11"/>
        <color rgb="FF000000"/>
        <rFont val="Calibri"/>
      </rPr>
      <t xml:space="preserve">
</t>
    </r>
    <r>
      <rPr>
        <sz val="11"/>
        <color rgb="FF000000"/>
        <rFont val="Calibri"/>
      </rPr>
      <t>- Select the group</t>
    </r>
    <r>
      <rPr>
        <sz val="11"/>
        <color rgb="FF000000"/>
        <rFont val="Calibri"/>
      </rPr>
      <t xml:space="preserve">
</t>
    </r>
    <r>
      <rPr>
        <sz val="11"/>
        <color rgb="FF000000"/>
        <rFont val="Calibri"/>
      </rPr>
      <t xml:space="preserve">- Click </t>
    </r>
    <r>
      <rPr>
        <b/>
        <sz val="11"/>
        <color rgb="FF000000"/>
        <rFont val="Calibri"/>
      </rPr>
      <t>Add users</t>
    </r>
    <r>
      <rPr>
        <sz val="11"/>
        <color rgb="FF000000"/>
        <rFont val="Calibri"/>
      </rPr>
      <t xml:space="preserve"> to group</t>
    </r>
    <r>
      <rPr>
        <sz val="11"/>
        <color rgb="FF000000"/>
        <rFont val="Calibri"/>
      </rPr>
      <t xml:space="preserve">
</t>
    </r>
    <r>
      <rPr>
        <sz val="11"/>
        <color rgb="FF000000"/>
        <rFont val="Calibri"/>
      </rPr>
      <t xml:space="preserve">- Select users and click </t>
    </r>
    <r>
      <rPr>
        <b/>
        <sz val="11"/>
        <color rgb="FF000000"/>
        <rFont val="Calibri"/>
      </rPr>
      <t>Add users</t>
    </r>
    <r>
      <rPr>
        <sz val="11"/>
        <color rgb="FF000000"/>
        <rFont val="Calibri"/>
      </rPr>
      <t xml:space="preserve">
</t>
    </r>
    <r>
      <rPr>
        <sz val="11"/>
        <color rgb="FF000000"/>
        <rFont val="Calibri"/>
      </rPr>
      <t>Remove direct user policies:</t>
    </r>
    <r>
      <rPr>
        <sz val="11"/>
        <color rgb="FF000000"/>
        <rFont val="Calibri"/>
      </rPr>
      <t xml:space="preserve">
</t>
    </r>
    <r>
      <rPr>
        <sz val="11"/>
        <color rgb="FF000000"/>
        <rFont val="Calibri"/>
      </rPr>
      <t xml:space="preserve">- Navigate to </t>
    </r>
    <r>
      <rPr>
        <b/>
        <sz val="11"/>
        <color rgb="FF000000"/>
        <rFont val="Calibri"/>
      </rPr>
      <t>Users</t>
    </r>
    <r>
      <rPr>
        <sz val="11"/>
        <color rgb="FF000000"/>
        <rFont val="Calibri"/>
      </rPr>
      <t xml:space="preserve">
</t>
    </r>
    <r>
      <rPr>
        <sz val="11"/>
        <color rgb="FF000000"/>
        <rFont val="Calibri"/>
      </rPr>
      <t>- Select the user</t>
    </r>
    <r>
      <rPr>
        <sz val="11"/>
        <color rgb="FF000000"/>
        <rFont val="Calibri"/>
      </rPr>
      <t xml:space="preserve">
</t>
    </r>
    <r>
      <rPr>
        <sz val="11"/>
        <color rgb="FF000000"/>
        <rFont val="Calibri"/>
      </rPr>
      <t xml:space="preserve">- Go to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Remove any directly attached policies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Create a group:</t>
    </r>
    <r>
      <rPr>
        <sz val="11"/>
        <color rgb="FF000000"/>
        <rFont val="Calibri"/>
      </rPr>
      <t xml:space="preserve">
</t>
    </r>
    <r>
      <rPr>
        <sz val="11"/>
        <color rgb="FF006096"/>
        <rFont val="Roboto Condensed"/>
      </rPr>
      <t>aws iam create-group --group-name &lt;group-name&gt;</t>
    </r>
    <r>
      <rPr>
        <sz val="11"/>
        <color rgb="FF006096"/>
        <rFont val="Roboto Condensed"/>
      </rPr>
      <t xml:space="preserve">
</t>
    </r>
    <r>
      <rPr>
        <sz val="11"/>
        <color rgb="FF000000"/>
        <rFont val="Calibri"/>
      </rPr>
      <t xml:space="preserve">
</t>
    </r>
    <r>
      <rPr>
        <sz val="11"/>
        <color rgb="FF000000"/>
        <rFont val="Calibri"/>
      </rPr>
      <t>- Attach a policy to the group:</t>
    </r>
    <r>
      <rPr>
        <sz val="11"/>
        <color rgb="FF000000"/>
        <rFont val="Calibri"/>
      </rPr>
      <t xml:space="preserve">
</t>
    </r>
    <r>
      <rPr>
        <sz val="11"/>
        <color rgb="FF006096"/>
        <rFont val="Roboto Condensed"/>
      </rPr>
      <t>aws iam attach-group-policy --group-name &lt;group-name&gt; --policy-arn &lt;policy-arn&gt;</t>
    </r>
    <r>
      <rPr>
        <sz val="11"/>
        <color rgb="FF006096"/>
        <rFont val="Roboto Condensed"/>
      </rPr>
      <t xml:space="preserve">
</t>
    </r>
    <r>
      <rPr>
        <sz val="11"/>
        <color rgb="FF000000"/>
        <rFont val="Calibri"/>
      </rPr>
      <t xml:space="preserve">
</t>
    </r>
    <r>
      <rPr>
        <sz val="11"/>
        <color rgb="FF000000"/>
        <rFont val="Calibri"/>
      </rPr>
      <t>- Add user to group:</t>
    </r>
    <r>
      <rPr>
        <sz val="11"/>
        <color rgb="FF000000"/>
        <rFont val="Calibri"/>
      </rPr>
      <t xml:space="preserve">
</t>
    </r>
    <r>
      <rPr>
        <sz val="11"/>
        <color rgb="FF006096"/>
        <rFont val="Roboto Condensed"/>
      </rPr>
      <t>aws iam add-user-to-group --user-name &lt;user-name&gt; --group-name &lt;group-name&gt;</t>
    </r>
    <r>
      <rPr>
        <sz val="11"/>
        <color rgb="FF006096"/>
        <rFont val="Roboto Condensed"/>
      </rPr>
      <t xml:space="preserve">
</t>
    </r>
    <r>
      <rPr>
        <sz val="11"/>
        <color rgb="FF000000"/>
        <rFont val="Calibri"/>
      </rPr>
      <t xml:space="preserve">
</t>
    </r>
    <r>
      <rPr>
        <sz val="11"/>
        <color rgb="FF000000"/>
        <rFont val="Calibri"/>
      </rPr>
      <t>- Detach managed policies from user:</t>
    </r>
    <r>
      <rPr>
        <sz val="11"/>
        <color rgb="FF000000"/>
        <rFont val="Calibri"/>
      </rPr>
      <t xml:space="preserve">
</t>
    </r>
    <r>
      <rPr>
        <sz val="11"/>
        <color rgb="FF006096"/>
        <rFont val="Roboto Condensed"/>
      </rPr>
      <t>aws iam detach-user-policy --user-name &lt;user-name&gt; --policy-arn &lt;policy-arn&gt;</t>
    </r>
    <r>
      <rPr>
        <sz val="11"/>
        <color rgb="FF006096"/>
        <rFont val="Roboto Condensed"/>
      </rPr>
      <t xml:space="preserve">
</t>
    </r>
    <r>
      <rPr>
        <sz val="11"/>
        <color rgb="FF000000"/>
        <rFont val="Calibri"/>
      </rPr>
      <t xml:space="preserve">
</t>
    </r>
    <r>
      <rPr>
        <sz val="11"/>
        <color rgb="FF000000"/>
        <rFont val="Calibri"/>
      </rPr>
      <t>- Delete inline policies from user:</t>
    </r>
    <r>
      <rPr>
        <sz val="11"/>
        <color rgb="FF000000"/>
        <rFont val="Calibri"/>
      </rPr>
      <t xml:space="preserve">
</t>
    </r>
    <r>
      <rPr>
        <sz val="11"/>
        <color rgb="FF006096"/>
        <rFont val="Roboto Condensed"/>
      </rPr>
      <t>aws iam delete-user-policy --user-name &lt;user-name&gt; --policy-name &lt;policy-name&gt;</t>
    </r>
    <r>
      <rPr>
        <sz val="11"/>
        <color rgb="FF006096"/>
        <rFont val="Roboto Condensed"/>
      </rPr>
      <t xml:space="preserve">
</t>
    </r>
  </si>
  <si>
    <r>
      <rPr>
        <sz val="11"/>
        <color rgb="FF000000"/>
        <rFont val="Calibri"/>
      </rPr>
      <t>IAM users are granted access to services, functions, and data through IAM policies. There are four ways to assign policies to a user:</t>
    </r>
    <r>
      <rPr>
        <sz val="11"/>
        <color rgb="FF000000"/>
        <rFont val="Calibri"/>
      </rPr>
      <t xml:space="preserve">
</t>
    </r>
    <r>
      <rPr>
        <sz val="11"/>
        <color rgb="FF000000"/>
        <rFont val="Calibri"/>
      </rPr>
      <t>- Attach an inline (user) policy directly to the user</t>
    </r>
    <r>
      <rPr>
        <sz val="11"/>
        <color rgb="FF000000"/>
        <rFont val="Calibri"/>
      </rPr>
      <t xml:space="preserve">
</t>
    </r>
    <r>
      <rPr>
        <sz val="11"/>
        <color rgb="FF000000"/>
        <rFont val="Calibri"/>
      </rPr>
      <t>- Attach a managed policy directly to the user</t>
    </r>
    <r>
      <rPr>
        <sz val="11"/>
        <color rgb="FF000000"/>
        <rFont val="Calibri"/>
      </rPr>
      <t xml:space="preserve">
</t>
    </r>
    <r>
      <rPr>
        <sz val="11"/>
        <color rgb="FF000000"/>
        <rFont val="Calibri"/>
      </rPr>
      <t>- Add the user to an IAM group with attached policies</t>
    </r>
    <r>
      <rPr>
        <sz val="11"/>
        <color rgb="FF000000"/>
        <rFont val="Calibri"/>
      </rPr>
      <t xml:space="preserve">
</t>
    </r>
    <r>
      <rPr>
        <sz val="11"/>
        <color rgb="FF000000"/>
        <rFont val="Calibri"/>
      </rPr>
      <t>- Add the user to an IAM group with inline policies</t>
    </r>
    <r>
      <rPr>
        <sz val="11"/>
        <color rgb="FF000000"/>
        <rFont val="Calibri"/>
      </rPr>
      <t xml:space="preserve">
</t>
    </r>
    <r>
      <rPr>
        <sz val="11"/>
        <color rgb="FF000000"/>
        <rFont val="Calibri"/>
      </rPr>
      <t>Only assigning permissions through IAM groups is recommended.</t>
    </r>
  </si>
  <si>
    <r>
      <rPr>
        <sz val="11"/>
        <color rgb="FF000000"/>
        <rFont val="Calibri"/>
      </rPr>
      <t>Directly assigning policies to users increases the risk of misconfigured or excessive permissions and makes access management more difficult to audit and maintain.</t>
    </r>
  </si>
  <si>
    <r>
      <rPr>
        <sz val="11"/>
        <color rgb="FF000000"/>
        <rFont val="Calibri"/>
      </rPr>
      <t>Perform the following to determine if policies are directly attached to users:</t>
    </r>
    <r>
      <rPr>
        <sz val="11"/>
        <color rgb="FF000000"/>
        <rFont val="Calibri"/>
      </rPr>
      <t xml:space="preserve">
</t>
    </r>
    <r>
      <rPr>
        <sz val="11"/>
        <color rgb="FF000000"/>
        <rFont val="Calibri"/>
      </rPr>
      <t>- Run the following command to list all IAM users:</t>
    </r>
    <r>
      <rPr>
        <sz val="11"/>
        <color rgb="FF000000"/>
        <rFont val="Calibri"/>
      </rPr>
      <t xml:space="preserve">
</t>
    </r>
    <r>
      <rPr>
        <sz val="11"/>
        <color rgb="FF006096"/>
        <rFont val="Roboto Condensed"/>
      </rPr>
      <t xml:space="preserve">aws iam list-users --query 'Users[*].UserName' --output text </t>
    </r>
    <r>
      <rPr>
        <sz val="11"/>
        <color rgb="FF006096"/>
        <rFont val="Roboto Condensed"/>
      </rPr>
      <t xml:space="preserve">
</t>
    </r>
    <r>
      <rPr>
        <sz val="11"/>
        <color rgb="FF000000"/>
        <rFont val="Calibri"/>
      </rPr>
      <t xml:space="preserve">
</t>
    </r>
    <r>
      <rPr>
        <sz val="11"/>
        <color rgb="FF000000"/>
        <rFont val="Calibri"/>
      </rPr>
      <t>- For each user returned, run:</t>
    </r>
    <r>
      <rPr>
        <sz val="11"/>
        <color rgb="FF000000"/>
        <rFont val="Calibri"/>
      </rPr>
      <t xml:space="preserve">
</t>
    </r>
    <r>
      <rPr>
        <sz val="11"/>
        <color rgb="FF006096"/>
        <rFont val="Roboto Condensed"/>
      </rPr>
      <t>aws iam list-attached-user-policies --user-name &lt;user-name&gt;</t>
    </r>
    <r>
      <rPr>
        <sz val="11"/>
        <color rgb="FF006096"/>
        <rFont val="Roboto Condensed"/>
      </rPr>
      <t xml:space="preserve">
</t>
    </r>
    <r>
      <rPr>
        <sz val="11"/>
        <color rgb="FF006096"/>
        <rFont val="Roboto Condensed"/>
      </rPr>
      <t xml:space="preserve">aws iam list-user-policies --user-name &lt;user-name&gt;  </t>
    </r>
    <r>
      <rPr>
        <sz val="11"/>
        <color rgb="FF006096"/>
        <rFont val="Roboto Condensed"/>
      </rPr>
      <t xml:space="preserve">
</t>
    </r>
    <r>
      <rPr>
        <sz val="11"/>
        <color rgb="FF000000"/>
        <rFont val="Calibri"/>
      </rPr>
      <t xml:space="preserve">
</t>
    </r>
    <r>
      <rPr>
        <sz val="11"/>
        <color rgb="FF000000"/>
        <rFont val="Calibri"/>
      </rPr>
      <t>- If any policies are returned, the user has either:</t>
    </r>
    <r>
      <rPr>
        <sz val="11"/>
        <color rgb="FF000000"/>
        <rFont val="Calibri"/>
      </rPr>
      <t xml:space="preserve">
</t>
    </r>
    <r>
      <rPr>
        <sz val="11"/>
        <color rgb="FF000000"/>
        <rFont val="Calibri"/>
      </rPr>
      <t>- A directly attached managed policy, or</t>
    </r>
    <r>
      <rPr>
        <sz val="11"/>
        <color rgb="FF000000"/>
        <rFont val="Calibri"/>
      </rPr>
      <t xml:space="preserve">
</t>
    </r>
    <r>
      <rPr>
        <sz val="11"/>
        <color rgb="FF000000"/>
        <rFont val="Calibri"/>
      </rPr>
      <t>- An inline policy</t>
    </r>
  </si>
  <si>
    <r>
      <rPr>
        <sz val="11"/>
        <color rgb="FF000000"/>
        <rFont val="Calibri"/>
      </rPr>
      <t>By default, AWS allows IAM policies to be attached directly to users, groups, or roles. There are no restrictions preventing direct user policies unless enforced through organizational standards.</t>
    </r>
  </si>
  <si>
    <t>2.14</t>
  </si>
  <si>
    <r>
      <rPr>
        <sz val="11"/>
        <rFont val="Calibri"/>
      </rPr>
      <t xml:space="preserve">Ensure IAM policies that allow full </t>
    </r>
    <r>
      <rPr>
        <sz val="11"/>
        <color rgb="FF000000"/>
        <rFont val="Calibri"/>
      </rPr>
      <t>"</t>
    </r>
    <r>
      <rPr>
        <b/>
        <sz val="11"/>
        <color rgb="FF000000"/>
        <rFont val="Calibri"/>
      </rPr>
      <t>*:*</t>
    </r>
    <r>
      <rPr>
        <sz val="11"/>
        <color rgb="FF000000"/>
        <rFont val="Calibri"/>
      </rPr>
      <t>"</t>
    </r>
    <r>
      <rPr>
        <sz val="11"/>
        <color rgb="FF000000"/>
        <rFont val="Calibri"/>
      </rPr>
      <t xml:space="preserve"> administrative privileges are not attached</t>
    </r>
  </si>
  <si>
    <r>
      <rPr>
        <b/>
        <sz val="11"/>
        <color rgb="FF000000"/>
        <rFont val="Calibri"/>
      </rPr>
      <t>From Console:</t>
    </r>
    <r>
      <rPr>
        <sz val="11"/>
        <color rgb="FF000000"/>
        <rFont val="Calibri"/>
      </rPr>
      <t xml:space="preserve">
</t>
    </r>
    <r>
      <rPr>
        <sz val="11"/>
        <color rgb="FF000000"/>
        <rFont val="Calibri"/>
      </rPr>
      <t>- Sign in to the AWS Management Console and open the IAM console</t>
    </r>
    <r>
      <rPr>
        <sz val="11"/>
        <color rgb="FF000000"/>
        <rFont val="Calibri"/>
      </rPr>
      <t xml:space="preserve">
</t>
    </r>
    <r>
      <rPr>
        <sz val="11"/>
        <color rgb="FF000000"/>
        <rFont val="Calibri"/>
      </rPr>
      <t xml:space="preserve">- In the navigation pane, click </t>
    </r>
    <r>
      <rPr>
        <b/>
        <sz val="11"/>
        <color rgb="FF000000"/>
        <rFont val="Calibri"/>
      </rPr>
      <t>Policies</t>
    </r>
    <r>
      <rPr>
        <sz val="11"/>
        <color rgb="FF000000"/>
        <rFont val="Calibri"/>
      </rPr>
      <t xml:space="preserve">
</t>
    </r>
    <r>
      <rPr>
        <sz val="11"/>
        <color rgb="FF000000"/>
        <rFont val="Calibri"/>
      </rPr>
      <t>- Search for the policy identified in the audit step</t>
    </r>
    <r>
      <rPr>
        <sz val="11"/>
        <color rgb="FF000000"/>
        <rFont val="Calibri"/>
      </rPr>
      <t xml:space="preserve">
</t>
    </r>
    <r>
      <rPr>
        <sz val="11"/>
        <color rgb="FF000000"/>
        <rFont val="Calibri"/>
      </rPr>
      <t>- Select the policy</t>
    </r>
    <r>
      <rPr>
        <sz val="11"/>
        <color rgb="FF000000"/>
        <rFont val="Calibri"/>
      </rPr>
      <t xml:space="preserve">
</t>
    </r>
    <r>
      <rPr>
        <sz val="11"/>
        <color rgb="FF000000"/>
        <rFont val="Calibri"/>
      </rPr>
      <t xml:space="preserve">- Choose </t>
    </r>
    <r>
      <rPr>
        <b/>
        <sz val="11"/>
        <color rgb="FF000000"/>
        <rFont val="Calibri"/>
      </rPr>
      <t>Detach</t>
    </r>
    <r>
      <rPr>
        <sz val="11"/>
        <color rgb="FF000000"/>
        <rFont val="Calibri"/>
      </rPr>
      <t xml:space="preserve">
</t>
    </r>
    <r>
      <rPr>
        <sz val="11"/>
        <color rgb="FF000000"/>
        <rFont val="Calibri"/>
      </rPr>
      <t xml:space="preserve">- Detach the policy from all </t>
    </r>
    <r>
      <rPr>
        <b/>
        <sz val="11"/>
        <color rgb="FF000000"/>
        <rFont val="Calibri"/>
      </rPr>
      <t>Users</t>
    </r>
    <r>
      <rPr>
        <sz val="11"/>
        <color rgb="FF000000"/>
        <rFont val="Calibri"/>
      </rPr>
      <t xml:space="preserve">, </t>
    </r>
    <r>
      <rPr>
        <b/>
        <sz val="11"/>
        <color rgb="FF000000"/>
        <rFont val="Calibri"/>
      </rPr>
      <t>Groups</t>
    </r>
    <r>
      <rPr>
        <sz val="11"/>
        <color rgb="FF000000"/>
        <rFont val="Calibri"/>
      </rPr>
      <t xml:space="preserve">, and </t>
    </r>
    <r>
      <rPr>
        <b/>
        <sz val="11"/>
        <color rgb="FF000000"/>
        <rFont val="Calibri"/>
      </rPr>
      <t>Roles</t>
    </r>
    <r>
      <rPr>
        <sz val="11"/>
        <color rgb="FF000000"/>
        <rFont val="Calibri"/>
      </rPr>
      <t xml:space="preserve">
</t>
    </r>
    <r>
      <rPr>
        <sz val="11"/>
        <color rgb="FF000000"/>
        <rFont val="Calibri"/>
      </rPr>
      <t>- Delete the policy if it is no longer required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entities attached to the policy:</t>
    </r>
    <r>
      <rPr>
        <sz val="11"/>
        <color rgb="FF000000"/>
        <rFont val="Calibri"/>
      </rPr>
      <t xml:space="preserve">
</t>
    </r>
    <r>
      <rPr>
        <sz val="11"/>
        <color rgb="FF006096"/>
        <rFont val="Roboto Condensed"/>
      </rPr>
      <t>aws iam list-entities-for-policy --policy-arn &lt;policy_arn&gt;</t>
    </r>
    <r>
      <rPr>
        <sz val="11"/>
        <color rgb="FF006096"/>
        <rFont val="Roboto Condensed"/>
      </rPr>
      <t xml:space="preserve">
</t>
    </r>
    <r>
      <rPr>
        <sz val="11"/>
        <color rgb="FF000000"/>
        <rFont val="Calibri"/>
      </rPr>
      <t xml:space="preserve">
</t>
    </r>
    <r>
      <rPr>
        <sz val="11"/>
        <color rgb="FF000000"/>
        <rFont val="Calibri"/>
      </rPr>
      <t>- Detach from users:</t>
    </r>
    <r>
      <rPr>
        <sz val="11"/>
        <color rgb="FF000000"/>
        <rFont val="Calibri"/>
      </rPr>
      <t xml:space="preserve">
</t>
    </r>
    <r>
      <rPr>
        <sz val="11"/>
        <color rgb="FF006096"/>
        <rFont val="Roboto Condensed"/>
      </rPr>
      <t>aws iam detach-user-policy --user-name &lt;iam_user&gt; --policy-arn &lt;policy_arn&gt;</t>
    </r>
    <r>
      <rPr>
        <sz val="11"/>
        <color rgb="FF006096"/>
        <rFont val="Roboto Condensed"/>
      </rPr>
      <t xml:space="preserve">
</t>
    </r>
    <r>
      <rPr>
        <sz val="11"/>
        <color rgb="FF000000"/>
        <rFont val="Calibri"/>
      </rPr>
      <t xml:space="preserve">
</t>
    </r>
    <r>
      <rPr>
        <sz val="11"/>
        <color rgb="FF000000"/>
        <rFont val="Calibri"/>
      </rPr>
      <t>- Detach from groups:</t>
    </r>
    <r>
      <rPr>
        <sz val="11"/>
        <color rgb="FF000000"/>
        <rFont val="Calibri"/>
      </rPr>
      <t xml:space="preserve">
</t>
    </r>
    <r>
      <rPr>
        <sz val="11"/>
        <color rgb="FF006096"/>
        <rFont val="Roboto Condensed"/>
      </rPr>
      <t>aws iam detach-group-policy --group-name &lt;iam_group&gt; --policy-arn &lt;policy_arn&gt;</t>
    </r>
    <r>
      <rPr>
        <sz val="11"/>
        <color rgb="FF006096"/>
        <rFont val="Roboto Condensed"/>
      </rPr>
      <t xml:space="preserve">
</t>
    </r>
    <r>
      <rPr>
        <sz val="11"/>
        <color rgb="FF000000"/>
        <rFont val="Calibri"/>
      </rPr>
      <t xml:space="preserve">
</t>
    </r>
    <r>
      <rPr>
        <sz val="11"/>
        <color rgb="FF000000"/>
        <rFont val="Calibri"/>
      </rPr>
      <t>- Detach from roles:</t>
    </r>
    <r>
      <rPr>
        <sz val="11"/>
        <color rgb="FF000000"/>
        <rFont val="Calibri"/>
      </rPr>
      <t xml:space="preserve">
</t>
    </r>
    <r>
      <rPr>
        <sz val="11"/>
        <color rgb="FF006096"/>
        <rFont val="Roboto Condensed"/>
      </rPr>
      <t>aws iam detach-role-policy --role-name &lt;iam_role&gt; --policy-arn &lt;policy_arn&gt;</t>
    </r>
    <r>
      <rPr>
        <sz val="11"/>
        <color rgb="FF006096"/>
        <rFont val="Roboto Condensed"/>
      </rPr>
      <t xml:space="preserve">
</t>
    </r>
  </si>
  <si>
    <r>
      <rPr>
        <sz val="11"/>
        <color rgb="FF000000"/>
        <rFont val="Calibri"/>
      </rPr>
      <t>IAM policies are the means by which privileges are granted to users, groups, or roles. It is recommended and considered standard security advice to grant least privilege, granting only the permissions required to perform a task. Determine what users need to do, and then craft policies for them that allow the users to perform only those tasks, instead of granting full administrative privileges.</t>
    </r>
  </si>
  <si>
    <r>
      <rPr>
        <sz val="11"/>
        <color rgb="FF000000"/>
        <rFont val="Calibri"/>
      </rPr>
      <t>Policies granting full administrative privileges significantly increase the risk of unauthorized or unintended actions, potentially resulting in complete account compromise.</t>
    </r>
  </si>
  <si>
    <r>
      <rPr>
        <sz val="11"/>
        <color rgb="FF000000"/>
        <rFont val="Calibri"/>
      </rPr>
      <t>Perform the following to determine existing policies: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to get a list of IAM policies:</t>
    </r>
    <r>
      <rPr>
        <sz val="11"/>
        <color rgb="FF000000"/>
        <rFont val="Calibri"/>
      </rPr>
      <t xml:space="preserve">
</t>
    </r>
    <r>
      <rPr>
        <sz val="11"/>
        <color rgb="FF006096"/>
        <rFont val="Roboto Condensed"/>
      </rPr>
      <t>aws iam list-policies --only-attached --output text</t>
    </r>
    <r>
      <rPr>
        <sz val="11"/>
        <color rgb="FF006096"/>
        <rFont val="Roboto Condensed"/>
      </rPr>
      <t xml:space="preserve">
</t>
    </r>
    <r>
      <rPr>
        <sz val="11"/>
        <color rgb="FF000000"/>
        <rFont val="Calibri"/>
      </rPr>
      <t xml:space="preserve">
</t>
    </r>
    <r>
      <rPr>
        <sz val="11"/>
        <color rgb="FF000000"/>
        <rFont val="Calibri"/>
      </rPr>
      <t>-  For each policy returned, evaluate the default policy version to determine if it allows full administrative privileges ("</t>
    </r>
    <r>
      <rPr>
        <i/>
        <sz val="11"/>
        <color rgb="FF000000"/>
        <rFont val="Calibri"/>
      </rPr>
      <t>:</t>
    </r>
    <r>
      <rPr>
        <sz val="11"/>
        <color rgb="FF000000"/>
        <rFont val="Calibri"/>
      </rPr>
      <t>"). The default version represents the effective permissions applied.</t>
    </r>
    <r>
      <rPr>
        <sz val="11"/>
        <color rgb="FF000000"/>
        <rFont val="Calibri"/>
      </rPr>
      <t xml:space="preserve">
</t>
    </r>
    <r>
      <rPr>
        <sz val="11"/>
        <color rgb="FF000000"/>
        <rFont val="Calibri"/>
      </rPr>
      <t>-  Alternatively, the following command can be used to identify all attached policies that allow full administrative privileges and list associated entities:</t>
    </r>
    <r>
      <rPr>
        <sz val="11"/>
        <color rgb="FF000000"/>
        <rFont val="Calibri"/>
      </rPr>
      <t xml:space="preserve">
</t>
    </r>
    <r>
      <rPr>
        <sz val="11"/>
        <color rgb="FF006096"/>
        <rFont val="Roboto Condensed"/>
      </rPr>
      <t>policies=$(aws iam list-policies --scope All --only-attached --query 'Policies[*].Arn' --output text)</t>
    </r>
    <r>
      <rPr>
        <sz val="11"/>
        <color rgb="FF006096"/>
        <rFont val="Roboto Condensed"/>
      </rPr>
      <t xml:space="preserve">
</t>
    </r>
    <r>
      <rPr>
        <sz val="11"/>
        <color rgb="FF006096"/>
        <rFont val="Roboto Condensed"/>
      </rPr>
      <t>for arn in $policies; do</t>
    </r>
    <r>
      <rPr>
        <sz val="11"/>
        <color rgb="FF006096"/>
        <rFont val="Roboto Condensed"/>
      </rPr>
      <t xml:space="preserve">
</t>
    </r>
    <r>
      <rPr>
        <sz val="11"/>
        <color rgb="FF006096"/>
        <rFont val="Roboto Condensed"/>
      </rPr>
      <t xml:space="preserve">  version=$(aws iam get-policy --policy-arn "$arn" --query 'Policy.DefaultVersionId' --output text)</t>
    </r>
    <r>
      <rPr>
        <sz val="11"/>
        <color rgb="FF006096"/>
        <rFont val="Roboto Condensed"/>
      </rPr>
      <t xml:space="preserve">
</t>
    </r>
    <r>
      <rPr>
        <sz val="11"/>
        <color rgb="FF006096"/>
        <rFont val="Roboto Condensed"/>
      </rPr>
      <t xml:space="preserve">  is_admin=$(aws iam get-policy-version --policy-arn "$arn" --version-id "$version" --query 'PolicyVersion.Document' | jq -r '</t>
    </r>
    <r>
      <rPr>
        <sz val="11"/>
        <color rgb="FF006096"/>
        <rFont val="Roboto Condensed"/>
      </rPr>
      <t xml:space="preserve">
</t>
    </r>
    <r>
      <rPr>
        <sz val="11"/>
        <color rgb="FF006096"/>
        <rFont val="Roboto Condensed"/>
      </rPr>
      <t xml:space="preserve">      .Statement | </t>
    </r>
    <r>
      <rPr>
        <sz val="11"/>
        <color rgb="FF006096"/>
        <rFont val="Roboto Condensed"/>
      </rPr>
      <t xml:space="preserve">
</t>
    </r>
    <r>
      <rPr>
        <sz val="11"/>
        <color rgb="FF006096"/>
        <rFont val="Roboto Condensed"/>
      </rPr>
      <t xml:space="preserve">      (if type == "array" then .[] else . end) | </t>
    </r>
    <r>
      <rPr>
        <sz val="11"/>
        <color rgb="FF006096"/>
        <rFont val="Roboto Condensed"/>
      </rPr>
      <t xml:space="preserve">
</t>
    </r>
    <r>
      <rPr>
        <sz val="11"/>
        <color rgb="FF006096"/>
        <rFont val="Roboto Condensed"/>
      </rPr>
      <t xml:space="preserve">      select(.Effect == "Allow") | </t>
    </r>
    <r>
      <rPr>
        <sz val="11"/>
        <color rgb="FF006096"/>
        <rFont val="Roboto Condensed"/>
      </rPr>
      <t xml:space="preserve">
</t>
    </r>
    <r>
      <rPr>
        <sz val="11"/>
        <color rgb="FF006096"/>
        <rFont val="Roboto Condensed"/>
      </rPr>
      <t xml:space="preserve">      select(</t>
    </r>
    <r>
      <rPr>
        <sz val="11"/>
        <color rgb="FF006096"/>
        <rFont val="Roboto Condensed"/>
      </rPr>
      <t xml:space="preserve">
</t>
    </r>
    <r>
      <rPr>
        <sz val="11"/>
        <color rgb="FF006096"/>
        <rFont val="Roboto Condensed"/>
      </rPr>
      <t xml:space="preserve">          (.Action | if type == "array" then .[] else . end == "*") and </t>
    </r>
    <r>
      <rPr>
        <sz val="11"/>
        <color rgb="FF006096"/>
        <rFont val="Roboto Condensed"/>
      </rPr>
      <t xml:space="preserve">
</t>
    </r>
    <r>
      <rPr>
        <sz val="11"/>
        <color rgb="FF006096"/>
        <rFont val="Roboto Condensed"/>
      </rPr>
      <t xml:space="preserve">          (.Resource | if type == "array" then .[] else . end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 -z "$is_admin" ]; then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"ADMIN POLICY FOUND: $arn"</t>
    </r>
    <r>
      <rPr>
        <sz val="11"/>
        <color rgb="FF006096"/>
        <rFont val="Roboto Condensed"/>
      </rPr>
      <t xml:space="preserve">
</t>
    </r>
    <r>
      <rPr>
        <sz val="11"/>
        <color rgb="FF006096"/>
        <rFont val="Roboto Condensed"/>
      </rPr>
      <t xml:space="preserve">      echo "ATTACHED ENTITIES:"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aws iam list-entities-for-policy --policy-arn "$arn" --query '{Users: PolicyUsers[*].UserName, Roles: PolicyRoles[*].RoleName, Groups: PolicyGroups[*].GroupName}' --output yaml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In the output, no policy should contain a statement with:</t>
    </r>
    <r>
      <rPr>
        <sz val="11"/>
        <color rgb="FF000000"/>
        <rFont val="Calibri"/>
      </rPr>
      <t xml:space="preserve">
</t>
    </r>
    <r>
      <rPr>
        <sz val="11"/>
        <color rgb="FF000000"/>
        <rFont val="Calibri"/>
      </rPr>
      <t>- "Effect": "Allow"</t>
    </r>
    <r>
      <rPr>
        <sz val="11"/>
        <color rgb="FF000000"/>
        <rFont val="Calibri"/>
      </rPr>
      <t xml:space="preserve">
</t>
    </r>
    <r>
      <rPr>
        <sz val="11"/>
        <color rgb="FF000000"/>
        <rFont val="Calibri"/>
      </rPr>
      <t>- "Action": "*"</t>
    </r>
    <r>
      <rPr>
        <sz val="11"/>
        <color rgb="FF000000"/>
        <rFont val="Calibri"/>
      </rPr>
      <t xml:space="preserve">
</t>
    </r>
    <r>
      <rPr>
        <sz val="11"/>
        <color rgb="FF000000"/>
        <rFont val="Calibri"/>
      </rPr>
      <t>- "Resource": "*"</t>
    </r>
  </si>
  <si>
    <r>
      <rPr>
        <sz val="11"/>
        <color rgb="FF000000"/>
        <rFont val="Calibri"/>
      </rPr>
      <t>By default, AWS allows the creation and attachment of IAM policies that grant full administrative privileges (i.e., "Effect": "Allow", "Action": "</t>
    </r>
    <r>
      <rPr>
        <i/>
        <sz val="11"/>
        <color rgb="FF000000"/>
        <rFont val="Calibri"/>
      </rPr>
      <t>", "Resource": "</t>
    </r>
    <r>
      <rPr>
        <sz val="11"/>
        <color rgb="FF000000"/>
        <rFont val="Calibri"/>
      </rPr>
      <t>"). No restriction exists unless enforced through organizational policy or Service Control Policies (SCPs).</t>
    </r>
  </si>
  <si>
    <t>2.15</t>
  </si>
  <si>
    <r>
      <rPr>
        <sz val="11"/>
        <rFont val="Calibri"/>
      </rPr>
      <t>Ensure a support role has been created to manage incidents with AWS Support</t>
    </r>
  </si>
  <si>
    <r>
      <rPr>
        <b/>
        <sz val="11"/>
        <color rgb="FF000000"/>
        <rFont val="Calibri"/>
      </rPr>
      <t>From Console:</t>
    </r>
    <r>
      <rPr>
        <sz val="11"/>
        <color rgb="FF000000"/>
        <rFont val="Calibri"/>
      </rPr>
      <t xml:space="preserve">
</t>
    </r>
    <r>
      <rPr>
        <sz val="11"/>
        <color rgb="FF000000"/>
        <rFont val="Calibri"/>
      </rPr>
      <t>- Sign in to the AWS Management Console and open the IAM console</t>
    </r>
    <r>
      <rPr>
        <sz val="11"/>
        <color rgb="FF000000"/>
        <rFont val="Calibri"/>
      </rPr>
      <t xml:space="preserve">
</t>
    </r>
    <r>
      <rPr>
        <sz val="11"/>
        <color rgb="FF000000"/>
        <rFont val="Calibri"/>
      </rPr>
      <t xml:space="preserve">- Navigate to </t>
    </r>
    <r>
      <rPr>
        <b/>
        <sz val="11"/>
        <color rgb="FF000000"/>
        <rFont val="Calibri"/>
      </rPr>
      <t>Roles</t>
    </r>
    <r>
      <rPr>
        <sz val="11"/>
        <color rgb="FF000000"/>
        <rFont val="Calibri"/>
      </rPr>
      <t xml:space="preserve">
</t>
    </r>
    <r>
      <rPr>
        <sz val="11"/>
        <color rgb="FF000000"/>
        <rFont val="Calibri"/>
      </rPr>
      <t xml:space="preserve">- Click </t>
    </r>
    <r>
      <rPr>
        <b/>
        <sz val="11"/>
        <color rgb="FF000000"/>
        <rFont val="Calibri"/>
      </rPr>
      <t>Create role</t>
    </r>
    <r>
      <rPr>
        <sz val="11"/>
        <color rgb="FF000000"/>
        <rFont val="Calibri"/>
      </rPr>
      <t xml:space="preserve">
</t>
    </r>
    <r>
      <rPr>
        <sz val="11"/>
        <color rgb="FF000000"/>
        <rFont val="Calibri"/>
      </rPr>
      <t>- Configure the trusted entity (e.g., your AWS account or identity provider)</t>
    </r>
    <r>
      <rPr>
        <sz val="11"/>
        <color rgb="FF000000"/>
        <rFont val="Calibri"/>
      </rPr>
      <t xml:space="preserve">
</t>
    </r>
    <r>
      <rPr>
        <sz val="11"/>
        <color rgb="FF000000"/>
        <rFont val="Calibri"/>
      </rPr>
      <t xml:space="preserve">- Attach the </t>
    </r>
    <r>
      <rPr>
        <b/>
        <sz val="11"/>
        <color rgb="FF000000"/>
        <rFont val="Calibri"/>
      </rPr>
      <t>AWSSupportAccess</t>
    </r>
    <r>
      <rPr>
        <sz val="11"/>
        <color rgb="FF000000"/>
        <rFont val="Calibri"/>
      </rPr>
      <t xml:space="preserve"> policy</t>
    </r>
    <r>
      <rPr>
        <sz val="11"/>
        <color rgb="FF000000"/>
        <rFont val="Calibri"/>
      </rPr>
      <t xml:space="preserve">
</t>
    </r>
    <r>
      <rPr>
        <sz val="11"/>
        <color rgb="FF000000"/>
        <rFont val="Calibri"/>
      </rPr>
      <t>- Complete role creation</t>
    </r>
    <r>
      <rPr>
        <sz val="11"/>
        <color rgb="FF000000"/>
        <rFont val="Calibri"/>
      </rPr>
      <t xml:space="preserve">
</t>
    </r>
    <r>
      <rPr>
        <sz val="11"/>
        <color rgb="FF000000"/>
        <rFont val="Calibri"/>
      </rPr>
      <t>- Assign the role to appropriate users or groups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Create a trust policy (example):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"AWS": "arn:aws:iam::&lt;account-id&gt;:root"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 "sts:AssumeRole"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role:</t>
    </r>
    <r>
      <rPr>
        <sz val="11"/>
        <color rgb="FF000000"/>
        <rFont val="Calibri"/>
      </rPr>
      <t xml:space="preserve">
</t>
    </r>
    <r>
      <rPr>
        <sz val="11"/>
        <color rgb="FF006096"/>
        <rFont val="Roboto Condensed"/>
      </rPr>
      <t>aws iam create-role --role-name &lt;role-name&gt; --assume-role-policy-document file://trust-policy.json</t>
    </r>
    <r>
      <rPr>
        <sz val="11"/>
        <color rgb="FF006096"/>
        <rFont val="Roboto Condensed"/>
      </rPr>
      <t xml:space="preserve">
</t>
    </r>
    <r>
      <rPr>
        <sz val="11"/>
        <color rgb="FF000000"/>
        <rFont val="Calibri"/>
      </rPr>
      <t xml:space="preserve">
</t>
    </r>
    <r>
      <rPr>
        <sz val="11"/>
        <color rgb="FF000000"/>
        <rFont val="Calibri"/>
      </rPr>
      <t>- Attach the AWS Support policy:</t>
    </r>
    <r>
      <rPr>
        <sz val="11"/>
        <color rgb="FF000000"/>
        <rFont val="Calibri"/>
      </rPr>
      <t xml:space="preserve">
</t>
    </r>
    <r>
      <rPr>
        <sz val="11"/>
        <color rgb="FF006096"/>
        <rFont val="Roboto Condensed"/>
      </rPr>
      <t>aws iam attach-role-policy --policy-arn arn:aws:iam::aws:policy/AWSSupportAccess --role-name &lt;role-name&gt;</t>
    </r>
    <r>
      <rPr>
        <sz val="11"/>
        <color rgb="FF006096"/>
        <rFont val="Roboto Condensed"/>
      </rPr>
      <t xml:space="preserve">
</t>
    </r>
  </si>
  <si>
    <r>
      <rPr>
        <sz val="11"/>
        <color rgb="FF000000"/>
        <rFont val="Calibri"/>
      </rPr>
      <t>AWS provides a Support Center that can be used for incident notification and response, as well as technical support and customer service. Create an IAM role with the appropriate policy assigned to allow authorized users to manage incidents with AWS Support.</t>
    </r>
  </si>
  <si>
    <r>
      <rPr>
        <sz val="11"/>
        <color rgb="FF000000"/>
        <rFont val="Calibri"/>
      </rPr>
      <t>Without a dedicated support role, access to AWS Support may require overly permissive roles, increasing the risk of excessive access and reducing separation of duties.</t>
    </r>
  </si>
  <si>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In the left navigation pane, under </t>
    </r>
    <r>
      <rPr>
        <b/>
        <sz val="11"/>
        <color rgb="FF000000"/>
        <rFont val="Calibri"/>
      </rPr>
      <t>Access management</t>
    </r>
    <r>
      <rPr>
        <sz val="11"/>
        <color rgb="FF000000"/>
        <rFont val="Calibri"/>
      </rPr>
      <t xml:space="preserve">, select </t>
    </r>
    <r>
      <rPr>
        <b/>
        <sz val="11"/>
        <color rgb="FF000000"/>
        <rFont val="Calibri"/>
      </rPr>
      <t>Policies</t>
    </r>
    <r>
      <rPr>
        <sz val="11"/>
        <color rgb="FF000000"/>
        <rFont val="Calibri"/>
      </rPr>
      <t xml:space="preserve">
</t>
    </r>
    <r>
      <rPr>
        <sz val="11"/>
        <color rgb="FF000000"/>
        <rFont val="Calibri"/>
      </rPr>
      <t xml:space="preserve">- In the policy search field, enter </t>
    </r>
    <r>
      <rPr>
        <b/>
        <sz val="11"/>
        <color rgb="FF000000"/>
        <rFont val="Calibri"/>
      </rPr>
      <t>AWSSupportAccess</t>
    </r>
    <r>
      <rPr>
        <sz val="11"/>
        <color rgb="FF000000"/>
        <rFont val="Calibri"/>
      </rPr>
      <t xml:space="preserve">
</t>
    </r>
    <r>
      <rPr>
        <sz val="11"/>
        <color rgb="FF000000"/>
        <rFont val="Calibri"/>
      </rPr>
      <t>- Select the policy</t>
    </r>
    <r>
      <rPr>
        <sz val="11"/>
        <color rgb="FF000000"/>
        <rFont val="Calibri"/>
      </rPr>
      <t xml:space="preserve">
</t>
    </r>
    <r>
      <rPr>
        <sz val="11"/>
        <color rgb="FF000000"/>
        <rFont val="Calibri"/>
      </rPr>
      <t xml:space="preserve">- Click the </t>
    </r>
    <r>
      <rPr>
        <b/>
        <sz val="11"/>
        <color rgb="FF000000"/>
        <rFont val="Calibri"/>
      </rPr>
      <t>Entities attached</t>
    </r>
    <r>
      <rPr>
        <sz val="11"/>
        <color rgb="FF000000"/>
        <rFont val="Calibri"/>
      </rPr>
      <t xml:space="preserve"> tab</t>
    </r>
    <r>
      <rPr>
        <sz val="11"/>
        <color rgb="FF000000"/>
        <rFont val="Calibri"/>
      </rPr>
      <t xml:space="preserve">
</t>
    </r>
    <r>
      <rPr>
        <sz val="11"/>
        <color rgb="FF000000"/>
        <rFont val="Calibri"/>
      </rPr>
      <t xml:space="preserve">- Ensure at least one </t>
    </r>
    <r>
      <rPr>
        <b/>
        <sz val="11"/>
        <color rgb="FF000000"/>
        <rFont val="Calibri"/>
      </rPr>
      <t>IAM Role</t>
    </r>
    <r>
      <rPr>
        <sz val="11"/>
        <color rgb="FF000000"/>
        <rFont val="Calibri"/>
      </rPr>
      <t xml:space="preserve"> is attached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Identify the AWS managed support policy:</t>
    </r>
    <r>
      <rPr>
        <sz val="11"/>
        <color rgb="FF000000"/>
        <rFont val="Calibri"/>
      </rPr>
      <t xml:space="preserve">
</t>
    </r>
    <r>
      <rPr>
        <sz val="11"/>
        <color rgb="FF006096"/>
        <rFont val="Roboto Condensed"/>
      </rPr>
      <t>aws iam list-policies --query "Policies[?PolicyName=='AWSSupportAccess'].Arn" --output text</t>
    </r>
    <r>
      <rPr>
        <sz val="11"/>
        <color rgb="FF006096"/>
        <rFont val="Roboto Condensed"/>
      </rPr>
      <t xml:space="preserve">
</t>
    </r>
    <r>
      <rPr>
        <sz val="11"/>
        <color rgb="FF000000"/>
        <rFont val="Calibri"/>
      </rPr>
      <t xml:space="preserve">
</t>
    </r>
    <r>
      <rPr>
        <sz val="11"/>
        <color rgb="FF000000"/>
        <rFont val="Calibri"/>
      </rPr>
      <t>- Check if it is attached to any roles:</t>
    </r>
    <r>
      <rPr>
        <sz val="11"/>
        <color rgb="FF000000"/>
        <rFont val="Calibri"/>
      </rPr>
      <t xml:space="preserve">
</t>
    </r>
    <r>
      <rPr>
        <sz val="11"/>
        <color rgb="FF006096"/>
        <rFont val="Roboto Condensed"/>
      </rPr>
      <t>aws iam list-entities-for-policy --policy-arn arn:aws:iam::aws:policy/AWSSupportAccess</t>
    </r>
    <r>
      <rPr>
        <sz val="11"/>
        <color rgb="FF006096"/>
        <rFont val="Roboto Condensed"/>
      </rPr>
      <t xml:space="preserve">
</t>
    </r>
    <r>
      <rPr>
        <sz val="11"/>
        <color rgb="FF000000"/>
        <rFont val="Calibri"/>
      </rPr>
      <t xml:space="preserve">
</t>
    </r>
    <r>
      <rPr>
        <sz val="11"/>
        <color rgb="FF000000"/>
        <rFont val="Calibri"/>
      </rPr>
      <t xml:space="preserve">- Ensure that at least one role is listed under </t>
    </r>
    <r>
      <rPr>
        <b/>
        <sz val="11"/>
        <color rgb="FF000000"/>
        <rFont val="Calibri"/>
      </rPr>
      <t>PolicyRoles</t>
    </r>
  </si>
  <si>
    <r>
      <rPr>
        <sz val="11"/>
        <color rgb="FF000000"/>
        <rFont val="Calibri"/>
      </rPr>
      <t xml:space="preserve">By default, AWS does not create a dedicated support role. IAM users and roles with sufficient permissions (e.g., </t>
    </r>
    <r>
      <rPr>
        <b/>
        <sz val="11"/>
        <color rgb="FF000000"/>
        <rFont val="Calibri"/>
      </rPr>
      <t>AdministratorAccess</t>
    </r>
    <r>
      <rPr>
        <sz val="11"/>
        <color rgb="FF000000"/>
        <rFont val="Calibri"/>
      </rPr>
      <t xml:space="preserve">) can access the Support Center unless a specific role with the </t>
    </r>
    <r>
      <rPr>
        <b/>
        <sz val="11"/>
        <color rgb="FF000000"/>
        <rFont val="Calibri"/>
      </rPr>
      <t>AWSSupportAccess</t>
    </r>
    <r>
      <rPr>
        <sz val="11"/>
        <color rgb="FF000000"/>
        <rFont val="Calibri"/>
      </rPr>
      <t xml:space="preserve"> policy is created.</t>
    </r>
  </si>
  <si>
    <t>2.16</t>
  </si>
  <si>
    <r>
      <rPr>
        <sz val="11"/>
        <rFont val="Calibri"/>
      </rPr>
      <t>Ensure IAM instance roles are used for AWS resource access from instances</t>
    </r>
  </si>
  <si>
    <r>
      <rPr>
        <b/>
        <sz val="11"/>
        <color rgb="FF000000"/>
        <rFont val="Calibri"/>
      </rPr>
      <t>From Console:</t>
    </r>
    <r>
      <rPr>
        <sz val="11"/>
        <color rgb="FF000000"/>
        <rFont val="Calibri"/>
      </rPr>
      <t xml:space="preserve">
</t>
    </r>
    <r>
      <rPr>
        <sz val="11"/>
        <color rgb="FF000000"/>
        <rFont val="Calibri"/>
      </rPr>
      <t xml:space="preserve">- Sign in to the AWS Management Console and navigate to the EC2 dashboard at </t>
    </r>
    <r>
      <rPr>
        <b/>
        <sz val="11"/>
        <color rgb="FF000000"/>
        <rFont val="Calibri"/>
      </rPr>
      <t>https://console.aws.amazon.com/ec2/</t>
    </r>
    <r>
      <rPr>
        <sz val="11"/>
        <color rgb="FF000000"/>
        <rFont val="Calibri"/>
      </rPr>
      <t xml:space="preserve">
</t>
    </r>
    <r>
      <rPr>
        <sz val="11"/>
        <color rgb="FF000000"/>
        <rFont val="Calibri"/>
      </rPr>
      <t xml:space="preserve">- In the left navigation panel, choose </t>
    </r>
    <r>
      <rPr>
        <b/>
        <sz val="11"/>
        <color rgb="FF000000"/>
        <rFont val="Calibri"/>
      </rPr>
      <t>Instances</t>
    </r>
    <r>
      <rPr>
        <sz val="11"/>
        <color rgb="FF000000"/>
        <rFont val="Calibri"/>
      </rPr>
      <t xml:space="preserve">
</t>
    </r>
    <r>
      <rPr>
        <sz val="11"/>
        <color rgb="FF000000"/>
        <rFont val="Calibri"/>
      </rPr>
      <t>- Select the EC2 instance you want to modify</t>
    </r>
    <r>
      <rPr>
        <sz val="11"/>
        <color rgb="FF000000"/>
        <rFont val="Calibri"/>
      </rPr>
      <t xml:space="preserve">
</t>
    </r>
    <r>
      <rPr>
        <sz val="11"/>
        <color rgb="FF000000"/>
        <rFont val="Calibri"/>
      </rPr>
      <t xml:space="preserve">- Click </t>
    </r>
    <r>
      <rPr>
        <b/>
        <sz val="11"/>
        <color rgb="FF000000"/>
        <rFont val="Calibri"/>
      </rPr>
      <t>Actions</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Click </t>
    </r>
    <r>
      <rPr>
        <b/>
        <sz val="11"/>
        <color rgb="FF000000"/>
        <rFont val="Calibri"/>
      </rPr>
      <t>Modify IAM role</t>
    </r>
    <r>
      <rPr>
        <sz val="11"/>
        <color rgb="FF000000"/>
        <rFont val="Calibri"/>
      </rPr>
      <t xml:space="preserve">
</t>
    </r>
    <r>
      <rPr>
        <sz val="11"/>
        <color rgb="FF000000"/>
        <rFont val="Calibri"/>
      </rPr>
      <t>- Select an existing IAM role or create a new one</t>
    </r>
    <r>
      <rPr>
        <sz val="11"/>
        <color rgb="FF000000"/>
        <rFont val="Calibri"/>
      </rPr>
      <t xml:space="preserve">
</t>
    </r>
    <r>
      <rPr>
        <sz val="11"/>
        <color rgb="FF000000"/>
        <rFont val="Calibri"/>
      </rPr>
      <t xml:space="preserve">- Click </t>
    </r>
    <r>
      <rPr>
        <b/>
        <sz val="11"/>
        <color rgb="FF000000"/>
        <rFont val="Calibri"/>
      </rPr>
      <t>Update IAM role</t>
    </r>
    <r>
      <rPr>
        <sz val="11"/>
        <color rgb="FF000000"/>
        <rFont val="Calibri"/>
      </rPr>
      <t xml:space="preserve">
</t>
    </r>
    <r>
      <rPr>
        <sz val="11"/>
        <color rgb="FF000000"/>
        <rFont val="Calibri"/>
      </rPr>
      <t>- Repeat for all applicable instances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Identify instances without roles (all regions):</t>
    </r>
    <r>
      <rPr>
        <sz val="11"/>
        <color rgb="FF000000"/>
        <rFont val="Calibri"/>
      </rPr>
      <t xml:space="preserve">
</t>
    </r>
    <r>
      <rPr>
        <sz val="11"/>
        <color rgb="FF006096"/>
        <rFont val="Roboto Condensed"/>
      </rPr>
      <t>for r in $(aws ec2 describe-regions --query "Regions[].RegionName" --output text); do aws ec2 describe-instances --region "$r" --query "Reservations[].Instances[?IamInstanceProfile==null].[InstanceId, '$r']" --output text done</t>
    </r>
    <r>
      <rPr>
        <sz val="11"/>
        <color rgb="FF006096"/>
        <rFont val="Roboto Condensed"/>
      </rPr>
      <t xml:space="preserve">
</t>
    </r>
    <r>
      <rPr>
        <sz val="11"/>
        <color rgb="FF000000"/>
        <rFont val="Calibri"/>
      </rPr>
      <t xml:space="preserve">
</t>
    </r>
    <r>
      <rPr>
        <sz val="11"/>
        <color rgb="FF000000"/>
        <rFont val="Calibri"/>
      </rPr>
      <t>- Attach an instance profile:</t>
    </r>
    <r>
      <rPr>
        <sz val="11"/>
        <color rgb="FF000000"/>
        <rFont val="Calibri"/>
      </rPr>
      <t xml:space="preserve">
</t>
    </r>
    <r>
      <rPr>
        <sz val="11"/>
        <color rgb="FF006096"/>
        <rFont val="Roboto Condensed"/>
      </rPr>
      <t>aws ec2 associate-iam-instance-profile --region &lt;region-name&gt; --instance-id &lt;Instance-ID&gt; --iam-instance-profile Name="Instance-Profile-Name"</t>
    </r>
    <r>
      <rPr>
        <sz val="11"/>
        <color rgb="FF006096"/>
        <rFont val="Roboto Condensed"/>
      </rPr>
      <t xml:space="preserve">
</t>
    </r>
    <r>
      <rPr>
        <sz val="11"/>
        <color rgb="FF000000"/>
        <rFont val="Calibri"/>
      </rPr>
      <t xml:space="preserve">
</t>
    </r>
    <r>
      <rPr>
        <sz val="11"/>
        <color rgb="FF000000"/>
        <rFont val="Calibri"/>
      </rPr>
      <t>- Verify the role is attached:</t>
    </r>
    <r>
      <rPr>
        <sz val="11"/>
        <color rgb="FF000000"/>
        <rFont val="Calibri"/>
      </rPr>
      <t xml:space="preserve">
</t>
    </r>
    <r>
      <rPr>
        <sz val="11"/>
        <color rgb="FF006096"/>
        <rFont val="Roboto Condensed"/>
      </rPr>
      <t>aws ec2 describe-instances --region &lt;region-name&gt; --instance-id &lt;Instance-ID&gt; --query 'Reservations[*].Instances[*].IamInstanceProfile'</t>
    </r>
    <r>
      <rPr>
        <sz val="11"/>
        <color rgb="FF006096"/>
        <rFont val="Roboto Condensed"/>
      </rPr>
      <t xml:space="preserve">
</t>
    </r>
    <r>
      <rPr>
        <sz val="11"/>
        <color rgb="FF000000"/>
        <rFont val="Calibri"/>
      </rPr>
      <t xml:space="preserve">
</t>
    </r>
    <r>
      <rPr>
        <sz val="11"/>
        <color rgb="FF000000"/>
        <rFont val="Calibri"/>
      </rPr>
      <t>- Repeat steps 2 and 3 for each EC2 instance in your AWS account that requires an IAM role to be attached.</t>
    </r>
  </si>
  <si>
    <r>
      <rPr>
        <sz val="11"/>
        <color rgb="FF000000"/>
        <rFont val="Calibri"/>
      </rPr>
      <t>AWS access from within EC2 instances can be achieved either by embedding AWS access keys into applications or by assigning an IAM role to the instance with the appropriate permissions. "AWS access" refers to making API calls to AWS services to access or manage resources.</t>
    </r>
  </si>
  <si>
    <r>
      <rPr>
        <sz val="11"/>
        <color rgb="FF000000"/>
        <rFont val="Calibri"/>
      </rPr>
      <t>Using embedded credentials instead of IAM roles increases the risk of credential exposure and unauthorized access, particularly if credentials are not rotated or are improperly stored.</t>
    </r>
  </si>
  <si>
    <r>
      <rPr>
        <sz val="11"/>
        <color rgb="FF000000"/>
        <rFont val="Calibri"/>
      </rPr>
      <t>Perform the following to determine if IAM roles are used: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navigate to the EC2 dashboard at https://console.aws.amazon.com/ec2/</t>
    </r>
    <r>
      <rPr>
        <sz val="11"/>
        <color rgb="FF000000"/>
        <rFont val="Calibri"/>
      </rPr>
      <t xml:space="preserve">
</t>
    </r>
    <r>
      <rPr>
        <sz val="11"/>
        <color rgb="FF000000"/>
        <rFont val="Calibri"/>
      </rPr>
      <t xml:space="preserve">- In the left navigation panel, choose </t>
    </r>
    <r>
      <rPr>
        <b/>
        <sz val="11"/>
        <color rgb="FF000000"/>
        <rFont val="Calibri"/>
      </rPr>
      <t>Instances</t>
    </r>
    <r>
      <rPr>
        <sz val="11"/>
        <color rgb="FF000000"/>
        <rFont val="Calibri"/>
      </rPr>
      <t xml:space="preserve">
</t>
    </r>
    <r>
      <rPr>
        <sz val="11"/>
        <color rgb="FF000000"/>
        <rFont val="Calibri"/>
      </rPr>
      <t>- Select the EC2 instance you want to examine</t>
    </r>
    <r>
      <rPr>
        <sz val="11"/>
        <color rgb="FF000000"/>
        <rFont val="Calibri"/>
      </rPr>
      <t xml:space="preserve">
</t>
    </r>
    <r>
      <rPr>
        <sz val="11"/>
        <color rgb="FF000000"/>
        <rFont val="Calibri"/>
      </rPr>
      <t xml:space="preserve">- Select </t>
    </r>
    <r>
      <rPr>
        <b/>
        <sz val="11"/>
        <color rgb="FF000000"/>
        <rFont val="Calibri"/>
      </rPr>
      <t>Actions</t>
    </r>
    <r>
      <rPr>
        <sz val="11"/>
        <color rgb="FF000000"/>
        <rFont val="Calibri"/>
      </rPr>
      <t xml:space="preserve">
</t>
    </r>
    <r>
      <rPr>
        <sz val="11"/>
        <color rgb="FF000000"/>
        <rFont val="Calibri"/>
      </rPr>
      <t xml:space="preserve">- Select </t>
    </r>
    <r>
      <rPr>
        <b/>
        <sz val="11"/>
        <color rgb="FF000000"/>
        <rFont val="Calibri"/>
      </rPr>
      <t>View details</t>
    </r>
    <r>
      <rPr>
        <sz val="11"/>
        <color rgb="FF000000"/>
        <rFont val="Calibri"/>
      </rPr>
      <t xml:space="preserve">
</t>
    </r>
    <r>
      <rPr>
        <sz val="11"/>
        <color rgb="FF000000"/>
        <rFont val="Calibri"/>
      </rPr>
      <t>- Review the following:</t>
    </r>
    <r>
      <rPr>
        <sz val="11"/>
        <color rgb="FF000000"/>
        <rFont val="Calibri"/>
      </rPr>
      <t xml:space="preserve">
</t>
    </r>
    <r>
      <rPr>
        <sz val="11"/>
        <color rgb="FF000000"/>
        <rFont val="Calibri"/>
      </rPr>
      <t xml:space="preserve">- If </t>
    </r>
    <r>
      <rPr>
        <b/>
        <sz val="11"/>
        <color rgb="FF000000"/>
        <rFont val="Calibri"/>
      </rPr>
      <t>IAM Role</t>
    </r>
    <r>
      <rPr>
        <sz val="11"/>
        <color rgb="FF000000"/>
        <rFont val="Calibri"/>
      </rPr>
      <t xml:space="preserve"> contains a role, it is compliant</t>
    </r>
    <r>
      <rPr>
        <sz val="11"/>
        <color rgb="FF000000"/>
        <rFont val="Calibri"/>
      </rPr>
      <t xml:space="preserve">
</t>
    </r>
    <r>
      <rPr>
        <sz val="11"/>
        <color rgb="FF000000"/>
        <rFont val="Calibri"/>
      </rPr>
      <t xml:space="preserve">- If </t>
    </r>
    <r>
      <rPr>
        <b/>
        <sz val="11"/>
        <color rgb="FF000000"/>
        <rFont val="Calibri"/>
      </rPr>
      <t>IAM Role</t>
    </r>
    <r>
      <rPr>
        <sz val="11"/>
        <color rgb="FF000000"/>
        <rFont val="Calibri"/>
      </rPr>
      <t xml:space="preserve"> is blank, it is non-compliant</t>
    </r>
    <r>
      <rPr>
        <sz val="11"/>
        <color rgb="FF000000"/>
        <rFont val="Calibri"/>
      </rPr>
      <t xml:space="preserve">
</t>
    </r>
    <r>
      <rPr>
        <sz val="11"/>
        <color rgb="FF000000"/>
        <rFont val="Calibri"/>
      </rPr>
      <t xml:space="preserve">- If an </t>
    </r>
    <r>
      <rPr>
        <b/>
        <sz val="11"/>
        <color rgb="FF000000"/>
        <rFont val="Calibri"/>
      </rPr>
      <t>Instance profile ARN</t>
    </r>
    <r>
      <rPr>
        <sz val="11"/>
        <color rgb="FF000000"/>
        <rFont val="Calibri"/>
      </rPr>
      <t xml:space="preserve"> exists but no role is attached, it is non-compliant</t>
    </r>
    <r>
      <rPr>
        <sz val="11"/>
        <color rgb="FF000000"/>
        <rFont val="Calibri"/>
      </rPr>
      <t xml:space="preserve">
</t>
    </r>
    <r>
      <rPr>
        <sz val="11"/>
        <color rgb="FF000000"/>
        <rFont val="Calibri"/>
      </rPr>
      <t>- Repeat for all EC2 instances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EC2 instances:</t>
    </r>
    <r>
      <rPr>
        <sz val="11"/>
        <color rgb="FF000000"/>
        <rFont val="Calibri"/>
      </rPr>
      <t xml:space="preserve">
</t>
    </r>
    <r>
      <rPr>
        <sz val="11"/>
        <color rgb="FF006096"/>
        <rFont val="Roboto Condensed"/>
      </rPr>
      <t>aws ec2 describe-instances --region &lt;region-name&gt; --query 'Reservations[*].Instances[*].InstanceId'</t>
    </r>
    <r>
      <rPr>
        <sz val="11"/>
        <color rgb="FF006096"/>
        <rFont val="Roboto Condensed"/>
      </rPr>
      <t xml:space="preserve">
</t>
    </r>
    <r>
      <rPr>
        <sz val="11"/>
        <color rgb="FF000000"/>
        <rFont val="Calibri"/>
      </rPr>
      <t xml:space="preserve">
</t>
    </r>
    <r>
      <rPr>
        <sz val="11"/>
        <color rgb="FF000000"/>
        <rFont val="Calibri"/>
      </rPr>
      <t>- Check for IAM instance profiles:</t>
    </r>
    <r>
      <rPr>
        <sz val="11"/>
        <color rgb="FF000000"/>
        <rFont val="Calibri"/>
      </rPr>
      <t xml:space="preserve">
</t>
    </r>
    <r>
      <rPr>
        <sz val="11"/>
        <color rgb="FF006096"/>
        <rFont val="Roboto Condensed"/>
      </rPr>
      <t>aws ec2 describe-instances --region &lt;region-name&gt; --instance-id &lt;Instance-ID&gt; --query 'Reservations[*].Instances[*].IamInstanceProfile'</t>
    </r>
    <r>
      <rPr>
        <sz val="11"/>
        <color rgb="FF006096"/>
        <rFont val="Roboto Condensed"/>
      </rPr>
      <t xml:space="preserve">
</t>
    </r>
    <r>
      <rPr>
        <sz val="11"/>
        <color rgb="FF000000"/>
        <rFont val="Calibri"/>
      </rPr>
      <t xml:space="preserve">
</t>
    </r>
    <r>
      <rPr>
        <sz val="11"/>
        <color rgb="FF000000"/>
        <rFont val="Calibri"/>
      </rPr>
      <t>- If no IAM instance profile is returned, the instance does not have a role attached</t>
    </r>
    <r>
      <rPr>
        <sz val="11"/>
        <color rgb="FF000000"/>
        <rFont val="Calibri"/>
      </rPr>
      <t xml:space="preserve">
</t>
    </r>
    <r>
      <rPr>
        <sz val="11"/>
        <color rgb="FF000000"/>
        <rFont val="Calibri"/>
      </rPr>
      <t>- Repeat for all instances and regions</t>
    </r>
  </si>
  <si>
    <r>
      <rPr>
        <sz val="11"/>
        <color rgb="FF000000"/>
        <rFont val="Calibri"/>
      </rPr>
      <t>By default, EC2 instances are launched without an IAM role attached. Applications must use embedded credentials unless an instance role is configured.</t>
    </r>
  </si>
  <si>
    <t>2.17</t>
  </si>
  <si>
    <r>
      <rPr>
        <sz val="11"/>
        <rFont val="Calibri"/>
      </rPr>
      <t>Ensure that all expired SSL/TLS certificates stored in AWS IAM are removed</t>
    </r>
  </si>
  <si>
    <r>
      <rPr>
        <b/>
        <sz val="11"/>
        <color rgb="FF000000"/>
        <rFont val="Calibri"/>
      </rPr>
      <t>From Console:</t>
    </r>
    <r>
      <rPr>
        <sz val="11"/>
        <color rgb="FF000000"/>
        <rFont val="Calibri"/>
      </rPr>
      <t xml:space="preserve">
</t>
    </r>
    <r>
      <rPr>
        <sz val="11"/>
        <color rgb="FF000000"/>
        <rFont val="Calibri"/>
      </rPr>
      <t>Removing expired certificates via the AWS Management Console is not currently supported. Use the CLI to delete IAM-stored certificates.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to delete an expired certificate:</t>
    </r>
    <r>
      <rPr>
        <sz val="11"/>
        <color rgb="FF000000"/>
        <rFont val="Calibri"/>
      </rPr>
      <t xml:space="preserve">
</t>
    </r>
    <r>
      <rPr>
        <sz val="11"/>
        <color rgb="FF006096"/>
        <rFont val="Roboto Condensed"/>
      </rPr>
      <t>aws iam delete-server-certificate --server-certificate-name &lt;CERTIFICATE_NAME&gt;</t>
    </r>
    <r>
      <rPr>
        <sz val="11"/>
        <color rgb="FF006096"/>
        <rFont val="Roboto Condensed"/>
      </rPr>
      <t xml:space="preserve">
</t>
    </r>
    <r>
      <rPr>
        <sz val="11"/>
        <color rgb="FF000000"/>
        <rFont val="Calibri"/>
      </rPr>
      <t xml:space="preserve">
</t>
    </r>
    <r>
      <rPr>
        <sz val="11"/>
        <color rgb="FF000000"/>
        <rFont val="Calibri"/>
      </rPr>
      <t>- A successful command returns no output</t>
    </r>
  </si>
  <si>
    <r>
      <rPr>
        <sz val="11"/>
        <color rgb="FF000000"/>
        <rFont val="Calibri"/>
      </rPr>
      <t>To enable HTTPS connections to your website or application in AWS, you need an SSL/TLS server certificate. You should use AWS Certificate Manager (ACM) to store and deploy server certificates, as storing certificates in IAM is no longer recommended. Use IAM only when you must support HTTPS connections in a region or service that is not supported by ACM. IAM securely encrypts your private keys and stores the encrypted version in IAM SSL certificate storage. IAM supports deploying server certificates in all regions, but you must obtain your certificate from an external provider for use with AWS. You cannot upload an ACM certificate to IAM. Additionally, you cannot manage your certificates from the IAM Console.</t>
    </r>
  </si>
  <si>
    <r>
      <rPr>
        <sz val="11"/>
        <color rgb="FF000000"/>
        <rFont val="Calibri"/>
      </rPr>
      <t>Deleting certificates may impact applications if expired certificates are still in use by services such as Elastic Load Balancing or CloudFront. Ensure services are updated to use valid certificates before removal. Migrating certificates from IAM to ACM may require updates to associated resources.</t>
    </r>
  </si>
  <si>
    <r>
      <rPr>
        <b/>
        <sz val="11"/>
        <color rgb="FF000000"/>
        <rFont val="Calibri"/>
      </rPr>
      <t>From Console:</t>
    </r>
    <r>
      <rPr>
        <sz val="11"/>
        <color rgb="FF000000"/>
        <rFont val="Calibri"/>
      </rPr>
      <t xml:space="preserve">
</t>
    </r>
    <r>
      <rPr>
        <sz val="11"/>
        <color rgb="FF000000"/>
        <rFont val="Calibri"/>
      </rPr>
      <t>Getting certificate expiration information via the AWS Management Console is not currently supported for IAM-stored certificates. To request information about SSL/TLS certificates stored in IAM, use the Command Line Interface (CLI).</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to list all IAM-stored server certificates:</t>
    </r>
    <r>
      <rPr>
        <sz val="11"/>
        <color rgb="FF000000"/>
        <rFont val="Calibri"/>
      </rPr>
      <t xml:space="preserve">
</t>
    </r>
    <r>
      <rPr>
        <sz val="11"/>
        <color rgb="FF006096"/>
        <rFont val="Roboto Condensed"/>
      </rPr>
      <t>aws iam list-server-certificates</t>
    </r>
    <r>
      <rPr>
        <sz val="11"/>
        <color rgb="FF006096"/>
        <rFont val="Roboto Condensed"/>
      </rPr>
      <t xml:space="preserve">
</t>
    </r>
    <r>
      <rPr>
        <sz val="11"/>
        <color rgb="FF000000"/>
        <rFont val="Calibri"/>
      </rPr>
      <t xml:space="preserve">
</t>
    </r>
    <r>
      <rPr>
        <sz val="11"/>
        <color rgb="FF000000"/>
        <rFont val="Calibri"/>
      </rPr>
      <t>- The command output returns an array containing all SSL/TLS certificates and their metadata:</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"ServerCertificateMetadataList":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"ServerCertificateId": "EHDGFRW7EJFYTE88D",</t>
    </r>
    <r>
      <rPr>
        <sz val="11"/>
        <color rgb="FF006096"/>
        <rFont val="Roboto Condensed"/>
      </rPr>
      <t xml:space="preserve">
</t>
    </r>
    <r>
      <rPr>
        <sz val="11"/>
        <color rgb="FF006096"/>
        <rFont val="Roboto Condensed"/>
      </rPr>
      <t xml:space="preserve">            "ServerCertificateName": "MyServerCertificate",</t>
    </r>
    <r>
      <rPr>
        <sz val="11"/>
        <color rgb="FF006096"/>
        <rFont val="Roboto Condensed"/>
      </rPr>
      <t xml:space="preserve">
</t>
    </r>
    <r>
      <rPr>
        <sz val="11"/>
        <color rgb="FF006096"/>
        <rFont val="Roboto Condensed"/>
      </rPr>
      <t xml:space="preserve">            "Expiration": "2018-07-10T23:59:59Z",</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"Arn": "arn:aws:iam::012345678910:server-certificate/MySSLCertificate",</t>
    </r>
    <r>
      <rPr>
        <sz val="11"/>
        <color rgb="FF006096"/>
        <rFont val="Roboto Condensed"/>
      </rPr>
      <t xml:space="preserve">
</t>
    </r>
    <r>
      <rPr>
        <sz val="11"/>
        <color rgb="FF006096"/>
        <rFont val="Roboto Condensed"/>
      </rPr>
      <t xml:space="preserve">            "UploadDate": "2018-06-10T11:56:08Z"</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Review the </t>
    </r>
    <r>
      <rPr>
        <b/>
        <sz val="11"/>
        <color rgb="FF000000"/>
        <rFont val="Calibri"/>
      </rPr>
      <t>Expiration</t>
    </r>
    <r>
      <rPr>
        <sz val="11"/>
        <color rgb="FF000000"/>
        <rFont val="Calibri"/>
      </rPr>
      <t xml:space="preserve"> value for each certificate and determine if any certificates are expired</t>
    </r>
    <r>
      <rPr>
        <sz val="11"/>
        <color rgb="FF000000"/>
        <rFont val="Calibri"/>
      </rPr>
      <t xml:space="preserve">
</t>
    </r>
    <r>
      <rPr>
        <sz val="11"/>
        <color rgb="FF000000"/>
        <rFont val="Calibri"/>
      </rPr>
      <t>-  If expired certificates are identified, they should be removed</t>
    </r>
    <r>
      <rPr>
        <sz val="11"/>
        <color rgb="FF000000"/>
        <rFont val="Calibri"/>
      </rPr>
      <t xml:space="preserve">
</t>
    </r>
    <r>
      <rPr>
        <sz val="11"/>
        <color rgb="FF000000"/>
        <rFont val="Calibri"/>
      </rPr>
      <t>-  If the command returns:</t>
    </r>
    <r>
      <rPr>
        <sz val="11"/>
        <color rgb="FF000000"/>
        <rFont val="Calibri"/>
      </rPr>
      <t xml:space="preserve">
</t>
    </r>
    <r>
      <rPr>
        <sz val="11"/>
        <color rgb="FF006096"/>
        <rFont val="Roboto Condensed"/>
      </rPr>
      <t>{ { "ServerCertificateMetadataList": [] }</t>
    </r>
    <r>
      <rPr>
        <sz val="11"/>
        <color rgb="FF006096"/>
        <rFont val="Roboto Condensed"/>
      </rPr>
      <t xml:space="preserve">
</t>
    </r>
    <r>
      <rPr>
        <sz val="11"/>
        <color rgb="FF000000"/>
        <rFont val="Calibri"/>
      </rPr>
      <t xml:space="preserve">
</t>
    </r>
    <r>
      <rPr>
        <sz val="11"/>
        <color rgb="FF000000"/>
        <rFont val="Calibri"/>
      </rPr>
      <t>This indicates that no certificates are currently stored in IAM</t>
    </r>
  </si>
  <si>
    <r>
      <rPr>
        <sz val="11"/>
        <color rgb="FF000000"/>
        <rFont val="Calibri"/>
      </rPr>
      <t>By default, expired SSL/TLS certificates stored in AWS IAM are not automatically deleted. Certificates remain in IAM until manually removed. ACM-managed certificates are automatically renewed when possible.</t>
    </r>
  </si>
  <si>
    <t>2.18</t>
  </si>
  <si>
    <r>
      <rPr>
        <sz val="11"/>
        <rFont val="Calibri"/>
      </rPr>
      <t>Ensure that IAM External Access Analyzer is enabled for all regions</t>
    </r>
  </si>
  <si>
    <r>
      <rPr>
        <b/>
        <sz val="11"/>
        <color rgb="FF000000"/>
        <rFont val="Calibri"/>
      </rPr>
      <t>From Console:</t>
    </r>
    <r>
      <rPr>
        <sz val="11"/>
        <color rgb="FF000000"/>
        <rFont val="Calibri"/>
      </rPr>
      <t xml:space="preserve">
</t>
    </r>
    <r>
      <rPr>
        <sz val="11"/>
        <color rgb="FF000000"/>
        <rFont val="Calibri"/>
      </rPr>
      <t>Perform the following to enable IAM Access Analyzer for IAM policies:</t>
    </r>
    <r>
      <rPr>
        <sz val="11"/>
        <color rgb="FF000000"/>
        <rFont val="Calibri"/>
      </rPr>
      <t xml:space="preserve">
</t>
    </r>
    <r>
      <rPr>
        <sz val="11"/>
        <color rgb="FF000000"/>
        <rFont val="Calibri"/>
      </rPr>
      <t xml:space="preserve">- Open the IAM console at </t>
    </r>
    <r>
      <rPr>
        <b/>
        <sz val="11"/>
        <color rgb="FF000000"/>
        <rFont val="Calibri"/>
      </rPr>
      <t>https://console.aws.amazon.com/iam/</t>
    </r>
    <r>
      <rPr>
        <sz val="11"/>
        <color rgb="FF000000"/>
        <rFont val="Calibri"/>
      </rPr>
      <t xml:space="preserve">
</t>
    </r>
    <r>
      <rPr>
        <sz val="11"/>
        <color rgb="FF000000"/>
        <rFont val="Calibri"/>
      </rPr>
      <t xml:space="preserve">- Choose </t>
    </r>
    <r>
      <rPr>
        <b/>
        <sz val="11"/>
        <color rgb="FF000000"/>
        <rFont val="Calibri"/>
      </rPr>
      <t>Access analyzer</t>
    </r>
    <r>
      <rPr>
        <sz val="11"/>
        <color rgb="FF000000"/>
        <rFont val="Calibri"/>
      </rPr>
      <t xml:space="preserve">
</t>
    </r>
    <r>
      <rPr>
        <sz val="11"/>
        <color rgb="FF000000"/>
        <rFont val="Calibri"/>
      </rPr>
      <t xml:space="preserve">- Select </t>
    </r>
    <r>
      <rPr>
        <b/>
        <sz val="11"/>
        <color rgb="FF000000"/>
        <rFont val="Calibri"/>
      </rPr>
      <t>Create analyzer</t>
    </r>
    <r>
      <rPr>
        <sz val="11"/>
        <color rgb="FF000000"/>
        <rFont val="Calibri"/>
      </rPr>
      <t xml:space="preserve">
</t>
    </r>
    <r>
      <rPr>
        <sz val="11"/>
        <color rgb="FF000000"/>
        <rFont val="Calibri"/>
      </rPr>
      <t xml:space="preserve">- Select </t>
    </r>
    <r>
      <rPr>
        <b/>
        <sz val="11"/>
        <color rgb="FF000000"/>
        <rFont val="Calibri"/>
      </rPr>
      <t>External access</t>
    </r>
    <r>
      <rPr>
        <sz val="11"/>
        <color rgb="FF000000"/>
        <rFont val="Calibri"/>
      </rPr>
      <t xml:space="preserve"> analyzer</t>
    </r>
    <r>
      <rPr>
        <sz val="11"/>
        <color rgb="FF000000"/>
        <rFont val="Calibri"/>
      </rPr>
      <t xml:space="preserve">
</t>
    </r>
    <r>
      <rPr>
        <sz val="11"/>
        <color rgb="FF000000"/>
        <rFont val="Calibri"/>
      </rPr>
      <t>- Confirm the region</t>
    </r>
    <r>
      <rPr>
        <sz val="11"/>
        <color rgb="FF000000"/>
        <rFont val="Calibri"/>
      </rPr>
      <t xml:space="preserve">
</t>
    </r>
    <r>
      <rPr>
        <sz val="11"/>
        <color rgb="FF000000"/>
        <rFont val="Calibri"/>
      </rPr>
      <t>- Optionally provide a name and tags</t>
    </r>
    <r>
      <rPr>
        <sz val="11"/>
        <color rgb="FF000000"/>
        <rFont val="Calibri"/>
      </rPr>
      <t xml:space="preserve">
</t>
    </r>
    <r>
      <rPr>
        <sz val="11"/>
        <color rgb="FF000000"/>
        <rFont val="Calibri"/>
      </rPr>
      <t xml:space="preserve">- Select </t>
    </r>
    <r>
      <rPr>
        <b/>
        <sz val="11"/>
        <color rgb="FF000000"/>
        <rFont val="Calibri"/>
      </rPr>
      <t>Create analyzer</t>
    </r>
    <r>
      <rPr>
        <sz val="11"/>
        <color rgb="FF000000"/>
        <rFont val="Calibri"/>
      </rPr>
      <t xml:space="preserve">
</t>
    </r>
    <r>
      <rPr>
        <sz val="11"/>
        <color rgb="FF000000"/>
        <rFont val="Calibri"/>
      </rPr>
      <t>- Repeat for each active region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Create an analyzer in a region:</t>
    </r>
    <r>
      <rPr>
        <sz val="11"/>
        <color rgb="FF000000"/>
        <rFont val="Calibri"/>
      </rPr>
      <t xml:space="preserve">
</t>
    </r>
    <r>
      <rPr>
        <sz val="11"/>
        <color rgb="FF006096"/>
        <rFont val="Roboto Condensed"/>
      </rPr>
      <t>aws accessanalyzer list-analyzers --type &lt;ACCOUNT|ORGANIZATION&gt; --region &lt;region_name&gt; | grep status</t>
    </r>
    <r>
      <rPr>
        <sz val="11"/>
        <color rgb="FF006096"/>
        <rFont val="Roboto Condensed"/>
      </rPr>
      <t xml:space="preserve">
</t>
    </r>
    <r>
      <rPr>
        <sz val="11"/>
        <color rgb="FF000000"/>
        <rFont val="Calibri"/>
      </rPr>
      <t xml:space="preserve">
</t>
    </r>
    <r>
      <rPr>
        <sz val="11"/>
        <color rgb="FF000000"/>
        <rFont val="Calibri"/>
      </rPr>
      <t>- Repeat for each region as required</t>
    </r>
  </si>
  <si>
    <r>
      <rPr>
        <sz val="11"/>
        <color rgb="FF000000"/>
        <rFont val="Calibri"/>
      </rPr>
      <t>Enable IAM External Access Analyzer for all resources in each active AWS region.</t>
    </r>
    <r>
      <rPr>
        <sz val="11"/>
        <color rgb="FF000000"/>
        <rFont val="Calibri"/>
      </rPr>
      <t xml:space="preserve">
</t>
    </r>
    <r>
      <rPr>
        <sz val="11"/>
        <color rgb="FF000000"/>
        <rFont val="Calibri"/>
      </rPr>
      <t>IAM Access Analyzer is a service that analyzes resource policies to identify resources that can be accessed from outside the account. After the analyzer is enabled, scan results are displayed in the console showing accessible resources. These results help determine whether unintended access is permitted, making it easier for administrators to monitor least privilege access. Access Analyzer analyzes only policies applied to resources within the same AWS region.</t>
    </r>
  </si>
  <si>
    <r>
      <rPr>
        <sz val="11"/>
        <color rgb="FF000000"/>
        <rFont val="Calibri"/>
      </rPr>
      <t>If IAM External Access Analyzer is not enabled, unintended external access to resources may go undetected, increasing the risk of data exposure or unauthorized access.</t>
    </r>
  </si>
  <si>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Under </t>
    </r>
    <r>
      <rPr>
        <b/>
        <sz val="11"/>
        <color rgb="FF000000"/>
        <rFont val="Calibri"/>
      </rPr>
      <t>Access analyzer</t>
    </r>
    <r>
      <rPr>
        <sz val="11"/>
        <color rgb="FF000000"/>
        <rFont val="Calibri"/>
      </rPr>
      <t xml:space="preserve"> choose </t>
    </r>
    <r>
      <rPr>
        <b/>
        <sz val="11"/>
        <color rgb="FF000000"/>
        <rFont val="Calibri"/>
      </rPr>
      <t>Analyzer Settings</t>
    </r>
    <r>
      <rPr>
        <sz val="11"/>
        <color rgb="FF000000"/>
        <rFont val="Calibri"/>
      </rPr>
      <t xml:space="preserve">
</t>
    </r>
    <r>
      <rPr>
        <sz val="11"/>
        <color rgb="FF000000"/>
        <rFont val="Calibri"/>
      </rPr>
      <t xml:space="preserve">- On the </t>
    </r>
    <r>
      <rPr>
        <b/>
        <sz val="11"/>
        <color rgb="FF000000"/>
        <rFont val="Calibri"/>
      </rPr>
      <t>Analyzer Settings</t>
    </r>
    <r>
      <rPr>
        <sz val="11"/>
        <color rgb="FF000000"/>
        <rFont val="Calibri"/>
      </rPr>
      <t xml:space="preserve"> page, review the list of analyzers</t>
    </r>
    <r>
      <rPr>
        <sz val="11"/>
        <color rgb="FF000000"/>
        <rFont val="Calibri"/>
      </rPr>
      <t xml:space="preserve">
</t>
    </r>
    <r>
      <rPr>
        <sz val="11"/>
        <color rgb="FF000000"/>
        <rFont val="Calibri"/>
      </rPr>
      <t xml:space="preserve">- Identify analyzers where the </t>
    </r>
    <r>
      <rPr>
        <b/>
        <sz val="11"/>
        <color rgb="FF000000"/>
        <rFont val="Calibri"/>
      </rPr>
      <t>Finding type</t>
    </r>
    <r>
      <rPr>
        <sz val="11"/>
        <color rgb="FF000000"/>
        <rFont val="Calibri"/>
      </rPr>
      <t xml:space="preserve"> is </t>
    </r>
    <r>
      <rPr>
        <b/>
        <sz val="11"/>
        <color rgb="FF000000"/>
        <rFont val="Calibri"/>
      </rPr>
      <t>External Access</t>
    </r>
    <r>
      <rPr>
        <sz val="11"/>
        <color rgb="FF000000"/>
        <rFont val="Calibri"/>
      </rPr>
      <t xml:space="preserve">
</t>
    </r>
    <r>
      <rPr>
        <sz val="11"/>
        <color rgb="FF000000"/>
        <rFont val="Calibri"/>
      </rPr>
      <t>- Repeat these steps for each active region, as analyzers are region-specific</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aws accessanalyzer list-analyzers --type &lt;ACCOUNT|ORGANIZATION&gt; --region &lt;region_name&gt; | grep status</t>
    </r>
    <r>
      <rPr>
        <sz val="11"/>
        <color rgb="FF006096"/>
        <rFont val="Roboto Condensed"/>
      </rPr>
      <t xml:space="preserve">
</t>
    </r>
    <r>
      <rPr>
        <sz val="11"/>
        <color rgb="FF000000"/>
        <rFont val="Calibri"/>
      </rPr>
      <t xml:space="preserve">
</t>
    </r>
    <r>
      <rPr>
        <sz val="11"/>
        <color rgb="FF000000"/>
        <rFont val="Calibri"/>
      </rPr>
      <t xml:space="preserve">-  Ensure that at least one Analyzer's </t>
    </r>
    <r>
      <rPr>
        <b/>
        <sz val="11"/>
        <color rgb="FF000000"/>
        <rFont val="Calibri"/>
      </rPr>
      <t>status</t>
    </r>
    <r>
      <rPr>
        <sz val="11"/>
        <color rgb="FF000000"/>
        <rFont val="Calibri"/>
      </rPr>
      <t xml:space="preserve"> is set to </t>
    </r>
    <r>
      <rPr>
        <b/>
        <sz val="11"/>
        <color rgb="FF000000"/>
        <rFont val="Calibri"/>
      </rPr>
      <t>ACTIVE</t>
    </r>
    <r>
      <rPr>
        <sz val="11"/>
        <color rgb="FF000000"/>
        <rFont val="Calibri"/>
      </rPr>
      <t xml:space="preserve">
</t>
    </r>
    <r>
      <rPr>
        <sz val="11"/>
        <color rgb="FF000000"/>
        <rFont val="Calibri"/>
      </rPr>
      <t>-  To check all regions:</t>
    </r>
    <r>
      <rPr>
        <sz val="11"/>
        <color rgb="FF000000"/>
        <rFont val="Calibri"/>
      </rPr>
      <t xml:space="preserve">
</t>
    </r>
    <r>
      <rPr>
        <sz val="11"/>
        <color rgb="FF006096"/>
        <rFont val="Roboto Condensed"/>
      </rPr>
      <t>for r in $(aws ec2 describe-regions --query "Regions[].RegionName" --output text); do</t>
    </r>
    <r>
      <rPr>
        <sz val="11"/>
        <color rgb="FF006096"/>
        <rFont val="Roboto Condensed"/>
      </rPr>
      <t xml:space="preserve">
</t>
    </r>
    <r>
      <rPr>
        <sz val="11"/>
        <color rgb="FF006096"/>
        <rFont val="Roboto Condensed"/>
      </rPr>
      <t xml:space="preserve">  echo "=== $r ==="</t>
    </r>
    <r>
      <rPr>
        <sz val="11"/>
        <color rgb="FF006096"/>
        <rFont val="Roboto Condensed"/>
      </rPr>
      <t xml:space="preserve">
</t>
    </r>
    <r>
      <rPr>
        <sz val="11"/>
        <color rgb="FF006096"/>
        <rFont val="Roboto Condensed"/>
      </rPr>
      <t xml:space="preserve">  aws accessanalyzer list-analyzers --region "$r" --type ACCOUNT --query "analyzers[].status" --output text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 Ensure each region returns at least one </t>
    </r>
    <r>
      <rPr>
        <b/>
        <sz val="11"/>
        <color rgb="FF000000"/>
        <rFont val="Calibri"/>
      </rPr>
      <t>ACTIVE</t>
    </r>
    <r>
      <rPr>
        <sz val="11"/>
        <color rgb="FF000000"/>
        <rFont val="Calibri"/>
      </rPr>
      <t xml:space="preserve"> analyzer</t>
    </r>
  </si>
  <si>
    <r>
      <rPr>
        <sz val="11"/>
        <color rgb="FF000000"/>
        <rFont val="Calibri"/>
      </rPr>
      <t>By default, IAM External Access Analyzer is not enabled in any region. An analyzer must be explicitly created in each region.</t>
    </r>
  </si>
  <si>
    <t>2.19</t>
  </si>
  <si>
    <r>
      <rPr>
        <sz val="11"/>
        <rFont val="Calibri"/>
      </rPr>
      <t>Ensure IAM users are managed centrally via identity federation or AWS Organizations for multi-account environments</t>
    </r>
  </si>
  <si>
    <r>
      <rPr>
        <sz val="11"/>
        <color rgb="FF000000"/>
        <rFont val="Calibri"/>
      </rPr>
      <t>The remediation procedure will vary based on the organization's implementation of identity federation and or AWS Organizations.</t>
    </r>
    <r>
      <rPr>
        <sz val="11"/>
        <color rgb="FF000000"/>
        <rFont val="Calibri"/>
      </rPr>
      <t xml:space="preserve">
</t>
    </r>
    <r>
      <rPr>
        <sz val="11"/>
        <color rgb="FF000000"/>
        <rFont val="Calibri"/>
      </rPr>
      <t>Ensure the following:</t>
    </r>
    <r>
      <rPr>
        <sz val="11"/>
        <color rgb="FF000000"/>
        <rFont val="Calibri"/>
      </rPr>
      <t xml:space="preserve">
</t>
    </r>
    <r>
      <rPr>
        <sz val="11"/>
        <color rgb="FF000000"/>
        <rFont val="Calibri"/>
      </rPr>
      <t>- IAM users are centrally managed through a single identity provider</t>
    </r>
    <r>
      <rPr>
        <sz val="11"/>
        <color rgb="FF000000"/>
        <rFont val="Calibri"/>
      </rPr>
      <t xml:space="preserve">
</t>
    </r>
    <r>
      <rPr>
        <sz val="11"/>
        <color rgb="FF000000"/>
        <rFont val="Calibri"/>
      </rPr>
      <t>- Local IAM users are removed from member accounts, except for service accounts where required</t>
    </r>
    <r>
      <rPr>
        <sz val="11"/>
        <color rgb="FF000000"/>
        <rFont val="Calibri"/>
      </rPr>
      <t xml:space="preserve">
</t>
    </r>
    <r>
      <rPr>
        <sz val="11"/>
        <color rgb="FF000000"/>
        <rFont val="Calibri"/>
      </rPr>
      <t>- Access to accounts is granted through role assumption</t>
    </r>
    <r>
      <rPr>
        <sz val="11"/>
        <color rgb="FF000000"/>
        <rFont val="Calibri"/>
      </rPr>
      <t xml:space="preserve">
</t>
    </r>
    <r>
      <rPr>
        <sz val="11"/>
        <color rgb="FF000000"/>
        <rFont val="Calibri"/>
      </rPr>
      <t>- Where possible, migrate to AWS IAM Identity Center for centralized access management</t>
    </r>
    <r>
      <rPr>
        <sz val="11"/>
        <color rgb="FF000000"/>
        <rFont val="Calibri"/>
      </rPr>
      <t xml:space="preserve">
</t>
    </r>
    <r>
      <rPr>
        <sz val="11"/>
        <color rgb="FF000000"/>
        <rFont val="Calibri"/>
      </rPr>
      <t>- Avoid legacy per-account federation configurations</t>
    </r>
  </si>
  <si>
    <r>
      <rPr>
        <sz val="11"/>
        <color rgb="FF000000"/>
        <rFont val="Calibri"/>
      </rPr>
      <t>In multi-account environments, IAM user centralization facilitates greater user control. User access beyond the initial account is provided through role assumption. Centralization of users can be accomplished through federation with an external identity provider or through the use of AWS Organizations. AWS IAM Identity Center (formerly AWS SSO) is the recommended approach for centralized user management in AWS Organizations.</t>
    </r>
  </si>
  <si>
    <r>
      <rPr>
        <sz val="11"/>
        <color rgb="FF000000"/>
        <rFont val="Calibri"/>
      </rPr>
      <t>Managing IAM users independently across multiple accounts increases the risk of inconsistent access controls, orphaned accounts, and excessive permissions.</t>
    </r>
  </si>
  <si>
    <r>
      <rPr>
        <sz val="11"/>
        <color rgb="FF000000"/>
        <rFont val="Calibri"/>
      </rPr>
      <t>For multi-account AWS environments with an external identity provider:</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Click </t>
    </r>
    <r>
      <rPr>
        <b/>
        <sz val="11"/>
        <color rgb="FF000000"/>
        <rFont val="Calibri"/>
      </rPr>
      <t>Identity providers</t>
    </r>
    <r>
      <rPr>
        <sz val="11"/>
        <color rgb="FF000000"/>
        <rFont val="Calibri"/>
      </rPr>
      <t xml:space="preserve">
</t>
    </r>
    <r>
      <rPr>
        <sz val="11"/>
        <color rgb="FF000000"/>
        <rFont val="Calibri"/>
      </rPr>
      <t>- Verify that federation is configured appropriately</t>
    </r>
    <r>
      <rPr>
        <sz val="11"/>
        <color rgb="FF000000"/>
        <rFont val="Calibri"/>
      </rPr>
      <t xml:space="preserve">
</t>
    </r>
    <r>
      <rPr>
        <sz val="11"/>
        <color rgb="FF000000"/>
        <rFont val="Calibri"/>
      </rPr>
      <t>For environments using AWS IAM Identity Center (recommended):</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Navigate to </t>
    </r>
    <r>
      <rPr>
        <b/>
        <sz val="11"/>
        <color rgb="FF000000"/>
        <rFont val="Calibri"/>
      </rPr>
      <t>IAM Identity Center</t>
    </r>
    <r>
      <rPr>
        <sz val="11"/>
        <color rgb="FF000000"/>
        <rFont val="Calibri"/>
      </rPr>
      <t xml:space="preserve">
</t>
    </r>
    <r>
      <rPr>
        <sz val="11"/>
        <color rgb="FF000000"/>
        <rFont val="Calibri"/>
      </rPr>
      <t>- Verify that IAM Identity Center is enabled</t>
    </r>
    <r>
      <rPr>
        <sz val="11"/>
        <color rgb="FF000000"/>
        <rFont val="Calibri"/>
      </rPr>
      <t xml:space="preserve">
</t>
    </r>
    <r>
      <rPr>
        <sz val="11"/>
        <color rgb="FF000000"/>
        <rFont val="Calibri"/>
      </rPr>
      <t>- Confirm that users and groups are centrally managed</t>
    </r>
    <r>
      <rPr>
        <sz val="11"/>
        <color rgb="FF000000"/>
        <rFont val="Calibri"/>
      </rPr>
      <t xml:space="preserve">
</t>
    </r>
    <r>
      <rPr>
        <sz val="11"/>
        <color rgb="FF000000"/>
        <rFont val="Calibri"/>
      </rPr>
      <t>- Confirm that access is assigned to accounts through IAM Identity Center</t>
    </r>
    <r>
      <rPr>
        <sz val="11"/>
        <color rgb="FF000000"/>
        <rFont val="Calibri"/>
      </rPr>
      <t xml:space="preserve">
</t>
    </r>
    <r>
      <rPr>
        <sz val="11"/>
        <color rgb="FF000000"/>
        <rFont val="Calibri"/>
      </rPr>
      <t>For multi-account environments without centralized identity management:</t>
    </r>
    <r>
      <rPr>
        <sz val="11"/>
        <color rgb="FF000000"/>
        <rFont val="Calibri"/>
      </rPr>
      <t xml:space="preserve">
</t>
    </r>
    <r>
      <rPr>
        <sz val="11"/>
        <color rgb="FF000000"/>
        <rFont val="Calibri"/>
      </rPr>
      <t>- Identify accounts that should not contain local IAM users</t>
    </r>
    <r>
      <rPr>
        <sz val="11"/>
        <color rgb="FF000000"/>
        <rFont val="Calibri"/>
      </rPr>
      <t xml:space="preserve">
</t>
    </r>
    <r>
      <rPr>
        <sz val="11"/>
        <color rgb="FF000000"/>
        <rFont val="Calibri"/>
      </rPr>
      <t>- Sign in to the AWS Management Console</t>
    </r>
    <r>
      <rPr>
        <sz val="11"/>
        <color rgb="FF000000"/>
        <rFont val="Calibri"/>
      </rPr>
      <t xml:space="preserve">
</t>
    </r>
    <r>
      <rPr>
        <sz val="11"/>
        <color rgb="FF000000"/>
        <rFont val="Calibri"/>
      </rPr>
      <t>- Switch role into each identified account</t>
    </r>
    <r>
      <rPr>
        <sz val="11"/>
        <color rgb="FF000000"/>
        <rFont val="Calibri"/>
      </rPr>
      <t xml:space="preserve">
</t>
    </r>
    <r>
      <rPr>
        <sz val="11"/>
        <color rgb="FF000000"/>
        <rFont val="Calibri"/>
      </rPr>
      <t>- Navigate to the IAM console</t>
    </r>
    <r>
      <rPr>
        <sz val="11"/>
        <color rgb="FF000000"/>
        <rFont val="Calibri"/>
      </rPr>
      <t xml:space="preserve">
</t>
    </r>
    <r>
      <rPr>
        <sz val="11"/>
        <color rgb="FF000000"/>
        <rFont val="Calibri"/>
      </rPr>
      <t>- Select Users</t>
    </r>
    <r>
      <rPr>
        <sz val="11"/>
        <color rgb="FF000000"/>
        <rFont val="Calibri"/>
      </rPr>
      <t xml:space="preserve">
</t>
    </r>
    <r>
      <rPr>
        <sz val="11"/>
        <color rgb="FF000000"/>
        <rFont val="Calibri"/>
      </rPr>
      <t>- Confirm that no IAM users representing individuals are present</t>
    </r>
  </si>
  <si>
    <r>
      <rPr>
        <sz val="11"/>
        <color rgb="FF000000"/>
        <rFont val="Calibri"/>
      </rPr>
      <t>By default, AWS accounts are created and managed independently. IAM users are local to each account unless centralized management is explicitly configured. IAM Identity Center must be enabled to provide centralized access management.</t>
    </r>
  </si>
  <si>
    <t>2.20</t>
  </si>
  <si>
    <r>
      <rPr>
        <sz val="11"/>
        <rFont val="Calibri"/>
      </rPr>
      <t>Ensure access to AWSCloudShellFullAccess is restricted</t>
    </r>
  </si>
  <si>
    <r>
      <rPr>
        <b/>
        <sz val="11"/>
        <color rgb="FF000000"/>
        <rFont val="Calibri"/>
      </rPr>
      <t>From Console</t>
    </r>
    <r>
      <rPr>
        <sz val="11"/>
        <color rgb="FF000000"/>
        <rFont val="Calibri"/>
      </rPr>
      <t xml:space="preserve">
</t>
    </r>
    <r>
      <rPr>
        <sz val="11"/>
        <color rgb="FF000000"/>
        <rFont val="Calibri"/>
      </rPr>
      <t>- Open the IAM console at https://console.aws.amazon.com/iam/</t>
    </r>
    <r>
      <rPr>
        <sz val="11"/>
        <color rgb="FF000000"/>
        <rFont val="Calibri"/>
      </rPr>
      <t xml:space="preserve">
</t>
    </r>
    <r>
      <rPr>
        <sz val="11"/>
        <color rgb="FF000000"/>
        <rFont val="Calibri"/>
      </rPr>
      <t xml:space="preserve">- In the left pane, select </t>
    </r>
    <r>
      <rPr>
        <b/>
        <sz val="11"/>
        <color rgb="FF000000"/>
        <rFont val="Calibri"/>
      </rPr>
      <t>Policies</t>
    </r>
    <r>
      <rPr>
        <sz val="11"/>
        <color rgb="FF000000"/>
        <rFont val="Calibri"/>
      </rPr>
      <t xml:space="preserve">
</t>
    </r>
    <r>
      <rPr>
        <sz val="11"/>
        <color rgb="FF000000"/>
        <rFont val="Calibri"/>
      </rPr>
      <t xml:space="preserve">- Search for and select </t>
    </r>
    <r>
      <rPr>
        <b/>
        <sz val="11"/>
        <color rgb="FF000000"/>
        <rFont val="Calibri"/>
      </rPr>
      <t>AWSCloudShellFullAccess</t>
    </r>
    <r>
      <rPr>
        <sz val="11"/>
        <color rgb="FF000000"/>
        <rFont val="Calibri"/>
      </rPr>
      <t xml:space="preserve">
</t>
    </r>
    <r>
      <rPr>
        <sz val="11"/>
        <color rgb="FF000000"/>
        <rFont val="Calibri"/>
      </rPr>
      <t xml:space="preserve">- Select the </t>
    </r>
    <r>
      <rPr>
        <b/>
        <sz val="11"/>
        <color rgb="FF000000"/>
        <rFont val="Calibri"/>
      </rPr>
      <t>Entities attached</t>
    </r>
    <r>
      <rPr>
        <sz val="11"/>
        <color rgb="FF000000"/>
        <rFont val="Calibri"/>
      </rPr>
      <t xml:space="preserve"> tab</t>
    </r>
    <r>
      <rPr>
        <sz val="11"/>
        <color rgb="FF000000"/>
        <rFont val="Calibri"/>
      </rPr>
      <t xml:space="preserve">
</t>
    </r>
    <r>
      <rPr>
        <sz val="11"/>
        <color rgb="FF000000"/>
        <rFont val="Calibri"/>
      </rPr>
      <t>- For each attached entity:</t>
    </r>
    <r>
      <rPr>
        <sz val="11"/>
        <color rgb="FF000000"/>
        <rFont val="Calibri"/>
      </rPr>
      <t xml:space="preserve">
</t>
    </r>
    <r>
      <rPr>
        <sz val="11"/>
        <color rgb="FF000000"/>
        <rFont val="Calibri"/>
      </rPr>
      <t>- Select the entity</t>
    </r>
    <r>
      <rPr>
        <sz val="11"/>
        <color rgb="FF000000"/>
        <rFont val="Calibri"/>
      </rPr>
      <t xml:space="preserve">
</t>
    </r>
    <r>
      <rPr>
        <sz val="11"/>
        <color rgb="FF000000"/>
        <rFont val="Calibri"/>
      </rPr>
      <t>- Choose Detach</t>
    </r>
    <r>
      <rPr>
        <sz val="11"/>
        <color rgb="FF000000"/>
        <rFont val="Calibri"/>
      </rPr>
      <t xml:space="preserve">
</t>
    </r>
    <r>
      <rPr>
        <sz val="11"/>
        <color rgb="FF000000"/>
        <rFont val="Calibri"/>
      </rPr>
      <t>From Command Line (optional automation):</t>
    </r>
    <r>
      <rPr>
        <sz val="11"/>
        <color rgb="FF000000"/>
        <rFont val="Calibri"/>
      </rPr>
      <t xml:space="preserve">
</t>
    </r>
    <r>
      <rPr>
        <sz val="11"/>
        <color rgb="FF006096"/>
        <rFont val="Roboto Condensed"/>
      </rPr>
      <t>POLICY_ARN="arn:aws:iam::aws:policy/AWSCloudShellFullAccess"</t>
    </r>
    <r>
      <rPr>
        <sz val="11"/>
        <color rgb="FF006096"/>
        <rFont val="Roboto Condensed"/>
      </rPr>
      <t xml:space="preserve">
</t>
    </r>
    <r>
      <rPr>
        <sz val="11"/>
        <color rgb="FF006096"/>
        <rFont val="Roboto Condensed"/>
      </rPr>
      <t># Detach from users</t>
    </r>
    <r>
      <rPr>
        <sz val="11"/>
        <color rgb="FF006096"/>
        <rFont val="Roboto Condensed"/>
      </rPr>
      <t xml:space="preserve">
</t>
    </r>
    <r>
      <rPr>
        <sz val="11"/>
        <color rgb="FF006096"/>
        <rFont val="Roboto Condensed"/>
      </rPr>
      <t>for u in $(aws iam list-entities-for-policy --policy-arn "$POLICY_ARN" --query "PolicyUsers[].UserName" --output text); do</t>
    </r>
    <r>
      <rPr>
        <sz val="11"/>
        <color rgb="FF006096"/>
        <rFont val="Roboto Condensed"/>
      </rPr>
      <t xml:space="preserve">
</t>
    </r>
    <r>
      <rPr>
        <sz val="11"/>
        <color rgb="FF006096"/>
        <rFont val="Roboto Condensed"/>
      </rPr>
      <t xml:space="preserve">  echo "Detaching from user: $u"</t>
    </r>
    <r>
      <rPr>
        <sz val="11"/>
        <color rgb="FF006096"/>
        <rFont val="Roboto Condensed"/>
      </rPr>
      <t xml:space="preserve">
</t>
    </r>
    <r>
      <rPr>
        <sz val="11"/>
        <color rgb="FF006096"/>
        <rFont val="Roboto Condensed"/>
      </rPr>
      <t xml:space="preserve">  aws iam detach-user-policy --user-name "$u" --policy-arn "$POLICY_ARN"</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 Detach from roles</t>
    </r>
    <r>
      <rPr>
        <sz val="11"/>
        <color rgb="FF006096"/>
        <rFont val="Roboto Condensed"/>
      </rPr>
      <t xml:space="preserve">
</t>
    </r>
    <r>
      <rPr>
        <sz val="11"/>
        <color rgb="FF006096"/>
        <rFont val="Roboto Condensed"/>
      </rPr>
      <t>for r in $(aws iam list-entities-for-policy --policy-arn "$POLICY_ARN" --query "PolicyRoles[].RoleName" --output text); do</t>
    </r>
    <r>
      <rPr>
        <sz val="11"/>
        <color rgb="FF006096"/>
        <rFont val="Roboto Condensed"/>
      </rPr>
      <t xml:space="preserve">
</t>
    </r>
    <r>
      <rPr>
        <sz val="11"/>
        <color rgb="FF006096"/>
        <rFont val="Roboto Condensed"/>
      </rPr>
      <t xml:space="preserve">  echo "Detaching from role: $r"</t>
    </r>
    <r>
      <rPr>
        <sz val="11"/>
        <color rgb="FF006096"/>
        <rFont val="Roboto Condensed"/>
      </rPr>
      <t xml:space="preserve">
</t>
    </r>
    <r>
      <rPr>
        <sz val="11"/>
        <color rgb="FF006096"/>
        <rFont val="Roboto Condensed"/>
      </rPr>
      <t xml:space="preserve">  aws iam detach-role-policy --role-name "$r" --policy-arn "$POLICY_ARN"</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 Detach from groups</t>
    </r>
    <r>
      <rPr>
        <sz val="11"/>
        <color rgb="FF006096"/>
        <rFont val="Roboto Condensed"/>
      </rPr>
      <t xml:space="preserve">
</t>
    </r>
    <r>
      <rPr>
        <sz val="11"/>
        <color rgb="FF006096"/>
        <rFont val="Roboto Condensed"/>
      </rPr>
      <t>for g in $(aws iam list-entities-for-policy --policy-arn "$POLICY_ARN" --query "PolicyGroups[].GroupName" --output text); do</t>
    </r>
    <r>
      <rPr>
        <sz val="11"/>
        <color rgb="FF006096"/>
        <rFont val="Roboto Condensed"/>
      </rPr>
      <t xml:space="preserve">
</t>
    </r>
    <r>
      <rPr>
        <sz val="11"/>
        <color rgb="FF006096"/>
        <rFont val="Roboto Condensed"/>
      </rPr>
      <t xml:space="preserve">  echo "Detaching from group: $g"</t>
    </r>
    <r>
      <rPr>
        <sz val="11"/>
        <color rgb="FF006096"/>
        <rFont val="Roboto Condensed"/>
      </rPr>
      <t xml:space="preserve">
</t>
    </r>
    <r>
      <rPr>
        <sz val="11"/>
        <color rgb="FF006096"/>
        <rFont val="Roboto Condensed"/>
      </rPr>
      <t xml:space="preserve">  aws iam detach-group-policy --group-name "$g" --policy-arn "$POLICY_ARN"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</si>
  <si>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AWS CloudShell is a convenient way of running CLI commands against AWS services. The managed IAM policy </t>
    </r>
    <r>
      <rPr>
        <b/>
        <sz val="11"/>
        <color rgb="FF000000"/>
        <rFont val="Calibri"/>
      </rPr>
      <t>AWSCloudShellFullAccess</t>
    </r>
    <r>
      <rPr>
        <sz val="11"/>
        <color rgb="FF000000"/>
        <rFont val="Calibri"/>
      </rPr>
      <t xml:space="preserve"> provides full access to CloudShell, including file upload and download capability between a user's local system and the CloudShell environment. Within the CloudShell environment, a user has sudo permissions and can access the internet. It is therefore possible to install software and transfer data to external systems.</t>
    </r>
  </si>
  <si>
    <r>
      <rPr>
        <sz val="11"/>
        <color rgb="FF000000"/>
        <rFont val="Calibri"/>
      </rPr>
      <t>Unrestricted access to CloudShell may allow users to transfer data outside the AWS environment, increasing the risk of data exfiltration and loss of sensitive information.</t>
    </r>
  </si>
  <si>
    <r>
      <rPr>
        <b/>
        <sz val="11"/>
        <color rgb="FF000000"/>
        <rFont val="Calibri"/>
      </rPr>
      <t>From Console</t>
    </r>
    <r>
      <rPr>
        <sz val="11"/>
        <color rgb="FF000000"/>
        <rFont val="Calibri"/>
      </rPr>
      <t xml:space="preserve">
</t>
    </r>
    <r>
      <rPr>
        <sz val="11"/>
        <color rgb="FF000000"/>
        <rFont val="Calibri"/>
      </rPr>
      <t>- Sign in to the AWS Management Console and open the IAM console at https://console.aws.amazon.com/iam</t>
    </r>
    <r>
      <rPr>
        <sz val="11"/>
        <color rgb="FF000000"/>
        <rFont val="Calibri"/>
      </rPr>
      <t xml:space="preserve">
</t>
    </r>
    <r>
      <rPr>
        <sz val="11"/>
        <color rgb="FF000000"/>
        <rFont val="Calibri"/>
      </rPr>
      <t xml:space="preserve">- In the left pane, select </t>
    </r>
    <r>
      <rPr>
        <b/>
        <sz val="11"/>
        <color rgb="FF000000"/>
        <rFont val="Calibri"/>
      </rPr>
      <t>Policies</t>
    </r>
    <r>
      <rPr>
        <sz val="11"/>
        <color rgb="FF000000"/>
        <rFont val="Calibri"/>
      </rPr>
      <t xml:space="preserve">
</t>
    </r>
    <r>
      <rPr>
        <sz val="11"/>
        <color rgb="FF000000"/>
        <rFont val="Calibri"/>
      </rPr>
      <t xml:space="preserve">- Search for and select </t>
    </r>
    <r>
      <rPr>
        <b/>
        <sz val="11"/>
        <color rgb="FF000000"/>
        <rFont val="Calibri"/>
      </rPr>
      <t>AWSCloudShellFullAccess</t>
    </r>
    <r>
      <rPr>
        <sz val="11"/>
        <color rgb="FF000000"/>
        <rFont val="Calibri"/>
      </rPr>
      <t xml:space="preserve">
</t>
    </r>
    <r>
      <rPr>
        <sz val="11"/>
        <color rgb="FF000000"/>
        <rFont val="Calibri"/>
      </rPr>
      <t xml:space="preserve">- Select the </t>
    </r>
    <r>
      <rPr>
        <b/>
        <sz val="11"/>
        <color rgb="FF000000"/>
        <rFont val="Calibri"/>
      </rPr>
      <t>Entities attached</t>
    </r>
    <r>
      <rPr>
        <sz val="11"/>
        <color rgb="FF000000"/>
        <rFont val="Calibri"/>
      </rPr>
      <t xml:space="preserve"> tab</t>
    </r>
    <r>
      <rPr>
        <sz val="11"/>
        <color rgb="FF000000"/>
        <rFont val="Calibri"/>
      </rPr>
      <t xml:space="preserve">
</t>
    </r>
    <r>
      <rPr>
        <sz val="11"/>
        <color rgb="FF000000"/>
        <rFont val="Calibri"/>
      </rPr>
      <t>- Ensure that no users, groups, or roles are attached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aws iam list-entities-for-policy --policy-arn arn:aws:iam::aws:policy/AWSCloudShellFullAccess</t>
    </r>
    <r>
      <rPr>
        <sz val="11"/>
        <color rgb="FF006096"/>
        <rFont val="Roboto Condensed"/>
      </rPr>
      <t xml:space="preserve">
</t>
    </r>
    <r>
      <rPr>
        <sz val="11"/>
        <color rgb="FF000000"/>
        <rFont val="Calibri"/>
      </rPr>
      <t xml:space="preserve">
</t>
    </r>
    <r>
      <rPr>
        <sz val="11"/>
        <color rgb="FF000000"/>
        <rFont val="Calibri"/>
      </rPr>
      <t>- In the output, ensure the following are empty:</t>
    </r>
    <r>
      <rPr>
        <sz val="11"/>
        <color rgb="FF000000"/>
        <rFont val="Calibri"/>
      </rPr>
      <t xml:space="preserve">
</t>
    </r>
    <r>
      <rPr>
        <sz val="11"/>
        <color rgb="FF000000"/>
        <rFont val="Calibri"/>
      </rPr>
      <t>- PolicyUsers</t>
    </r>
    <r>
      <rPr>
        <sz val="11"/>
        <color rgb="FF000000"/>
        <rFont val="Calibri"/>
      </rPr>
      <t xml:space="preserve">
</t>
    </r>
    <r>
      <rPr>
        <sz val="11"/>
        <color rgb="FF000000"/>
        <rFont val="Calibri"/>
      </rPr>
      <t>- PolicyRoles</t>
    </r>
    <r>
      <rPr>
        <sz val="11"/>
        <color rgb="FF000000"/>
        <rFont val="Calibri"/>
      </rPr>
      <t xml:space="preserve">
</t>
    </r>
    <r>
      <rPr>
        <sz val="11"/>
        <color rgb="FF000000"/>
        <rFont val="Calibri"/>
      </rPr>
      <t>- PolicyGroups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PolicyRoles: [ ]</t>
    </r>
    <r>
      <rPr>
        <sz val="11"/>
        <color rgb="FF006096"/>
        <rFont val="Roboto Condensed"/>
      </rPr>
      <t xml:space="preserve">
</t>
    </r>
  </si>
  <si>
    <r>
      <rPr>
        <sz val="11"/>
        <color rgb="FF000000"/>
        <rFont val="Calibri"/>
      </rPr>
      <t xml:space="preserve">By default, the AWS managed policy </t>
    </r>
    <r>
      <rPr>
        <b/>
        <sz val="11"/>
        <color rgb="FF000000"/>
        <rFont val="Calibri"/>
      </rPr>
      <t>AWSCloudShellFullAccess</t>
    </r>
    <r>
      <rPr>
        <sz val="11"/>
        <color rgb="FF000000"/>
        <rFont val="Calibri"/>
      </rPr>
      <t xml:space="preserve"> exists but is not attached to any users, groups, or roles. It must be explicitly assigned to grant permissions.</t>
    </r>
  </si>
  <si>
    <t>2.21</t>
  </si>
  <si>
    <r>
      <rPr>
        <sz val="11"/>
        <rFont val="Calibri"/>
      </rPr>
      <t xml:space="preserve">Ensure AWS resource policies do not allow unrestricted access using </t>
    </r>
    <r>
      <rPr>
        <sz val="11"/>
        <color rgb="FF000000"/>
        <rFont val="Calibri"/>
      </rPr>
      <t>"</t>
    </r>
    <r>
      <rPr>
        <b/>
        <sz val="11"/>
        <color rgb="FF000000"/>
        <rFont val="Calibri"/>
      </rPr>
      <t>Principal</t>
    </r>
    <r>
      <rPr>
        <sz val="11"/>
        <color rgb="FF000000"/>
        <rFont val="Calibri"/>
      </rPr>
      <t>"</t>
    </r>
    <r>
      <rPr>
        <sz val="11"/>
        <color rgb="FF000000"/>
        <rFont val="Calibri"/>
      </rPr>
      <t xml:space="preserve">: </t>
    </r>
    <r>
      <rPr>
        <sz val="11"/>
        <color rgb="FF000000"/>
        <rFont val="Calibri"/>
      </rPr>
      <t>"</t>
    </r>
    <r>
      <rPr>
        <b/>
        <sz val="11"/>
        <color rgb="FF000000"/>
        <rFont val="Calibri"/>
      </rPr>
      <t>*</t>
    </r>
    <r>
      <rPr>
        <sz val="11"/>
        <color rgb="FF000000"/>
        <rFont val="Calibri"/>
      </rPr>
      <t>"</t>
    </r>
  </si>
  <si>
    <r>
      <rPr>
        <sz val="11"/>
        <color rgb="FF000000"/>
        <rFont val="Calibri"/>
      </rPr>
      <t xml:space="preserve">If a resource policy contains </t>
    </r>
    <r>
      <rPr>
        <b/>
        <sz val="11"/>
        <color rgb="FF000000"/>
        <rFont val="Calibri"/>
      </rPr>
      <t>"Principal": "*"</t>
    </r>
    <r>
      <rPr>
        <sz val="11"/>
        <color rgb="FF000000"/>
        <rFont val="Calibri"/>
      </rPr>
      <t xml:space="preserve"> with </t>
    </r>
    <r>
      <rPr>
        <b/>
        <sz val="11"/>
        <color rgb="FF000000"/>
        <rFont val="Calibri"/>
      </rPr>
      <t>"Effect": "Allow"</t>
    </r>
    <r>
      <rPr>
        <sz val="11"/>
        <color rgb="FF000000"/>
        <rFont val="Calibri"/>
      </rPr>
      <t xml:space="preserve"> and lacks sufficient restrictions, modify the policy to limit access.</t>
    </r>
    <r>
      <rPr>
        <sz val="11"/>
        <color rgb="FF000000"/>
        <rFont val="Calibri"/>
      </rPr>
      <t xml:space="preserve">
</t>
    </r>
    <r>
      <rPr>
        <sz val="11"/>
        <color rgb="FF000000"/>
        <rFont val="Calibri"/>
      </rPr>
      <t>OPTION 1 – Restrict the PrincipalReplace the wildcard principal ("Principal": "*") with a specific account, role, user, or service.</t>
    </r>
    <r>
      <rPr>
        <sz val="11"/>
        <color rgb="FF000000"/>
        <rFont val="Calibri"/>
      </rPr>
      <t xml:space="preserve">
</t>
    </r>
    <r>
      <rPr>
        <sz val="11"/>
        <color rgb="FF000000"/>
        <rFont val="Calibri"/>
      </rPr>
      <t>Example: Non-Compliant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"AllowPublicAccess",</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"sqs:SendMessage",</t>
    </r>
    <r>
      <rPr>
        <sz val="11"/>
        <color rgb="FF006096"/>
        <rFont val="Roboto Condensed"/>
      </rPr>
      <t xml:space="preserve">
</t>
    </r>
    <r>
      <rPr>
        <sz val="11"/>
        <color rgb="FF006096"/>
        <rFont val="Roboto Condensed"/>
      </rPr>
      <t xml:space="preserve">      "Resource": "arn:aws:sqs:us-east-1:123456789012:my-queue"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Steps:</t>
    </r>
    <r>
      <rPr>
        <sz val="11"/>
        <color rgb="FF000000"/>
        <rFont val="Calibri"/>
      </rPr>
      <t xml:space="preserve">
</t>
    </r>
    <r>
      <rPr>
        <sz val="11"/>
        <color rgb="FF000000"/>
        <rFont val="Calibri"/>
      </rPr>
      <t>- Retrieve the current policy:</t>
    </r>
    <r>
      <rPr>
        <sz val="11"/>
        <color rgb="FF000000"/>
        <rFont val="Calibri"/>
      </rPr>
      <t xml:space="preserve">
</t>
    </r>
    <r>
      <rPr>
        <sz val="11"/>
        <color rgb="FF006096"/>
        <rFont val="Roboto Condensed"/>
      </rPr>
      <t>aws sqs get-queue-attributes \</t>
    </r>
    <r>
      <rPr>
        <sz val="11"/>
        <color rgb="FF006096"/>
        <rFont val="Roboto Condensed"/>
      </rPr>
      <t xml:space="preserve">
</t>
    </r>
    <r>
      <rPr>
        <sz val="11"/>
        <color rgb="FF006096"/>
        <rFont val="Roboto Condensed"/>
      </rPr>
      <t xml:space="preserve">  --queue-url https://sqs.us-east-1.amazonaws.com/123456789012/my-queue \</t>
    </r>
    <r>
      <rPr>
        <sz val="11"/>
        <color rgb="FF006096"/>
        <rFont val="Roboto Condensed"/>
      </rPr>
      <t xml:space="preserve">
</t>
    </r>
    <r>
      <rPr>
        <sz val="11"/>
        <color rgb="FF006096"/>
        <rFont val="Roboto Condensed"/>
      </rPr>
      <t xml:space="preserve">  --attribute-names Policy \</t>
    </r>
    <r>
      <rPr>
        <sz val="11"/>
        <color rgb="FF006096"/>
        <rFont val="Roboto Condensed"/>
      </rPr>
      <t xml:space="preserve">
</t>
    </r>
    <r>
      <rPr>
        <sz val="11"/>
        <color rgb="FF006096"/>
        <rFont val="Roboto Condensed"/>
      </rPr>
      <t xml:space="preserve">  --query 'Attributes.Policy'</t>
    </r>
    <r>
      <rPr>
        <sz val="11"/>
        <color rgb="FF006096"/>
        <rFont val="Roboto Condensed"/>
      </rPr>
      <t xml:space="preserve">
</t>
    </r>
    <r>
      <rPr>
        <sz val="11"/>
        <color rgb="FF000000"/>
        <rFont val="Calibri"/>
      </rPr>
      <t xml:space="preserve">
</t>
    </r>
    <r>
      <rPr>
        <sz val="11"/>
        <color rgb="FF000000"/>
        <rFont val="Calibri"/>
      </rPr>
      <t>- Update the policy with a specific principal:</t>
    </r>
    <r>
      <rPr>
        <sz val="11"/>
        <color rgb="FF000000"/>
        <rFont val="Calibri"/>
      </rPr>
      <t xml:space="preserve">
</t>
    </r>
    <r>
      <rPr>
        <sz val="11"/>
        <color rgb="FF006096"/>
        <rFont val="Roboto Condensed"/>
      </rPr>
      <t>aws sqs set-queue-attributes \</t>
    </r>
    <r>
      <rPr>
        <sz val="11"/>
        <color rgb="FF006096"/>
        <rFont val="Roboto Condensed"/>
      </rPr>
      <t xml:space="preserve">
</t>
    </r>
    <r>
      <rPr>
        <sz val="11"/>
        <color rgb="FF006096"/>
        <rFont val="Roboto Condensed"/>
      </rPr>
      <t xml:space="preserve">  --queue-url https://sqs.us-east-1.amazonaws.com/123456789012/my-queue \</t>
    </r>
    <r>
      <rPr>
        <sz val="11"/>
        <color rgb="FF006096"/>
        <rFont val="Roboto Condensed"/>
      </rPr>
      <t xml:space="preserve">
</t>
    </r>
    <r>
      <rPr>
        <sz val="11"/>
        <color rgb="FF006096"/>
        <rFont val="Roboto Condensed"/>
      </rPr>
      <t xml:space="preserve">  --attributes '{</t>
    </r>
    <r>
      <rPr>
        <sz val="11"/>
        <color rgb="FF006096"/>
        <rFont val="Roboto Condensed"/>
      </rPr>
      <t xml:space="preserve">
</t>
    </r>
    <r>
      <rPr>
        <sz val="11"/>
        <color rgb="FF006096"/>
        <rFont val="Roboto Condensed"/>
      </rPr>
      <t xml:space="preserve">    "Policy": "{\"Version\":\"2012-10-17\",\"Statement\":[{\"Sid\":\"AllowSpecificAccount\",\"Effect\":\"Allow\",\"Principal\":{\"AWS\":\"arn:aws:iam::345678901234:root\"},\"Action\":\"sqs:SendMessage\",\"Resource\":\"arn:aws:sqs:us-east-1:123456789012:my-queue\"}]}"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Resulting Compliant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"AllowSpecificAccount",</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"AWS": "arn:aws:iam::345678901234:root"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 "sqs:SendMessage",</t>
    </r>
    <r>
      <rPr>
        <sz val="11"/>
        <color rgb="FF006096"/>
        <rFont val="Roboto Condensed"/>
      </rPr>
      <t xml:space="preserve">
</t>
    </r>
    <r>
      <rPr>
        <sz val="11"/>
        <color rgb="FF006096"/>
        <rFont val="Roboto Condensed"/>
      </rPr>
      <t xml:space="preserve">      "Resource": "arn:aws:sqs:us-east-1:123456789012:my-queue"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OPTION 2 – Restrict Using ConditionsIf a wildcard principal is required, add restrictive conditions.</t>
    </r>
    <r>
      <rPr>
        <sz val="11"/>
        <color rgb="FF000000"/>
        <rFont val="Calibri"/>
      </rPr>
      <t xml:space="preserve">
</t>
    </r>
    <r>
      <rPr>
        <sz val="11"/>
        <color rgb="FF000000"/>
        <rFont val="Calibri"/>
      </rPr>
      <t>Example compliant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"AllowServiceIntegration",</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"sqs:SendMessage",</t>
    </r>
    <r>
      <rPr>
        <sz val="11"/>
        <color rgb="FF006096"/>
        <rFont val="Roboto Condensed"/>
      </rPr>
      <t xml:space="preserve">
</t>
    </r>
    <r>
      <rPr>
        <sz val="11"/>
        <color rgb="FF006096"/>
        <rFont val="Roboto Condensed"/>
      </rPr>
      <t xml:space="preserve">      "Resource": "arn:aws:sqs:us-east-1:123456789012:my-queue",</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"StringEquals": {</t>
    </r>
    <r>
      <rPr>
        <sz val="11"/>
        <color rgb="FF006096"/>
        <rFont val="Roboto Condensed"/>
      </rPr>
      <t xml:space="preserve">
</t>
    </r>
    <r>
      <rPr>
        <sz val="11"/>
        <color rgb="FF006096"/>
        <rFont val="Roboto Condensed"/>
      </rPr>
      <t xml:space="preserve">          "aws:SourceAccount": "345678901234"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</si>
  <si>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Ensure AWS resource-based policies, such as Amazon S3 bucket policies, Amazon SQS queue policies, Amazon SNS topic policies, and AWS Lambda resource policies, do not grant unrestricted access using </t>
    </r>
    <r>
      <rPr>
        <b/>
        <sz val="11"/>
        <color rgb="FF000000"/>
        <rFont val="Calibri"/>
      </rPr>
      <t>"Principal": "*"</t>
    </r>
    <r>
      <rPr>
        <sz val="11"/>
        <color rgb="FF000000"/>
        <rFont val="Calibri"/>
      </rPr>
      <t xml:space="preserve"> with </t>
    </r>
    <r>
      <rPr>
        <b/>
        <sz val="11"/>
        <color rgb="FF000000"/>
        <rFont val="Calibri"/>
      </rPr>
      <t>"Effect": "Allow"</t>
    </r>
    <r>
      <rPr>
        <sz val="11"/>
        <color rgb="FF000000"/>
        <rFont val="Calibri"/>
      </rPr>
      <t xml:space="preserve"> unless the policy includes restrictive conditions that limit access to specific trusted identities, accounts, services, or network boundaries.</t>
    </r>
  </si>
  <si>
    <r>
      <rPr>
        <sz val="11"/>
        <color rgb="FF000000"/>
        <rFont val="Calibri"/>
      </rPr>
      <t>Unrestricted resource-based policies may expose data or services to unauthorized access, potentially leading to data breaches, service misuse, or unintended public exposure.</t>
    </r>
  </si>
  <si>
    <r>
      <rPr>
        <sz val="11"/>
        <color rgb="FF000000"/>
        <rFont val="Calibri"/>
      </rPr>
      <t>-  Identify resources that support resource-based policies within the AWS account, such as S3 buckets, SQS queues, SNS topics, and Lambda functions</t>
    </r>
    <r>
      <rPr>
        <sz val="11"/>
        <color rgb="FF000000"/>
        <rFont val="Calibri"/>
      </rPr>
      <t xml:space="preserve">
</t>
    </r>
    <r>
      <rPr>
        <sz val="11"/>
        <color rgb="FF000000"/>
        <rFont val="Calibri"/>
      </rPr>
      <t>-  Retrieve the resource policies for each resource. Example CLI commands:</t>
    </r>
    <r>
      <rPr>
        <sz val="11"/>
        <color rgb="FF000000"/>
        <rFont val="Calibri"/>
      </rPr>
      <t xml:space="preserve">
</t>
    </r>
    <r>
      <rPr>
        <b/>
        <sz val="11"/>
        <color rgb="FF000000"/>
        <rFont val="Calibri"/>
      </rPr>
      <t>SQS Queue Policies</t>
    </r>
    <r>
      <rPr>
        <sz val="11"/>
        <color rgb="FF000000"/>
        <rFont val="Calibri"/>
      </rPr>
      <t xml:space="preserve">
</t>
    </r>
    <r>
      <rPr>
        <sz val="11"/>
        <color rgb="FF006096"/>
        <rFont val="Roboto Condensed"/>
      </rPr>
      <t>aws sqs get-queue-attributes \</t>
    </r>
    <r>
      <rPr>
        <sz val="11"/>
        <color rgb="FF006096"/>
        <rFont val="Roboto Condensed"/>
      </rPr>
      <t xml:space="preserve">
</t>
    </r>
    <r>
      <rPr>
        <sz val="11"/>
        <color rgb="FF006096"/>
        <rFont val="Roboto Condensed"/>
      </rPr>
      <t>--queue-url https://sqs.region.amazonaws.com/account/QUEUE \</t>
    </r>
    <r>
      <rPr>
        <sz val="11"/>
        <color rgb="FF006096"/>
        <rFont val="Roboto Condensed"/>
      </rPr>
      <t xml:space="preserve">
</t>
    </r>
    <r>
      <rPr>
        <sz val="11"/>
        <color rgb="FF006096"/>
        <rFont val="Roboto Condensed"/>
      </rPr>
      <t>--attribute-names Policy</t>
    </r>
    <r>
      <rPr>
        <sz val="11"/>
        <color rgb="FF006096"/>
        <rFont val="Roboto Condensed"/>
      </rPr>
      <t xml:space="preserve">
</t>
    </r>
    <r>
      <rPr>
        <sz val="11"/>
        <color rgb="FF000000"/>
        <rFont val="Calibri"/>
      </rPr>
      <t xml:space="preserve">
</t>
    </r>
    <r>
      <rPr>
        <b/>
        <sz val="11"/>
        <color rgb="FF000000"/>
        <rFont val="Calibri"/>
      </rPr>
      <t>S3 Bucket Policies</t>
    </r>
    <r>
      <rPr>
        <sz val="11"/>
        <color rgb="FF000000"/>
        <rFont val="Calibri"/>
      </rPr>
      <t xml:space="preserve">
</t>
    </r>
    <r>
      <rPr>
        <sz val="11"/>
        <color rgb="FF006096"/>
        <rFont val="Roboto Condensed"/>
      </rPr>
      <t>aws s3api get-bucket-policy \</t>
    </r>
    <r>
      <rPr>
        <sz val="11"/>
        <color rgb="FF006096"/>
        <rFont val="Roboto Condensed"/>
      </rPr>
      <t xml:space="preserve">
</t>
    </r>
    <r>
      <rPr>
        <sz val="11"/>
        <color rgb="FF006096"/>
        <rFont val="Roboto Condensed"/>
      </rPr>
      <t>--bucket YOUR-BUCKET-NAME</t>
    </r>
    <r>
      <rPr>
        <sz val="11"/>
        <color rgb="FF006096"/>
        <rFont val="Roboto Condensed"/>
      </rPr>
      <t xml:space="preserve">
</t>
    </r>
    <r>
      <rPr>
        <sz val="11"/>
        <color rgb="FF000000"/>
        <rFont val="Calibri"/>
      </rPr>
      <t xml:space="preserve">
</t>
    </r>
    <r>
      <rPr>
        <b/>
        <sz val="11"/>
        <color rgb="FF000000"/>
        <rFont val="Calibri"/>
      </rPr>
      <t>SNS Topic Policies</t>
    </r>
    <r>
      <rPr>
        <sz val="11"/>
        <color rgb="FF000000"/>
        <rFont val="Calibri"/>
      </rPr>
      <t xml:space="preserve">
</t>
    </r>
    <r>
      <rPr>
        <sz val="11"/>
        <color rgb="FF006096"/>
        <rFont val="Roboto Condensed"/>
      </rPr>
      <t>aws sns get-topic-attributes \</t>
    </r>
    <r>
      <rPr>
        <sz val="11"/>
        <color rgb="FF006096"/>
        <rFont val="Roboto Condensed"/>
      </rPr>
      <t xml:space="preserve">
</t>
    </r>
    <r>
      <rPr>
        <sz val="11"/>
        <color rgb="FF006096"/>
        <rFont val="Roboto Condensed"/>
      </rPr>
      <t xml:space="preserve">    --topic-arn TOPIC-ARN \</t>
    </r>
    <r>
      <rPr>
        <sz val="11"/>
        <color rgb="FF006096"/>
        <rFont val="Roboto Condensed"/>
      </rPr>
      <t xml:space="preserve">
</t>
    </r>
    <r>
      <rPr>
        <sz val="11"/>
        <color rgb="FF006096"/>
        <rFont val="Roboto Condensed"/>
      </rPr>
      <t xml:space="preserve">    --query "Attributes.Policy" \</t>
    </r>
    <r>
      <rPr>
        <sz val="11"/>
        <color rgb="FF006096"/>
        <rFont val="Roboto Condensed"/>
      </rPr>
      <t xml:space="preserve">
</t>
    </r>
    <r>
      <rPr>
        <sz val="11"/>
        <color rgb="FF006096"/>
        <rFont val="Roboto Condensed"/>
      </rPr>
      <t xml:space="preserve">    --output text</t>
    </r>
    <r>
      <rPr>
        <sz val="11"/>
        <color rgb="FF006096"/>
        <rFont val="Roboto Condensed"/>
      </rPr>
      <t xml:space="preserve">
</t>
    </r>
    <r>
      <rPr>
        <sz val="11"/>
        <color rgb="FF000000"/>
        <rFont val="Calibri"/>
      </rPr>
      <t xml:space="preserve">
</t>
    </r>
    <r>
      <rPr>
        <sz val="11"/>
        <color rgb="FF000000"/>
        <rFont val="Calibri"/>
      </rPr>
      <t>- Inspect the retrieved policies and identify statements containing:</t>
    </r>
    <r>
      <rPr>
        <sz val="11"/>
        <color rgb="FF000000"/>
        <rFont val="Calibri"/>
      </rPr>
      <t xml:space="preserve">
</t>
    </r>
    <r>
      <rPr>
        <sz val="11"/>
        <color rgb="FF000000"/>
        <rFont val="Calibri"/>
      </rPr>
      <t>- "Effect": "Allow" AND "Principal": "*"OR</t>
    </r>
    <r>
      <rPr>
        <sz val="11"/>
        <color rgb="FF000000"/>
        <rFont val="Calibri"/>
      </rPr>
      <t xml:space="preserve">
</t>
    </r>
    <r>
      <rPr>
        <sz val="11"/>
        <color rgb="FF000000"/>
        <rFont val="Calibri"/>
      </rPr>
      <t>- "Principal": {"AWS": "*"}</t>
    </r>
    <r>
      <rPr>
        <sz val="11"/>
        <color rgb="FF000000"/>
        <rFont val="Calibri"/>
      </rPr>
      <t xml:space="preserve">
</t>
    </r>
    <r>
      <rPr>
        <sz val="11"/>
        <color rgb="FF000000"/>
        <rFont val="Calibri"/>
      </rPr>
      <t>- Evaluate whether the statement includes restrictive conditions such as:</t>
    </r>
    <r>
      <rPr>
        <sz val="11"/>
        <color rgb="FF000000"/>
        <rFont val="Calibri"/>
      </rPr>
      <t xml:space="preserve">
</t>
    </r>
    <r>
      <rPr>
        <sz val="11"/>
        <color rgb="FF000000"/>
        <rFont val="Calibri"/>
      </rPr>
      <t>- aws:SourceArn</t>
    </r>
    <r>
      <rPr>
        <sz val="11"/>
        <color rgb="FF000000"/>
        <rFont val="Calibri"/>
      </rPr>
      <t xml:space="preserve">
</t>
    </r>
    <r>
      <rPr>
        <sz val="11"/>
        <color rgb="FF000000"/>
        <rFont val="Calibri"/>
      </rPr>
      <t>- aws:SourceAccount</t>
    </r>
    <r>
      <rPr>
        <sz val="11"/>
        <color rgb="FF000000"/>
        <rFont val="Calibri"/>
      </rPr>
      <t xml:space="preserve">
</t>
    </r>
    <r>
      <rPr>
        <sz val="11"/>
        <color rgb="FF000000"/>
        <rFont val="Calibri"/>
      </rPr>
      <t>- aws:PrincipalArn</t>
    </r>
    <r>
      <rPr>
        <sz val="11"/>
        <color rgb="FF000000"/>
        <rFont val="Calibri"/>
      </rPr>
      <t xml:space="preserve">
</t>
    </r>
    <r>
      <rPr>
        <sz val="11"/>
        <color rgb="FF000000"/>
        <rFont val="Calibri"/>
      </rPr>
      <t>- Other service-specific condition keys</t>
    </r>
    <r>
      <rPr>
        <sz val="11"/>
        <color rgb="FF000000"/>
        <rFont val="Calibri"/>
      </rPr>
      <t xml:space="preserve">
</t>
    </r>
    <r>
      <rPr>
        <sz val="11"/>
        <color rgb="FF000000"/>
        <rFont val="Calibri"/>
      </rPr>
      <t>- Determine audit status:</t>
    </r>
    <r>
      <rPr>
        <sz val="11"/>
        <color rgb="FF000000"/>
        <rFont val="Calibri"/>
      </rPr>
      <t xml:space="preserve">
</t>
    </r>
    <r>
      <rPr>
        <sz val="11"/>
        <color rgb="FF000000"/>
        <rFont val="Calibri"/>
      </rPr>
      <t>- Compliant: Wildcard principals are present only when restrictive conditions limit access to trusted principals or services</t>
    </r>
    <r>
      <rPr>
        <sz val="11"/>
        <color rgb="FF000000"/>
        <rFont val="Calibri"/>
      </rPr>
      <t xml:space="preserve">
</t>
    </r>
    <r>
      <rPr>
        <sz val="11"/>
        <color rgb="FF000000"/>
        <rFont val="Calibri"/>
      </rPr>
      <t>- Non-Compliant: Wildcard principals are used without sufficient restrictions</t>
    </r>
  </si>
  <si>
    <r>
      <rPr>
        <sz val="11"/>
        <color rgb="FF000000"/>
        <rFont val="Calibri"/>
      </rPr>
      <t xml:space="preserve">By default, AWS does not prevent the use of </t>
    </r>
    <r>
      <rPr>
        <b/>
        <sz val="11"/>
        <color rgb="FF000000"/>
        <rFont val="Calibri"/>
      </rPr>
      <t>"Principal": "*"</t>
    </r>
    <r>
      <rPr>
        <sz val="11"/>
        <color rgb="FF000000"/>
        <rFont val="Calibri"/>
      </rPr>
      <t xml:space="preserve"> in resource-based policies. Policies may allow unrestricted access unless explicitly restricted through policy definitions or organizational controls. It is the responsibility of the customer to ensure that resource policies are properly scoped and do not grant unintended public or cross-account access.</t>
    </r>
  </si>
  <si>
    <t>Simple Storage Service (S3)</t>
  </si>
  <si>
    <t>3.1.1</t>
  </si>
  <si>
    <r>
      <rPr>
        <sz val="11"/>
        <rFont val="Calibri"/>
      </rPr>
      <t>Ensure S3 Bucket Policy is set to deny HTTP requests</t>
    </r>
  </si>
  <si>
    <r>
      <rPr>
        <b/>
        <sz val="11"/>
        <color rgb="FF000000"/>
        <rFont val="Calibri"/>
      </rPr>
      <t>From Console:</t>
    </r>
    <r>
      <rPr>
        <sz val="11"/>
        <color rgb="FF000000"/>
        <rFont val="Calibri"/>
      </rPr>
      <t xml:space="preserve">
</t>
    </r>
    <r>
      <rPr>
        <sz val="11"/>
        <color rgb="FF000000"/>
        <rFont val="Calibri"/>
      </rPr>
      <t>- Sign in to the AWS Management Console and open the Amazon S3 console</t>
    </r>
    <r>
      <rPr>
        <sz val="11"/>
        <color rgb="FF000000"/>
        <rFont val="Calibri"/>
      </rPr>
      <t xml:space="preserve">
</t>
    </r>
    <r>
      <rPr>
        <sz val="11"/>
        <color rgb="FF000000"/>
        <rFont val="Calibri"/>
      </rPr>
      <t>- Select the bucket</t>
    </r>
    <r>
      <rPr>
        <sz val="11"/>
        <color rgb="FF000000"/>
        <rFont val="Calibri"/>
      </rPr>
      <t xml:space="preserve">
</t>
    </r>
    <r>
      <rPr>
        <sz val="11"/>
        <color rgb="FF000000"/>
        <rFont val="Calibri"/>
      </rPr>
      <t xml:space="preserve">- Select the </t>
    </r>
    <r>
      <rPr>
        <b/>
        <sz val="11"/>
        <color rgb="FF000000"/>
        <rFont val="Calibri"/>
      </rPr>
      <t>Permissions</t>
    </r>
    <r>
      <rPr>
        <sz val="11"/>
        <color rgb="FF000000"/>
        <rFont val="Calibri"/>
      </rPr>
      <t xml:space="preserve"> tab</t>
    </r>
    <r>
      <rPr>
        <sz val="11"/>
        <color rgb="FF000000"/>
        <rFont val="Calibri"/>
      </rPr>
      <t xml:space="preserve">
</t>
    </r>
    <r>
      <rPr>
        <sz val="11"/>
        <color rgb="FF000000"/>
        <rFont val="Calibri"/>
      </rPr>
      <t xml:space="preserve">- Select </t>
    </r>
    <r>
      <rPr>
        <b/>
        <sz val="11"/>
        <color rgb="FF000000"/>
        <rFont val="Calibri"/>
      </rPr>
      <t>Bucket policy</t>
    </r>
    <r>
      <rPr>
        <sz val="11"/>
        <color rgb="FF000000"/>
        <rFont val="Calibri"/>
      </rPr>
      <t xml:space="preserve">
</t>
    </r>
    <r>
      <rPr>
        <sz val="11"/>
        <color rgb="FF000000"/>
        <rFont val="Calibri"/>
      </rPr>
      <t>- Add one of the following statements to the policy</t>
    </r>
    <r>
      <rPr>
        <sz val="11"/>
        <color rgb="FF000000"/>
        <rFont val="Calibri"/>
      </rPr>
      <t xml:space="preserve">
</t>
    </r>
    <r>
      <rPr>
        <b/>
        <sz val="11"/>
        <color rgb="FF000000"/>
        <rFont val="Calibri"/>
      </rPr>
      <t>Deny HTTP requests: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"Sid": &lt;optional&gt;,</t>
    </r>
    <r>
      <rPr>
        <sz val="11"/>
        <color rgb="FF006096"/>
        <rFont val="Roboto Condensed"/>
      </rPr>
      <t xml:space="preserve">
</t>
    </r>
    <r>
      <rPr>
        <sz val="11"/>
        <color rgb="FF006096"/>
        <rFont val="Roboto Condensed"/>
      </rPr>
      <t xml:space="preserve">    "Effect": "Deny",</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"arn:aws:s3:::&lt;bucket_name&gt;/*",</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"Bool": {</t>
    </r>
    <r>
      <rPr>
        <sz val="11"/>
        <color rgb="FF006096"/>
        <rFont val="Roboto Condensed"/>
      </rPr>
      <t xml:space="preserve">
</t>
    </r>
    <r>
      <rPr>
        <sz val="11"/>
        <color rgb="FF006096"/>
        <rFont val="Roboto Condensed"/>
      </rPr>
      <t xml:space="preserve">            "aws:SecureTransport":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Enforce TLS version: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"Sid": "&lt;optional&gt;",</t>
    </r>
    <r>
      <rPr>
        <sz val="11"/>
        <color rgb="FF006096"/>
        <rFont val="Roboto Condensed"/>
      </rPr>
      <t xml:space="preserve">
</t>
    </r>
    <r>
      <rPr>
        <sz val="11"/>
        <color rgb="FF006096"/>
        <rFont val="Roboto Condensed"/>
      </rPr>
      <t xml:space="preserve">    "Effect": "Deny",</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"arn:aws:s3:::&lt;bucket_name&gt;",</t>
    </r>
    <r>
      <rPr>
        <sz val="11"/>
        <color rgb="FF006096"/>
        <rFont val="Roboto Condensed"/>
      </rPr>
      <t xml:space="preserve">
</t>
    </r>
    <r>
      <rPr>
        <sz val="11"/>
        <color rgb="FF006096"/>
        <rFont val="Roboto Condensed"/>
      </rPr>
      <t xml:space="preserve">        "arn:aws:s3:::&lt;bucket_name&gt;/*"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"NumericLessThan": {</t>
    </r>
    <r>
      <rPr>
        <sz val="11"/>
        <color rgb="FF006096"/>
        <rFont val="Roboto Condensed"/>
      </rPr>
      <t xml:space="preserve">
</t>
    </r>
    <r>
      <rPr>
        <sz val="11"/>
        <color rgb="FF006096"/>
        <rFont val="Roboto Condensed"/>
      </rPr>
      <t xml:space="preserve">            "s3:TlsVersion": "1.2"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Save the policy</t>
    </r>
    <r>
      <rPr>
        <sz val="11"/>
        <color rgb="FF000000"/>
        <rFont val="Calibri"/>
      </rPr>
      <t xml:space="preserve">
</t>
    </r>
    <r>
      <rPr>
        <sz val="11"/>
        <color rgb="FF000000"/>
        <rFont val="Calibri"/>
      </rPr>
      <t>- Repeat for all relevant buckets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Using AWS Policy Generator:</t>
    </r>
    <r>
      <rPr>
        <sz val="11"/>
        <color rgb="FF000000"/>
        <rFont val="Calibri"/>
      </rPr>
      <t xml:space="preserve">
</t>
    </r>
    <r>
      <rPr>
        <sz val="11"/>
        <color rgb="FF000000"/>
        <rFont val="Calibri"/>
      </rPr>
      <t>- Repeat steps 1-4 above</t>
    </r>
    <r>
      <rPr>
        <sz val="11"/>
        <color rgb="FF000000"/>
        <rFont val="Calibri"/>
      </rPr>
      <t xml:space="preserve">
</t>
    </r>
    <r>
      <rPr>
        <sz val="11"/>
        <color rgb="FF000000"/>
        <rFont val="Calibri"/>
      </rPr>
      <t xml:space="preserve">- Click on </t>
    </r>
    <r>
      <rPr>
        <b/>
        <sz val="11"/>
        <color rgb="FF000000"/>
        <rFont val="Calibri"/>
      </rPr>
      <t>Policy Generator</t>
    </r>
    <r>
      <rPr>
        <sz val="11"/>
        <color rgb="FF000000"/>
        <rFont val="Calibri"/>
      </rPr>
      <t xml:space="preserve"> at the bottom of the Bucket Policy editor</t>
    </r>
    <r>
      <rPr>
        <sz val="11"/>
        <color rgb="FF000000"/>
        <rFont val="Calibri"/>
      </rPr>
      <t xml:space="preserve">
</t>
    </r>
    <r>
      <rPr>
        <sz val="11"/>
        <color rgb="FF000000"/>
        <rFont val="Calibri"/>
      </rPr>
      <t xml:space="preserve">- Select </t>
    </r>
    <r>
      <rPr>
        <b/>
        <sz val="11"/>
        <color rgb="FF000000"/>
        <rFont val="Calibri"/>
      </rPr>
      <t>S3 Bucket Policy</t>
    </r>
    <r>
      <rPr>
        <sz val="11"/>
        <color rgb="FF000000"/>
        <rFont val="Calibri"/>
      </rPr>
      <t xml:space="preserve"> as the policy type</t>
    </r>
    <r>
      <rPr>
        <sz val="11"/>
        <color rgb="FF000000"/>
        <rFont val="Calibri"/>
      </rPr>
      <t xml:space="preserve">
</t>
    </r>
    <r>
      <rPr>
        <sz val="11"/>
        <color rgb="FF000000"/>
        <rFont val="Calibri"/>
      </rPr>
      <t>- Configure the statement:</t>
    </r>
    <r>
      <rPr>
        <sz val="11"/>
        <color rgb="FF000000"/>
        <rFont val="Calibri"/>
      </rPr>
      <t xml:space="preserve">
</t>
    </r>
    <r>
      <rPr>
        <sz val="11"/>
        <color rgb="FF000000"/>
        <rFont val="Calibri"/>
      </rPr>
      <t xml:space="preserve">- </t>
    </r>
    <r>
      <rPr>
        <b/>
        <sz val="11"/>
        <color rgb="FF000000"/>
        <rFont val="Calibri"/>
      </rPr>
      <t>Effect</t>
    </r>
    <r>
      <rPr>
        <sz val="11"/>
        <color rgb="FF000000"/>
        <rFont val="Calibri"/>
      </rPr>
      <t xml:space="preserve"> = Deny</t>
    </r>
    <r>
      <rPr>
        <sz val="11"/>
        <color rgb="FF000000"/>
        <rFont val="Calibri"/>
      </rPr>
      <t xml:space="preserve">
</t>
    </r>
    <r>
      <rPr>
        <sz val="11"/>
        <color rgb="FF000000"/>
        <rFont val="Calibri"/>
      </rPr>
      <t xml:space="preserve">- </t>
    </r>
    <r>
      <rPr>
        <b/>
        <sz val="11"/>
        <color rgb="FF000000"/>
        <rFont val="Calibri"/>
      </rPr>
      <t>Principal</t>
    </r>
    <r>
      <rPr>
        <sz val="11"/>
        <color rgb="FF000000"/>
        <rFont val="Calibri"/>
      </rPr>
      <t xml:space="preserve"> = *</t>
    </r>
    <r>
      <rPr>
        <sz val="11"/>
        <color rgb="FF000000"/>
        <rFont val="Calibri"/>
      </rPr>
      <t xml:space="preserve">
</t>
    </r>
    <r>
      <rPr>
        <sz val="11"/>
        <color rgb="FF000000"/>
        <rFont val="Calibri"/>
      </rPr>
      <t xml:space="preserve">- </t>
    </r>
    <r>
      <rPr>
        <b/>
        <sz val="11"/>
        <color rgb="FF000000"/>
        <rFont val="Calibri"/>
      </rPr>
      <t>AWS Service</t>
    </r>
    <r>
      <rPr>
        <sz val="11"/>
        <color rgb="FF000000"/>
        <rFont val="Calibri"/>
      </rPr>
      <t xml:space="preserve"> = Amazon S3</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 *</t>
    </r>
    <r>
      <rPr>
        <sz val="11"/>
        <color rgb="FF000000"/>
        <rFont val="Calibri"/>
      </rPr>
      <t xml:space="preserve">
</t>
    </r>
    <r>
      <rPr>
        <sz val="11"/>
        <color rgb="FF000000"/>
        <rFont val="Calibri"/>
      </rPr>
      <t xml:space="preserve">- </t>
    </r>
    <r>
      <rPr>
        <b/>
        <sz val="11"/>
        <color rgb="FF000000"/>
        <rFont val="Calibri"/>
      </rPr>
      <t>Amazon Resource Name</t>
    </r>
    <r>
      <rPr>
        <sz val="11"/>
        <color rgb="FF000000"/>
        <rFont val="Calibri"/>
      </rPr>
      <t xml:space="preserve"> = &lt;ARN of the S3 Bucket&gt;</t>
    </r>
    <r>
      <rPr>
        <sz val="11"/>
        <color rgb="FF000000"/>
        <rFont val="Calibri"/>
      </rPr>
      <t xml:space="preserve">
</t>
    </r>
    <r>
      <rPr>
        <sz val="11"/>
        <color rgb="FF000000"/>
        <rFont val="Calibri"/>
      </rPr>
      <t xml:space="preserve">- Select </t>
    </r>
    <r>
      <rPr>
        <b/>
        <sz val="11"/>
        <color rgb="FF000000"/>
        <rFont val="Calibri"/>
      </rPr>
      <t>Generate Policy</t>
    </r>
    <r>
      <rPr>
        <sz val="11"/>
        <color rgb="FF000000"/>
        <rFont val="Calibri"/>
      </rPr>
      <t xml:space="preserve">
</t>
    </r>
    <r>
      <rPr>
        <sz val="11"/>
        <color rgb="FF000000"/>
        <rFont val="Calibri"/>
      </rPr>
      <t>- Copy the generated policy and add it to the bucket policy</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Export the existing policy, if one exists:</t>
    </r>
    <r>
      <rPr>
        <sz val="11"/>
        <color rgb="FF000000"/>
        <rFont val="Calibri"/>
      </rPr>
      <t xml:space="preserve">
</t>
    </r>
    <r>
      <rPr>
        <sz val="11"/>
        <color rgb="FF006096"/>
        <rFont val="Roboto Condensed"/>
      </rPr>
      <t>aws s3api get-bucket-policy --bucket &lt;bucket_name&gt; --query Policy --output text &gt; policy.json</t>
    </r>
    <r>
      <rPr>
        <sz val="11"/>
        <color rgb="FF006096"/>
        <rFont val="Roboto Condensed"/>
      </rPr>
      <t xml:space="preserve">
</t>
    </r>
    <r>
      <rPr>
        <sz val="11"/>
        <color rgb="FF000000"/>
        <rFont val="Calibri"/>
      </rPr>
      <t xml:space="preserve">
</t>
    </r>
    <r>
      <rPr>
        <sz val="11"/>
        <color rgb="FF000000"/>
        <rFont val="Calibri"/>
      </rPr>
      <t xml:space="preserve">If the bucket does not already have a policy, create a new </t>
    </r>
    <r>
      <rPr>
        <b/>
        <sz val="11"/>
        <color rgb="FF000000"/>
        <rFont val="Calibri"/>
      </rPr>
      <t>policy.json</t>
    </r>
    <r>
      <rPr>
        <sz val="11"/>
        <color rgb="FF000000"/>
        <rFont val="Calibri"/>
      </rPr>
      <t xml:space="preserve"> file containing a valid bucket policy document.</t>
    </r>
    <r>
      <rPr>
        <sz val="11"/>
        <color rgb="FF000000"/>
        <rFont val="Calibri"/>
      </rPr>
      <t xml:space="preserve">
</t>
    </r>
    <r>
      <rPr>
        <sz val="11"/>
        <color rgb="FF000000"/>
        <rFont val="Calibri"/>
      </rPr>
      <t xml:space="preserve">- Modify </t>
    </r>
    <r>
      <rPr>
        <b/>
        <sz val="11"/>
        <color rgb="FF000000"/>
        <rFont val="Calibri"/>
      </rPr>
      <t>policy.json</t>
    </r>
    <r>
      <rPr>
        <sz val="11"/>
        <color rgb="FF000000"/>
        <rFont val="Calibri"/>
      </rPr>
      <t xml:space="preserve"> to include one of the following deny statements within the </t>
    </r>
    <r>
      <rPr>
        <b/>
        <sz val="11"/>
        <color rgb="FF000000"/>
        <rFont val="Calibri"/>
      </rPr>
      <t>Statement</t>
    </r>
    <r>
      <rPr>
        <sz val="11"/>
        <color rgb="FF000000"/>
        <rFont val="Calibri"/>
      </rPr>
      <t xml:space="preserve"> array.</t>
    </r>
    <r>
      <rPr>
        <sz val="11"/>
        <color rgb="FF000000"/>
        <rFont val="Calibri"/>
      </rPr>
      <t xml:space="preserve">
</t>
    </r>
    <r>
      <rPr>
        <b/>
        <sz val="11"/>
        <color rgb="FF000000"/>
        <rFont val="Calibri"/>
      </rPr>
      <t>Option 1: Deny HTTP requests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"Sid": &lt;optional&gt;,</t>
    </r>
    <r>
      <rPr>
        <sz val="11"/>
        <color rgb="FF006096"/>
        <rFont val="Roboto Condensed"/>
      </rPr>
      <t xml:space="preserve">
</t>
    </r>
    <r>
      <rPr>
        <sz val="11"/>
        <color rgb="FF006096"/>
        <rFont val="Roboto Condensed"/>
      </rPr>
      <t xml:space="preserve">    "Effect": "Deny",</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"arn:aws:s3:::&lt;bucket_name&gt;/*",</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"Bool": {</t>
    </r>
    <r>
      <rPr>
        <sz val="11"/>
        <color rgb="FF006096"/>
        <rFont val="Roboto Condensed"/>
      </rPr>
      <t xml:space="preserve">
</t>
    </r>
    <r>
      <rPr>
        <sz val="11"/>
        <color rgb="FF006096"/>
        <rFont val="Roboto Condensed"/>
      </rPr>
      <t xml:space="preserve">            "aws:SecureTransport":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Option 2: Enforce minimum TLS version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"Sid": "&lt;optional&gt;",</t>
    </r>
    <r>
      <rPr>
        <sz val="11"/>
        <color rgb="FF006096"/>
        <rFont val="Roboto Condensed"/>
      </rPr>
      <t xml:space="preserve">
</t>
    </r>
    <r>
      <rPr>
        <sz val="11"/>
        <color rgb="FF006096"/>
        <rFont val="Roboto Condensed"/>
      </rPr>
      <t xml:space="preserve">    "Effect": "Deny",</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"arn:aws:s3:::&lt;bucket_name&gt;",</t>
    </r>
    <r>
      <rPr>
        <sz val="11"/>
        <color rgb="FF006096"/>
        <rFont val="Roboto Condensed"/>
      </rPr>
      <t xml:space="preserve">
</t>
    </r>
    <r>
      <rPr>
        <sz val="11"/>
        <color rgb="FF006096"/>
        <rFont val="Roboto Condensed"/>
      </rPr>
      <t xml:space="preserve">        "arn:aws:s3:::&lt;bucket_name&gt;/*"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"NumericLessThan": {</t>
    </r>
    <r>
      <rPr>
        <sz val="11"/>
        <color rgb="FF006096"/>
        <rFont val="Roboto Condensed"/>
      </rPr>
      <t xml:space="preserve">
</t>
    </r>
    <r>
      <rPr>
        <sz val="11"/>
        <color rgb="FF006096"/>
        <rFont val="Roboto Condensed"/>
      </rPr>
      <t xml:space="preserve">            "s3:TlsVersion": "1.2"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Apply the modified policy back to the S3 bucket:</t>
    </r>
    <r>
      <rPr>
        <sz val="11"/>
        <color rgb="FF000000"/>
        <rFont val="Calibri"/>
      </rPr>
      <t xml:space="preserve">
</t>
    </r>
    <r>
      <rPr>
        <sz val="11"/>
        <color rgb="FF006096"/>
        <rFont val="Roboto Condensed"/>
      </rPr>
      <t>aws s3api put-bucket-policy --bucket &lt;bucket_name&gt; --policy file://policy.json</t>
    </r>
    <r>
      <rPr>
        <sz val="11"/>
        <color rgb="FF006096"/>
        <rFont val="Roboto Condensed"/>
      </rPr>
      <t xml:space="preserve">
</t>
    </r>
  </si>
  <si>
    <r>
      <rPr>
        <sz val="11"/>
        <color rgb="FF000000"/>
        <rFont val="Calibri"/>
      </rPr>
      <t>At the Amazon S3 bucket level, permissions can be configured through a bucket policy to ensure objects are accessible only through HTTPS.</t>
    </r>
  </si>
  <si>
    <r>
      <rPr>
        <sz val="11"/>
        <color rgb="FF000000"/>
        <rFont val="Calibri"/>
      </rPr>
      <t>If HTTP access is not explicitly denied, data transmitted to and from S3 buckets may be exposed to interception or man-in-the-middle attacks.</t>
    </r>
  </si>
  <si>
    <r>
      <rPr>
        <b/>
        <sz val="11"/>
        <color rgb="FF000000"/>
        <rFont val="Calibri"/>
      </rPr>
      <t>From Console:</t>
    </r>
    <r>
      <rPr>
        <sz val="11"/>
        <color rgb="FF000000"/>
        <rFont val="Calibri"/>
      </rPr>
      <t xml:space="preserve">
</t>
    </r>
    <r>
      <rPr>
        <sz val="11"/>
        <color rgb="FF000000"/>
        <rFont val="Calibri"/>
      </rPr>
      <t>- Login to the AWS Management Console and open the Amazon S3 console using https://console.aws.amazon.com/s3/</t>
    </r>
    <r>
      <rPr>
        <sz val="11"/>
        <color rgb="FF000000"/>
        <rFont val="Calibri"/>
      </rPr>
      <t xml:space="preserve">
</t>
    </r>
    <r>
      <rPr>
        <sz val="11"/>
        <color rgb="FF000000"/>
        <rFont val="Calibri"/>
      </rPr>
      <t>- Select the target bucket</t>
    </r>
    <r>
      <rPr>
        <sz val="11"/>
        <color rgb="FF000000"/>
        <rFont val="Calibri"/>
      </rPr>
      <t xml:space="preserve">
</t>
    </r>
    <r>
      <rPr>
        <sz val="11"/>
        <color rgb="FF000000"/>
        <rFont val="Calibri"/>
      </rPr>
      <t>- Select the 'Permissions' tab</t>
    </r>
    <r>
      <rPr>
        <sz val="11"/>
        <color rgb="FF000000"/>
        <rFont val="Calibri"/>
      </rPr>
      <t xml:space="preserve">
</t>
    </r>
    <r>
      <rPr>
        <sz val="11"/>
        <color rgb="FF000000"/>
        <rFont val="Calibri"/>
      </rPr>
      <t xml:space="preserve">- Select </t>
    </r>
    <r>
      <rPr>
        <b/>
        <sz val="11"/>
        <color rgb="FF000000"/>
        <rFont val="Calibri"/>
      </rPr>
      <t>Bucket policy</t>
    </r>
    <r>
      <rPr>
        <sz val="11"/>
        <color rgb="FF000000"/>
        <rFont val="Calibri"/>
      </rPr>
      <t xml:space="preserve">
</t>
    </r>
    <r>
      <rPr>
        <sz val="11"/>
        <color rgb="FF000000"/>
        <rFont val="Calibri"/>
      </rPr>
      <t>- Ensure a policy exists that explicitly denies HTTP requests using one of the following conditions:</t>
    </r>
    <r>
      <rPr>
        <sz val="11"/>
        <color rgb="FF000000"/>
        <rFont val="Calibri"/>
      </rPr>
      <t xml:space="preserve">
</t>
    </r>
    <r>
      <rPr>
        <b/>
        <sz val="11"/>
        <color rgb="FF000000"/>
        <rFont val="Calibri"/>
      </rPr>
      <t>Option 1: Deny non-HTTPS requests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"Sid": &lt;optional&gt;,</t>
    </r>
    <r>
      <rPr>
        <sz val="11"/>
        <color rgb="FF006096"/>
        <rFont val="Roboto Condensed"/>
      </rPr>
      <t xml:space="preserve">
</t>
    </r>
    <r>
      <rPr>
        <sz val="11"/>
        <color rgb="FF006096"/>
        <rFont val="Roboto Condensed"/>
      </rPr>
      <t xml:space="preserve">    "Effect": "Deny",</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"arn:aws:s3:::&lt;bucket_name&gt;/*",</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"Bool": {</t>
    </r>
    <r>
      <rPr>
        <sz val="11"/>
        <color rgb="FF006096"/>
        <rFont val="Roboto Condensed"/>
      </rPr>
      <t xml:space="preserve">
</t>
    </r>
    <r>
      <rPr>
        <sz val="11"/>
        <color rgb="FF006096"/>
        <rFont val="Roboto Condensed"/>
      </rPr>
      <t xml:space="preserve">            "aws:SecureTransport":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Option 2: Enforce minimum TLS version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"Sid": "&lt;optional&gt;",</t>
    </r>
    <r>
      <rPr>
        <sz val="11"/>
        <color rgb="FF006096"/>
        <rFont val="Roboto Condensed"/>
      </rPr>
      <t xml:space="preserve">
</t>
    </r>
    <r>
      <rPr>
        <sz val="11"/>
        <color rgb="FF006096"/>
        <rFont val="Roboto Condensed"/>
      </rPr>
      <t xml:space="preserve">    "Effect": "Deny",</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"Action": "s3:*",</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"arn:aws:s3:::&lt;bucket_name&gt;",</t>
    </r>
    <r>
      <rPr>
        <sz val="11"/>
        <color rgb="FF006096"/>
        <rFont val="Roboto Condensed"/>
      </rPr>
      <t xml:space="preserve">
</t>
    </r>
    <r>
      <rPr>
        <sz val="11"/>
        <color rgb="FF006096"/>
        <rFont val="Roboto Condensed"/>
      </rPr>
      <t xml:space="preserve">        "arn:aws:s3:::&lt;bucket_name&gt;/*"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 {</t>
    </r>
    <r>
      <rPr>
        <sz val="11"/>
        <color rgb="FF006096"/>
        <rFont val="Roboto Condensed"/>
      </rPr>
      <t xml:space="preserve">
</t>
    </r>
    <r>
      <rPr>
        <sz val="11"/>
        <color rgb="FF006096"/>
        <rFont val="Roboto Condensed"/>
      </rPr>
      <t xml:space="preserve">        "NumericLessThan": {</t>
    </r>
    <r>
      <rPr>
        <sz val="11"/>
        <color rgb="FF006096"/>
        <rFont val="Roboto Condensed"/>
      </rPr>
      <t xml:space="preserve">
</t>
    </r>
    <r>
      <rPr>
        <sz val="11"/>
        <color rgb="FF006096"/>
        <rFont val="Roboto Condensed"/>
      </rPr>
      <t xml:space="preserve">            "s3:TlsVersion": "1.2"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Repeat for all S3 buckets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of the S3 Buckets:</t>
    </r>
    <r>
      <rPr>
        <sz val="11"/>
        <color rgb="FF000000"/>
        <rFont val="Calibri"/>
      </rPr>
      <t xml:space="preserve">
</t>
    </r>
    <r>
      <rPr>
        <sz val="11"/>
        <color rgb="FF006096"/>
        <rFont val="Roboto Condensed"/>
      </rPr>
      <t>aws s3 ls</t>
    </r>
    <r>
      <rPr>
        <sz val="11"/>
        <color rgb="FF006096"/>
        <rFont val="Roboto Condensed"/>
      </rPr>
      <t xml:space="preserve">
</t>
    </r>
    <r>
      <rPr>
        <sz val="11"/>
        <color rgb="FF000000"/>
        <rFont val="Calibri"/>
      </rPr>
      <t xml:space="preserve">
</t>
    </r>
    <r>
      <rPr>
        <sz val="11"/>
        <color rgb="FF000000"/>
        <rFont val="Calibri"/>
      </rPr>
      <t>- For each bucket, run:</t>
    </r>
    <r>
      <rPr>
        <sz val="11"/>
        <color rgb="FF000000"/>
        <rFont val="Calibri"/>
      </rPr>
      <t xml:space="preserve">
</t>
    </r>
    <r>
      <rPr>
        <sz val="11"/>
        <color rgb="FF006096"/>
        <rFont val="Roboto Condensed"/>
      </rPr>
      <t>aws s3api get-bucket-policy --bucket &lt;bucket_name&gt; | grep aws:SecureTransport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aws s3api get-bucket-policy --bucket &lt;bucket_name&gt; | grep s3:TlsVersion</t>
    </r>
    <r>
      <rPr>
        <sz val="11"/>
        <color rgb="FF006096"/>
        <rFont val="Roboto Condensed"/>
      </rPr>
      <t xml:space="preserve">
</t>
    </r>
    <r>
      <rPr>
        <sz val="11"/>
        <color rgb="FF000000"/>
        <rFont val="Calibri"/>
      </rPr>
      <t xml:space="preserve">
</t>
    </r>
    <r>
      <rPr>
        <sz val="11"/>
        <color rgb="FF000000"/>
        <rFont val="Calibri"/>
      </rPr>
      <t>- Verify the policy includes either:</t>
    </r>
    <r>
      <rPr>
        <sz val="11"/>
        <color rgb="FF000000"/>
        <rFont val="Calibri"/>
      </rPr>
      <t xml:space="preserve">
</t>
    </r>
    <r>
      <rPr>
        <sz val="11"/>
        <color rgb="FF000000"/>
        <rFont val="Calibri"/>
      </rPr>
      <t xml:space="preserve">- </t>
    </r>
    <r>
      <rPr>
        <b/>
        <sz val="11"/>
        <color rgb="FF000000"/>
        <rFont val="Calibri"/>
      </rPr>
      <t>"aws:SecureTransport": "false"</t>
    </r>
    <r>
      <rPr>
        <sz val="11"/>
        <color rgb="FF000000"/>
        <rFont val="Calibri"/>
      </rPr>
      <t xml:space="preserve"> with </t>
    </r>
    <r>
      <rPr>
        <b/>
        <sz val="11"/>
        <color rgb="FF000000"/>
        <rFont val="Calibri"/>
      </rPr>
      <t>"Effect": "Deny"</t>
    </r>
    <r>
      <rPr>
        <sz val="11"/>
        <color rgb="FF000000"/>
        <rFont val="Calibri"/>
      </rPr>
      <t xml:space="preserve">
</t>
    </r>
    <r>
      <rPr>
        <sz val="11"/>
        <color rgb="FF000000"/>
        <rFont val="Calibri"/>
      </rPr>
      <t>- or a TLS version restriction using "s3:TlsVersion"</t>
    </r>
    <r>
      <rPr>
        <sz val="11"/>
        <color rgb="FF000000"/>
        <rFont val="Calibri"/>
      </rPr>
      <t xml:space="preserve">
</t>
    </r>
    <r>
      <rPr>
        <sz val="11"/>
        <color rgb="FF000000"/>
        <rFont val="Calibri"/>
      </rPr>
      <t>- If no policy is returned, the bucket allows both HTTP and HTTPS requests by default</t>
    </r>
  </si>
  <si>
    <r>
      <rPr>
        <sz val="11"/>
        <color rgb="FF000000"/>
        <rFont val="Calibri"/>
      </rPr>
      <t>By default, Amazon S3 accepts both HTTP and HTTPS requests. No bucket policy is applied to deny unencrypted (HTTP) access unless explicitly configured.</t>
    </r>
  </si>
  <si>
    <t>3.1.2</t>
  </si>
  <si>
    <r>
      <rPr>
        <sz val="11"/>
        <rFont val="Calibri"/>
      </rPr>
      <t>Ensure MFA Delete is enabled on S3 buckets</t>
    </r>
  </si>
  <si>
    <r>
      <rPr>
        <sz val="11"/>
        <color rgb="FF000000"/>
        <rFont val="Calibri"/>
      </rPr>
      <t>Perform the steps below to enable MFA delete on an S3 bucket: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You cannot enable MFA Delete using the AWS Management Console; you must use the AWS CLI or API.</t>
    </r>
    <r>
      <rPr>
        <sz val="11"/>
        <color rgb="FF000000"/>
        <rFont val="Calibri"/>
      </rPr>
      <t xml:space="preserve">
</t>
    </r>
    <r>
      <rPr>
        <sz val="11"/>
        <color rgb="FF000000"/>
        <rFont val="Calibri"/>
      </rPr>
      <t>-  You must use your 'root' account to enable MFA Delete on S3 buckets.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s3api </t>
    </r>
    <r>
      <rPr>
        <b/>
        <sz val="11"/>
        <color rgb="FF000000"/>
        <rFont val="Calibri"/>
      </rPr>
      <t>put-bucket-versioning</t>
    </r>
    <r>
      <rPr>
        <sz val="11"/>
        <color rgb="FF000000"/>
        <rFont val="Calibri"/>
      </rPr>
      <t xml:space="preserve"> command:</t>
    </r>
    <r>
      <rPr>
        <sz val="11"/>
        <color rgb="FF000000"/>
        <rFont val="Calibri"/>
      </rPr>
      <t xml:space="preserve">
</t>
    </r>
    <r>
      <rPr>
        <sz val="11"/>
        <color rgb="FF006096"/>
        <rFont val="Roboto Condensed"/>
      </rPr>
      <t>aws s3api put-bucket-versioning \</t>
    </r>
    <r>
      <rPr>
        <sz val="11"/>
        <color rgb="FF006096"/>
        <rFont val="Roboto Condensed"/>
      </rPr>
      <t xml:space="preserve">
</t>
    </r>
    <r>
      <rPr>
        <sz val="11"/>
        <color rgb="FF006096"/>
        <rFont val="Roboto Condensed"/>
      </rPr>
      <t xml:space="preserve">  --bucket my-bucket \</t>
    </r>
    <r>
      <rPr>
        <sz val="11"/>
        <color rgb="FF006096"/>
        <rFont val="Roboto Condensed"/>
      </rPr>
      <t xml:space="preserve">
</t>
    </r>
    <r>
      <rPr>
        <sz val="11"/>
        <color rgb="FF006096"/>
        <rFont val="Roboto Condensed"/>
      </rPr>
      <t xml:space="preserve">  --versioning-configuration Status=Enabled,MFADelete=Enabled \</t>
    </r>
    <r>
      <rPr>
        <sz val="11"/>
        <color rgb="FF006096"/>
        <rFont val="Roboto Condensed"/>
      </rPr>
      <t xml:space="preserve">
</t>
    </r>
    <r>
      <rPr>
        <sz val="11"/>
        <color rgb="FF006096"/>
        <rFont val="Roboto Condensed"/>
      </rPr>
      <t xml:space="preserve">  --mfa "arn:aws:iam::&lt;account-id&gt;:mfa/root-account-mfa-device &lt;MFA-code&gt;"</t>
    </r>
    <r>
      <rPr>
        <sz val="11"/>
        <color rgb="FF006096"/>
        <rFont val="Roboto Condensed"/>
      </rPr>
      <t xml:space="preserve">
</t>
    </r>
  </si>
  <si>
    <r>
      <rPr>
        <sz val="11"/>
        <color rgb="FF000000"/>
        <rFont val="Calibri"/>
      </rPr>
      <t>Once MFA Delete is enabled on your sensitive and classified S3 bucket, it requires the user to provide two forms of authentication.</t>
    </r>
  </si>
  <si>
    <r>
      <rPr>
        <sz val="11"/>
        <color rgb="FF000000"/>
        <rFont val="Calibri"/>
      </rPr>
      <t>Enabling MFA delete on an S3 bucket could require additional administrator oversight. Enabling MFA delete may impact other services that automate the creation and/or deletion of S3 buckets.</t>
    </r>
  </si>
  <si>
    <r>
      <rPr>
        <sz val="11"/>
        <color rgb="FF000000"/>
        <rFont val="Calibri"/>
      </rPr>
      <t>Perform the steps below to confirm that MFA delete is configured on an S3 bucket:</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Login to the S3 console at </t>
    </r>
    <r>
      <rPr>
        <b/>
        <sz val="11"/>
        <color rgb="FF000000"/>
        <rFont val="Calibri"/>
      </rPr>
      <t>https://console.aws.amazon.com/s3/</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check</t>
    </r>
    <r>
      <rPr>
        <sz val="11"/>
        <color rgb="FF000000"/>
        <rFont val="Calibri"/>
      </rPr>
      <t xml:space="preserve"> box next to the name of the bucket you want to confirm.</t>
    </r>
    <r>
      <rPr>
        <sz val="11"/>
        <color rgb="FF000000"/>
        <rFont val="Calibri"/>
      </rPr>
      <t xml:space="preserve">
</t>
    </r>
    <r>
      <rPr>
        <sz val="11"/>
        <color rgb="FF000000"/>
        <rFont val="Calibri"/>
      </rPr>
      <t xml:space="preserve">-  In the window under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Confirm that Versioning is </t>
    </r>
    <r>
      <rPr>
        <b/>
        <sz val="11"/>
        <color rgb="FF000000"/>
        <rFont val="Calibri"/>
      </rPr>
      <t>Enabled</t>
    </r>
    <r>
      <rPr>
        <sz val="11"/>
        <color rgb="FF000000"/>
        <rFont val="Calibri"/>
      </rPr>
      <t xml:space="preserve">
</t>
    </r>
    <r>
      <rPr>
        <sz val="11"/>
        <color rgb="FF000000"/>
        <rFont val="Calibri"/>
      </rPr>
      <t xml:space="preserve">- Confirm that MFA Delete is </t>
    </r>
    <r>
      <rPr>
        <b/>
        <sz val="11"/>
        <color rgb="FF000000"/>
        <rFont val="Calibri"/>
      </rPr>
      <t>Enabled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get-bucket-versioning</t>
    </r>
    <r>
      <rPr>
        <sz val="11"/>
        <color rgb="FF000000"/>
        <rFont val="Calibri"/>
      </rPr>
      <t xml:space="preserve"> command:</t>
    </r>
    <r>
      <rPr>
        <sz val="11"/>
        <color rgb="FF000000"/>
        <rFont val="Calibri"/>
      </rPr>
      <t xml:space="preserve">
</t>
    </r>
    <r>
      <rPr>
        <sz val="11"/>
        <color rgb="FF006096"/>
        <rFont val="Roboto Condensed"/>
      </rPr>
      <t>aws s3api get-bucket-versioning --bucket my-bucket | grep MfaDelete</t>
    </r>
    <r>
      <rPr>
        <sz val="11"/>
        <color rgb="FF006096"/>
        <rFont val="Roboto Condensed"/>
      </rPr>
      <t xml:space="preserve">
</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 xml:space="preserve">&lt;VersioningConfiguration xmlns="http://s3.amazonaws.com/doc/2006-03-01/"&gt; </t>
    </r>
    <r>
      <rPr>
        <sz val="11"/>
        <color rgb="FF006096"/>
        <rFont val="Roboto Condensed"/>
      </rPr>
      <t xml:space="preserve">
</t>
    </r>
    <r>
      <rPr>
        <sz val="11"/>
        <color rgb="FF006096"/>
        <rFont val="Roboto Condensed"/>
      </rPr>
      <t xml:space="preserve">  &lt;Status&gt;Enabled&lt;/Status&gt;</t>
    </r>
    <r>
      <rPr>
        <sz val="11"/>
        <color rgb="FF006096"/>
        <rFont val="Roboto Condensed"/>
      </rPr>
      <t xml:space="preserve">
</t>
    </r>
    <r>
      <rPr>
        <sz val="11"/>
        <color rgb="FF006096"/>
        <rFont val="Roboto Condensed"/>
      </rPr>
      <t xml:space="preserve">  &lt;MfaDelete&gt;Enabled&lt;/MfaDelete&gt;  </t>
    </r>
    <r>
      <rPr>
        <sz val="11"/>
        <color rgb="FF006096"/>
        <rFont val="Roboto Condensed"/>
      </rPr>
      <t xml:space="preserve">
</t>
    </r>
    <r>
      <rPr>
        <sz val="11"/>
        <color rgb="FF006096"/>
        <rFont val="Roboto Condensed"/>
      </rPr>
      <t>&lt;/VersioningConfiguration&gt;</t>
    </r>
    <r>
      <rPr>
        <sz val="11"/>
        <color rgb="FF006096"/>
        <rFont val="Roboto Condensed"/>
      </rPr>
      <t xml:space="preserve">
</t>
    </r>
    <r>
      <rPr>
        <sz val="11"/>
        <color rgb="FF000000"/>
        <rFont val="Calibri"/>
      </rPr>
      <t xml:space="preserve">
</t>
    </r>
    <r>
      <rPr>
        <sz val="11"/>
        <color rgb="FF000000"/>
        <rFont val="Calibri"/>
      </rPr>
      <t xml:space="preserve">If the console or CLI output does not show that Versioning and MFA Delete are </t>
    </r>
    <r>
      <rPr>
        <b/>
        <sz val="11"/>
        <color rgb="FF000000"/>
        <rFont val="Calibri"/>
      </rPr>
      <t>enabled</t>
    </r>
    <r>
      <rPr>
        <sz val="11"/>
        <color rgb="FF000000"/>
        <rFont val="Calibri"/>
      </rPr>
      <t>, please refer to the remediation below.</t>
    </r>
  </si>
  <si>
    <r>
      <rPr>
        <sz val="11"/>
        <color rgb="FF000000"/>
        <rFont val="Calibri"/>
      </rPr>
      <t>By default, S3 bucket versioning is disabled, and MFA Delete is not enabled. Both must be explicitly configured, and MFA Delete can only be enabled using the root account via CLI or API.</t>
    </r>
  </si>
  <si>
    <t>3.1.3</t>
  </si>
  <si>
    <r>
      <rPr>
        <sz val="11"/>
        <rFont val="Calibri"/>
      </rPr>
      <t>Ensure all data in Amazon S3 has been discovered, classified, and secured when necessary</t>
    </r>
  </si>
  <si>
    <r>
      <rPr>
        <sz val="11"/>
        <color rgb="FF000000"/>
        <rFont val="Calibri"/>
      </rPr>
      <t>Perform the steps below to enable and configure Amazon Macie:</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Log on to the Macie console at </t>
    </r>
    <r>
      <rPr>
        <b/>
        <sz val="11"/>
        <color rgb="FF000000"/>
        <rFont val="Calibri"/>
      </rPr>
      <t>https://console.aws.amazon.com/macie/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Get started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 Macie</t>
    </r>
    <r>
      <rPr>
        <sz val="11"/>
        <color rgb="FF000000"/>
        <rFont val="Calibri"/>
      </rPr>
      <t>.</t>
    </r>
    <r>
      <rPr>
        <sz val="11"/>
        <color rgb="FF000000"/>
        <rFont val="Calibri"/>
      </rPr>
      <t xml:space="preserve">
</t>
    </r>
    <r>
      <rPr>
        <sz val="11"/>
        <color rgb="FF000000"/>
        <rFont val="Calibri"/>
      </rPr>
      <t>Set up a repository for sensitive data discovery results:</t>
    </r>
    <r>
      <rPr>
        <sz val="11"/>
        <color rgb="FF000000"/>
        <rFont val="Calibri"/>
      </rPr>
      <t xml:space="preserve">
</t>
    </r>
    <r>
      <rPr>
        <sz val="11"/>
        <color rgb="FF000000"/>
        <rFont val="Calibri"/>
      </rPr>
      <t xml:space="preserve">-  In the left pane, under Settings, click </t>
    </r>
    <r>
      <rPr>
        <b/>
        <sz val="11"/>
        <color rgb="FF000000"/>
        <rFont val="Calibri"/>
      </rPr>
      <t>Discovery results</t>
    </r>
    <r>
      <rPr>
        <sz val="11"/>
        <color rgb="FF000000"/>
        <rFont val="Calibri"/>
      </rPr>
      <t>.</t>
    </r>
    <r>
      <rPr>
        <sz val="11"/>
        <color rgb="FF000000"/>
        <rFont val="Calibri"/>
      </rPr>
      <t xml:space="preserve">
</t>
    </r>
    <r>
      <rPr>
        <sz val="11"/>
        <color rgb="FF000000"/>
        <rFont val="Calibri"/>
      </rPr>
      <t xml:space="preserve">-  Make sure </t>
    </r>
    <r>
      <rPr>
        <b/>
        <sz val="11"/>
        <color rgb="FF000000"/>
        <rFont val="Calibri"/>
      </rPr>
      <t>Create bucket</t>
    </r>
    <r>
      <rPr>
        <sz val="11"/>
        <color rgb="FF000000"/>
        <rFont val="Calibri"/>
      </rPr>
      <t xml:space="preserve"> is selected.</t>
    </r>
    <r>
      <rPr>
        <sz val="11"/>
        <color rgb="FF000000"/>
        <rFont val="Calibri"/>
      </rPr>
      <t xml:space="preserve">
</t>
    </r>
    <r>
      <rPr>
        <sz val="11"/>
        <color rgb="FF000000"/>
        <rFont val="Calibri"/>
      </rPr>
      <t>-  Create a bucket and enter a name for it. The name must be unique across all S3 buckets, and it must start with a lowercase letter or a number.</t>
    </r>
    <r>
      <rPr>
        <sz val="11"/>
        <color rgb="FF000000"/>
        <rFont val="Calibri"/>
      </rPr>
      <t xml:space="preserve">
</t>
    </r>
    <r>
      <rPr>
        <sz val="11"/>
        <color rgb="FF000000"/>
        <rFont val="Calibri"/>
      </rPr>
      <t xml:space="preserve">-  Click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For block all public access, make sure </t>
    </r>
    <r>
      <rPr>
        <b/>
        <sz val="11"/>
        <color rgb="FF000000"/>
        <rFont val="Calibri"/>
      </rPr>
      <t>Yes</t>
    </r>
    <r>
      <rPr>
        <sz val="11"/>
        <color rgb="FF000000"/>
        <rFont val="Calibri"/>
      </rPr>
      <t xml:space="preserve"> is selected.</t>
    </r>
    <r>
      <rPr>
        <sz val="11"/>
        <color rgb="FF000000"/>
        <rFont val="Calibri"/>
      </rPr>
      <t xml:space="preserve">
</t>
    </r>
    <r>
      <rPr>
        <sz val="11"/>
        <color rgb="FF000000"/>
        <rFont val="Calibri"/>
      </rPr>
      <t>-  For KMS encryption, specify the AWS KMS key that you want to use to encrypt the results. The key must be a symmetric customer master key (CMK) that is in the same region as the S3 bucket.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Create a job to discover sensitive data:</t>
    </r>
    <r>
      <rPr>
        <sz val="11"/>
        <color rgb="FF000000"/>
        <rFont val="Calibri"/>
      </rPr>
      <t xml:space="preserve">
</t>
    </r>
    <r>
      <rPr>
        <sz val="11"/>
        <color rgb="FF000000"/>
        <rFont val="Calibri"/>
      </rPr>
      <t xml:space="preserve">-  In the left pane, click </t>
    </r>
    <r>
      <rPr>
        <b/>
        <sz val="11"/>
        <color rgb="FF000000"/>
        <rFont val="Calibri"/>
      </rPr>
      <t>S3 buckets</t>
    </r>
    <r>
      <rPr>
        <sz val="11"/>
        <color rgb="FF000000"/>
        <rFont val="Calibri"/>
      </rPr>
      <t>. Macie displays a list of all the S3 buckets for your account.</t>
    </r>
    <r>
      <rPr>
        <sz val="11"/>
        <color rgb="FF000000"/>
        <rFont val="Calibri"/>
      </rPr>
      <t xml:space="preserve">
</t>
    </r>
    <r>
      <rPr>
        <sz val="11"/>
        <color rgb="FF000000"/>
        <rFont val="Calibri"/>
      </rPr>
      <t>-  Check the box for each bucket that you want Macie to analyze as part of the job.</t>
    </r>
    <r>
      <rPr>
        <sz val="11"/>
        <color rgb="FF000000"/>
        <rFont val="Calibri"/>
      </rPr>
      <t xml:space="preserve">
</t>
    </r>
    <r>
      <rPr>
        <sz val="11"/>
        <color rgb="FF000000"/>
        <rFont val="Calibri"/>
      </rPr>
      <t xml:space="preserve">-  Click </t>
    </r>
    <r>
      <rPr>
        <b/>
        <sz val="11"/>
        <color rgb="FF000000"/>
        <rFont val="Calibri"/>
      </rPr>
      <t>Create job</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Quick create</t>
    </r>
    <r>
      <rPr>
        <sz val="11"/>
        <color rgb="FF000000"/>
        <rFont val="Calibri"/>
      </rPr>
      <t>.</t>
    </r>
    <r>
      <rPr>
        <sz val="11"/>
        <color rgb="FF000000"/>
        <rFont val="Calibri"/>
      </rPr>
      <t xml:space="preserve">
</t>
    </r>
    <r>
      <rPr>
        <sz val="11"/>
        <color rgb="FF000000"/>
        <rFont val="Calibri"/>
      </rPr>
      <t>-  For the Name and Description step, enter a name and, optionally, a description of the job.</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For the Review and create step, click </t>
    </r>
    <r>
      <rPr>
        <b/>
        <sz val="11"/>
        <color rgb="FF000000"/>
        <rFont val="Calibri"/>
      </rPr>
      <t>Submit</t>
    </r>
    <r>
      <rPr>
        <sz val="11"/>
        <color rgb="FF000000"/>
        <rFont val="Calibri"/>
      </rPr>
      <t>.</t>
    </r>
    <r>
      <rPr>
        <sz val="11"/>
        <color rgb="FF000000"/>
        <rFont val="Calibri"/>
      </rPr>
      <t xml:space="preserve">
</t>
    </r>
    <r>
      <rPr>
        <sz val="11"/>
        <color rgb="FF000000"/>
        <rFont val="Calibri"/>
      </rPr>
      <t>Review your findings:</t>
    </r>
    <r>
      <rPr>
        <sz val="11"/>
        <color rgb="FF000000"/>
        <rFont val="Calibri"/>
      </rPr>
      <t xml:space="preserve">
</t>
    </r>
    <r>
      <rPr>
        <sz val="11"/>
        <color rgb="FF000000"/>
        <rFont val="Calibri"/>
      </rPr>
      <t xml:space="preserve">-  In the left pane, click </t>
    </r>
    <r>
      <rPr>
        <b/>
        <sz val="11"/>
        <color rgb="FF000000"/>
        <rFont val="Calibri"/>
      </rPr>
      <t>Findings</t>
    </r>
    <r>
      <rPr>
        <sz val="11"/>
        <color rgb="FF000000"/>
        <rFont val="Calibri"/>
      </rPr>
      <t>.</t>
    </r>
    <r>
      <rPr>
        <sz val="11"/>
        <color rgb="FF000000"/>
        <rFont val="Calibri"/>
      </rPr>
      <t xml:space="preserve">
</t>
    </r>
    <r>
      <rPr>
        <sz val="11"/>
        <color rgb="FF000000"/>
        <rFont val="Calibri"/>
      </rPr>
      <t>-  To view the details of a specific finding, choose any field other than the check box for the finding.</t>
    </r>
    <r>
      <rPr>
        <sz val="11"/>
        <color rgb="FF000000"/>
        <rFont val="Calibri"/>
      </rPr>
      <t xml:space="preserve">
</t>
    </r>
    <r>
      <rPr>
        <sz val="11"/>
        <color rgb="FF000000"/>
        <rFont val="Calibri"/>
      </rPr>
      <t>If you are using a third-party tool to manage and protect your S3 data, follow the vendor documentation for implementing and configuring that tool.</t>
    </r>
  </si>
  <si>
    <r>
      <rPr>
        <sz val="11"/>
        <color rgb="FF000000"/>
        <rFont val="Calibri"/>
      </rPr>
      <t>Amazon S3 buckets can contain sensitive data that, for security purposes, should be discovered, monitored, classified, and protected. Macie, along with other third-party tools, can automatically provide an inventory of Amazon S3 buckets.</t>
    </r>
  </si>
  <si>
    <r>
      <rPr>
        <sz val="11"/>
        <color rgb="FF000000"/>
        <rFont val="Calibri"/>
      </rPr>
      <t>There is a cost associated with using Amazon Macie, and there is typically a cost associated with third-party tools that perform similar processes and provide protection.</t>
    </r>
  </si>
  <si>
    <r>
      <rPr>
        <sz val="11"/>
        <color rgb="FF000000"/>
        <rFont val="Calibri"/>
      </rPr>
      <t>Perform the following steps to determine if Macie is running:</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the Macie console at https://console.aws.amazon.com/macie/.</t>
    </r>
    <r>
      <rPr>
        <sz val="11"/>
        <color rgb="FF000000"/>
        <rFont val="Calibri"/>
      </rPr>
      <t xml:space="preserve">
</t>
    </r>
    <r>
      <rPr>
        <sz val="11"/>
        <color rgb="FF000000"/>
        <rFont val="Calibri"/>
      </rPr>
      <t xml:space="preserve">-  In the left hand pane, click on </t>
    </r>
    <r>
      <rPr>
        <b/>
        <sz val="11"/>
        <color rgb="FF000000"/>
        <rFont val="Calibri"/>
      </rPr>
      <t>By job</t>
    </r>
    <r>
      <rPr>
        <sz val="11"/>
        <color rgb="FF000000"/>
        <rFont val="Calibri"/>
      </rPr>
      <t xml:space="preserve"> under findings.</t>
    </r>
    <r>
      <rPr>
        <sz val="11"/>
        <color rgb="FF000000"/>
        <rFont val="Calibri"/>
      </rPr>
      <t xml:space="preserve">
</t>
    </r>
    <r>
      <rPr>
        <sz val="11"/>
        <color rgb="FF000000"/>
        <rFont val="Calibri"/>
      </rPr>
      <t>-  Confirm that you have a job set up for your S3 buckets.</t>
    </r>
    <r>
      <rPr>
        <sz val="11"/>
        <color rgb="FF000000"/>
        <rFont val="Calibri"/>
      </rPr>
      <t xml:space="preserve">
</t>
    </r>
    <r>
      <rPr>
        <sz val="11"/>
        <color rgb="FF000000"/>
        <rFont val="Calibri"/>
      </rPr>
      <t>When you log into the Macie console, if you are not taken to the summary page and do not have a job set up and running, then refer to the remediation procedure below.</t>
    </r>
    <r>
      <rPr>
        <sz val="11"/>
        <color rgb="FF000000"/>
        <rFont val="Calibri"/>
      </rPr>
      <t xml:space="preserve">
</t>
    </r>
    <r>
      <rPr>
        <sz val="11"/>
        <color rgb="FF000000"/>
        <rFont val="Calibri"/>
      </rPr>
      <t>If you are using a third-party tool to manage and protect your S3 data, you meet this recommendation.</t>
    </r>
  </si>
  <si>
    <r>
      <rPr>
        <sz val="11"/>
        <color rgb="FF000000"/>
        <rFont val="Calibri"/>
      </rPr>
      <t>By default, Amazon S3 does not perform data discovery, classification, or monitoring. Services such as Amazon Macie or third-party tools must be explicitly enabled and configured.</t>
    </r>
  </si>
  <si>
    <t>3.1.4</t>
  </si>
  <si>
    <r>
      <rPr>
        <sz val="11"/>
        <rFont val="Calibri"/>
      </rPr>
      <t xml:space="preserve">Ensure that S3 is configured with </t>
    </r>
    <r>
      <rPr>
        <sz val="11"/>
        <color rgb="FF000000"/>
        <rFont val="Calibri"/>
      </rPr>
      <t>'</t>
    </r>
    <r>
      <rPr>
        <b/>
        <sz val="11"/>
        <color rgb="FF000000"/>
        <rFont val="Calibri"/>
      </rPr>
      <t>Block Public Access</t>
    </r>
    <r>
      <rPr>
        <sz val="11"/>
        <color rgb="FF000000"/>
        <rFont val="Calibri"/>
      </rPr>
      <t>'</t>
    </r>
    <r>
      <rPr>
        <sz val="11"/>
        <color rgb="FF000000"/>
        <rFont val="Calibri"/>
      </rPr>
      <t xml:space="preserve"> enabled</t>
    </r>
  </si>
  <si>
    <r>
      <rPr>
        <b/>
        <sz val="11"/>
        <color rgb="FF000000"/>
        <rFont val="Calibri"/>
      </rPr>
      <t>If utilizing Block Public Access (bucket settings)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the AWS Management Console and open the Amazon S3 console using https://console.aws.amazon.com/s3/.</t>
    </r>
    <r>
      <rPr>
        <sz val="11"/>
        <color rgb="FF000000"/>
        <rFont val="Calibri"/>
      </rPr>
      <t xml:space="preserve">
</t>
    </r>
    <r>
      <rPr>
        <sz val="11"/>
        <color rgb="FF000000"/>
        <rFont val="Calibri"/>
      </rPr>
      <t>- Select the check box next to a bucket.</t>
    </r>
    <r>
      <rPr>
        <sz val="11"/>
        <color rgb="FF000000"/>
        <rFont val="Calibri"/>
      </rPr>
      <t xml:space="preserve">
</t>
    </r>
    <r>
      <rPr>
        <sz val="11"/>
        <color rgb="FF000000"/>
        <rFont val="Calibri"/>
      </rPr>
      <t>- Click 'Edit public access settings'.</t>
    </r>
    <r>
      <rPr>
        <sz val="11"/>
        <color rgb="FF000000"/>
        <rFont val="Calibri"/>
      </rPr>
      <t xml:space="preserve">
</t>
    </r>
    <r>
      <rPr>
        <sz val="11"/>
        <color rgb="FF000000"/>
        <rFont val="Calibri"/>
      </rPr>
      <t>- Click 'Block all public access'</t>
    </r>
    <r>
      <rPr>
        <sz val="11"/>
        <color rgb="FF000000"/>
        <rFont val="Calibri"/>
      </rPr>
      <t xml:space="preserve">
</t>
    </r>
    <r>
      <rPr>
        <sz val="11"/>
        <color rgb="FF000000"/>
        <rFont val="Calibri"/>
      </rPr>
      <t>- Repeat for all the buckets in your AWS account that contain sensitive data.</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of the S3 buckets:</t>
    </r>
    <r>
      <rPr>
        <sz val="11"/>
        <color rgb="FF000000"/>
        <rFont val="Calibri"/>
      </rPr>
      <t xml:space="preserve">
</t>
    </r>
    <r>
      <rPr>
        <sz val="11"/>
        <color rgb="FF006096"/>
        <rFont val="Roboto Condensed"/>
      </rPr>
      <t>aws s3 ls</t>
    </r>
    <r>
      <rPr>
        <sz val="11"/>
        <color rgb="FF006096"/>
        <rFont val="Roboto Condensed"/>
      </rPr>
      <t xml:space="preserve">
</t>
    </r>
    <r>
      <rPr>
        <sz val="11"/>
        <color rgb="FF000000"/>
        <rFont val="Calibri"/>
      </rPr>
      <t xml:space="preserve">
</t>
    </r>
    <r>
      <rPr>
        <sz val="11"/>
        <color rgb="FF000000"/>
        <rFont val="Calibri"/>
      </rPr>
      <t>- Enable Block Public Access on a specific bucket:</t>
    </r>
    <r>
      <rPr>
        <sz val="11"/>
        <color rgb="FF000000"/>
        <rFont val="Calibri"/>
      </rPr>
      <t xml:space="preserve">
</t>
    </r>
    <r>
      <rPr>
        <sz val="11"/>
        <color rgb="FF006096"/>
        <rFont val="Roboto Condensed"/>
      </rPr>
      <t>aws s3api put-public-access-block --bucket &lt;bucket-name&gt; --public-access-block-configuration "BlockPublicAcls=true,IgnorePublicAcls=true,BlockPublicPolicy=true,RestrictPublicBuckets=true"</t>
    </r>
    <r>
      <rPr>
        <sz val="11"/>
        <color rgb="FF006096"/>
        <rFont val="Roboto Condensed"/>
      </rPr>
      <t xml:space="preserve">
</t>
    </r>
    <r>
      <rPr>
        <sz val="11"/>
        <color rgb="FF000000"/>
        <rFont val="Calibri"/>
      </rPr>
      <t xml:space="preserve">
</t>
    </r>
    <r>
      <rPr>
        <b/>
        <sz val="11"/>
        <color rgb="FF000000"/>
        <rFont val="Calibri"/>
      </rPr>
      <t>If utilizing Block Public Access (account settings)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If the output reads </t>
    </r>
    <r>
      <rPr>
        <b/>
        <sz val="11"/>
        <color rgb="FF000000"/>
        <rFont val="Calibri"/>
      </rPr>
      <t>true</t>
    </r>
    <r>
      <rPr>
        <sz val="11"/>
        <color rgb="FF000000"/>
        <rFont val="Calibri"/>
      </rPr>
      <t xml:space="preserve"> for the separate configuration settings, then Block Public Access is enabled on the account.</t>
    </r>
    <r>
      <rPr>
        <sz val="11"/>
        <color rgb="FF000000"/>
        <rFont val="Calibri"/>
      </rPr>
      <t xml:space="preserve">
</t>
    </r>
    <r>
      <rPr>
        <sz val="11"/>
        <color rgb="FF000000"/>
        <rFont val="Calibri"/>
      </rPr>
      <t>- Login to the AWS Management Console and open the Amazon S3 console using https://console.aws.amazon.com/s3/.</t>
    </r>
    <r>
      <rPr>
        <sz val="11"/>
        <color rgb="FF000000"/>
        <rFont val="Calibri"/>
      </rPr>
      <t xml:space="preserve">
</t>
    </r>
    <r>
      <rPr>
        <sz val="11"/>
        <color rgb="FF000000"/>
        <rFont val="Calibri"/>
      </rPr>
      <t xml:space="preserve">- Click </t>
    </r>
    <r>
      <rPr>
        <b/>
        <sz val="11"/>
        <color rgb="FF000000"/>
        <rFont val="Calibri"/>
      </rPr>
      <t>Block Public Access (account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to change the block public access settings for all the buckets in your AWS account.</t>
    </r>
    <r>
      <rPr>
        <sz val="11"/>
        <color rgb="FF000000"/>
        <rFont val="Calibri"/>
      </rPr>
      <t xml:space="preserve">
</t>
    </r>
    <r>
      <rPr>
        <sz val="11"/>
        <color rgb="FF000000"/>
        <rFont val="Calibri"/>
      </rPr>
      <t xml:space="preserve">- Update the settings and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When you're asked for confirmation, enter </t>
    </r>
    <r>
      <rPr>
        <b/>
        <sz val="11"/>
        <color rgb="FF000000"/>
        <rFont val="Calibri"/>
      </rPr>
      <t>confirm</t>
    </r>
    <r>
      <rPr>
        <sz val="11"/>
        <color rgb="FF000000"/>
        <rFont val="Calibri"/>
      </rPr>
      <t xml:space="preserve">. Then click </t>
    </r>
    <r>
      <rPr>
        <b/>
        <sz val="11"/>
        <color rgb="FF000000"/>
        <rFont val="Calibri"/>
      </rPr>
      <t>Confirm</t>
    </r>
    <r>
      <rPr>
        <sz val="11"/>
        <color rgb="FF000000"/>
        <rFont val="Calibri"/>
      </rPr>
      <t xml:space="preserve"> to save your changes.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To enable Block Public Access for this account, run the following command:</t>
    </r>
    <r>
      <rPr>
        <sz val="11"/>
        <color rgb="FF000000"/>
        <rFont val="Calibri"/>
      </rPr>
      <t xml:space="preserve">
</t>
    </r>
    <r>
      <rPr>
        <sz val="11"/>
        <color rgb="FF006096"/>
        <rFont val="Roboto Condensed"/>
      </rPr>
      <t>aws s3control put-public-access-block</t>
    </r>
    <r>
      <rPr>
        <sz val="11"/>
        <color rgb="FF006096"/>
        <rFont val="Roboto Condensed"/>
      </rPr>
      <t xml:space="preserve">
</t>
    </r>
    <r>
      <rPr>
        <sz val="11"/>
        <color rgb="FF006096"/>
        <rFont val="Roboto Condensed"/>
      </rPr>
      <t>--public-access-block-configuration BlockPublicAcls=true, IgnorePublicAcls=true, BlockPublicPolicy=true, RestrictPublicBuckets=true</t>
    </r>
    <r>
      <rPr>
        <sz val="11"/>
        <color rgb="FF006096"/>
        <rFont val="Roboto Condensed"/>
      </rPr>
      <t xml:space="preserve">
</t>
    </r>
    <r>
      <rPr>
        <sz val="11"/>
        <color rgb="FF006096"/>
        <rFont val="Roboto Condensed"/>
      </rPr>
      <t>--account-id &lt;account-id&gt;</t>
    </r>
    <r>
      <rPr>
        <sz val="11"/>
        <color rgb="FF006096"/>
        <rFont val="Roboto Condensed"/>
      </rPr>
      <t xml:space="preserve">
</t>
    </r>
  </si>
  <si>
    <r>
      <rPr>
        <sz val="11"/>
        <color rgb="FF000000"/>
        <rFont val="Calibri"/>
      </rPr>
      <t xml:space="preserve">Amazon S3 provides </t>
    </r>
    <r>
      <rPr>
        <b/>
        <sz val="11"/>
        <color rgb="FF000000"/>
        <rFont val="Calibri"/>
      </rPr>
      <t>Block public access (bucket settings)</t>
    </r>
    <r>
      <rPr>
        <sz val="11"/>
        <color rgb="FF000000"/>
        <rFont val="Calibri"/>
      </rPr>
      <t xml:space="preserve"> and </t>
    </r>
    <r>
      <rPr>
        <b/>
        <sz val="11"/>
        <color rgb="FF000000"/>
        <rFont val="Calibri"/>
      </rPr>
      <t>Block public access (account settings)</t>
    </r>
    <r>
      <rPr>
        <sz val="11"/>
        <color rgb="FF000000"/>
        <rFont val="Calibri"/>
      </rPr>
      <t xml:space="preserve"> to help you manage public access to Amazon S3 resources. By default, S3 buckets and objects are created with public access disabled. However, an IAM principal with sufficient S3 permissions can enable public access at the bucket and/or object level. While enabled, </t>
    </r>
    <r>
      <rPr>
        <b/>
        <sz val="11"/>
        <color rgb="FF000000"/>
        <rFont val="Calibri"/>
      </rPr>
      <t>Block public access (bucket settings)</t>
    </r>
    <r>
      <rPr>
        <sz val="11"/>
        <color rgb="FF000000"/>
        <rFont val="Calibri"/>
      </rPr>
      <t xml:space="preserve"> prevents an individual bucket and its contained objects from becoming publicly accessible. Similarly, </t>
    </r>
    <r>
      <rPr>
        <b/>
        <sz val="11"/>
        <color rgb="FF000000"/>
        <rFont val="Calibri"/>
      </rPr>
      <t>Block public access (account settings)</t>
    </r>
    <r>
      <rPr>
        <sz val="11"/>
        <color rgb="FF000000"/>
        <rFont val="Calibri"/>
      </rPr>
      <t xml:space="preserve"> prevents all buckets and their contained objects from becoming publicly accessible across the entire account.</t>
    </r>
  </si>
  <si>
    <r>
      <rPr>
        <sz val="11"/>
        <color rgb="FF000000"/>
        <rFont val="Calibri"/>
      </rPr>
      <t>When you apply Block Public Access settings to an account, the settings apply to all AWS regions globally. The settings may not take effect in all regions immediately or simultaneously, but they will eventually propagate to all regions.</t>
    </r>
  </si>
  <si>
    <r>
      <rPr>
        <b/>
        <sz val="11"/>
        <color rgb="FF000000"/>
        <rFont val="Calibri"/>
      </rPr>
      <t>If utilizing Block Public Access (bucket settings)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the AWS Management Console and open the Amazon S3 console using https://console.aws.amazon.com/s3/.</t>
    </r>
    <r>
      <rPr>
        <sz val="11"/>
        <color rgb="FF000000"/>
        <rFont val="Calibri"/>
      </rPr>
      <t xml:space="preserve">
</t>
    </r>
    <r>
      <rPr>
        <sz val="11"/>
        <color rgb="FF000000"/>
        <rFont val="Calibri"/>
      </rPr>
      <t>- Click Bucket name.</t>
    </r>
    <r>
      <rPr>
        <sz val="11"/>
        <color rgb="FF000000"/>
        <rFont val="Calibri"/>
      </rPr>
      <t xml:space="preserve">
</t>
    </r>
    <r>
      <rPr>
        <sz val="11"/>
        <color rgb="FF000000"/>
        <rFont val="Calibri"/>
      </rPr>
      <t>- Click on Permissions tab and check "Block public access (bucket settings)".</t>
    </r>
    <r>
      <rPr>
        <sz val="11"/>
        <color rgb="FF000000"/>
        <rFont val="Calibri"/>
      </rPr>
      <t xml:space="preserve">
</t>
    </r>
    <r>
      <rPr>
        <sz val="11"/>
        <color rgb="FF000000"/>
        <rFont val="Calibri"/>
      </rPr>
      <t>- Ensure that the block public access settings are configured appropriately for this bucket.</t>
    </r>
    <r>
      <rPr>
        <sz val="11"/>
        <color rgb="FF000000"/>
        <rFont val="Calibri"/>
      </rPr>
      <t xml:space="preserve">
</t>
    </r>
    <r>
      <rPr>
        <sz val="11"/>
        <color rgb="FF000000"/>
        <rFont val="Calibri"/>
      </rPr>
      <t>- Repeat for all the buckets in your AWS account.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of the S3 buckets:</t>
    </r>
    <r>
      <rPr>
        <sz val="11"/>
        <color rgb="FF000000"/>
        <rFont val="Calibri"/>
      </rPr>
      <t xml:space="preserve">
</t>
    </r>
    <r>
      <rPr>
        <sz val="11"/>
        <color rgb="FF006096"/>
        <rFont val="Roboto Condensed"/>
      </rPr>
      <t>aws s3 ls</t>
    </r>
    <r>
      <rPr>
        <sz val="11"/>
        <color rgb="FF006096"/>
        <rFont val="Roboto Condensed"/>
      </rPr>
      <t xml:space="preserve">
</t>
    </r>
    <r>
      <rPr>
        <sz val="11"/>
        <color rgb="FF000000"/>
        <rFont val="Calibri"/>
      </rPr>
      <t xml:space="preserve">
</t>
    </r>
    <r>
      <rPr>
        <sz val="11"/>
        <color rgb="FF000000"/>
        <rFont val="Calibri"/>
      </rPr>
      <t>- Find the public access settings for a specific bucket:</t>
    </r>
    <r>
      <rPr>
        <sz val="11"/>
        <color rgb="FF000000"/>
        <rFont val="Calibri"/>
      </rPr>
      <t xml:space="preserve">
</t>
    </r>
    <r>
      <rPr>
        <sz val="11"/>
        <color rgb="FF006096"/>
        <rFont val="Roboto Condensed"/>
      </rPr>
      <t>aws s3api get-public-access-block --bucket &lt;bucket-name&gt;</t>
    </r>
    <r>
      <rPr>
        <sz val="11"/>
        <color rgb="FF006096"/>
        <rFont val="Roboto Condensed"/>
      </rPr>
      <t xml:space="preserve">
</t>
    </r>
    <r>
      <rPr>
        <sz val="11"/>
        <color rgb="FF000000"/>
        <rFont val="Calibri"/>
      </rPr>
      <t xml:space="preserve">
</t>
    </r>
    <r>
      <rPr>
        <sz val="11"/>
        <color rgb="FF000000"/>
        <rFont val="Calibri"/>
      </rPr>
      <t>Output if Block Public Access is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"PublicAccessBlockConfiguration": {</t>
    </r>
    <r>
      <rPr>
        <sz val="11"/>
        <color rgb="FF006096"/>
        <rFont val="Roboto Condensed"/>
      </rPr>
      <t xml:space="preserve">
</t>
    </r>
    <r>
      <rPr>
        <sz val="11"/>
        <color rgb="FF006096"/>
        <rFont val="Roboto Condensed"/>
      </rPr>
      <t xml:space="preserve">        "BlockPublicAcls": true,</t>
    </r>
    <r>
      <rPr>
        <sz val="11"/>
        <color rgb="FF006096"/>
        <rFont val="Roboto Condensed"/>
      </rPr>
      <t xml:space="preserve">
</t>
    </r>
    <r>
      <rPr>
        <sz val="11"/>
        <color rgb="FF006096"/>
        <rFont val="Roboto Condensed"/>
      </rPr>
      <t xml:space="preserve">        "IgnorePublicAcls": true,</t>
    </r>
    <r>
      <rPr>
        <sz val="11"/>
        <color rgb="FF006096"/>
        <rFont val="Roboto Condensed"/>
      </rPr>
      <t xml:space="preserve">
</t>
    </r>
    <r>
      <rPr>
        <sz val="11"/>
        <color rgb="FF006096"/>
        <rFont val="Roboto Condensed"/>
      </rPr>
      <t xml:space="preserve">        "BlockPublicPolicy": true,</t>
    </r>
    <r>
      <rPr>
        <sz val="11"/>
        <color rgb="FF006096"/>
        <rFont val="Roboto Condensed"/>
      </rPr>
      <t xml:space="preserve">
</t>
    </r>
    <r>
      <rPr>
        <sz val="11"/>
        <color rgb="FF006096"/>
        <rFont val="Roboto Condensed"/>
      </rPr>
      <t xml:space="preserve">        "RestrictPublicBuckets":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reads </t>
    </r>
    <r>
      <rPr>
        <b/>
        <sz val="11"/>
        <color rgb="FF000000"/>
        <rFont val="Calibri"/>
      </rPr>
      <t>false</t>
    </r>
    <r>
      <rPr>
        <sz val="11"/>
        <color rgb="FF000000"/>
        <rFont val="Calibri"/>
      </rPr>
      <t xml:space="preserve"> for the separate configuration settings, then proceed with the remediation.</t>
    </r>
    <r>
      <rPr>
        <sz val="11"/>
        <color rgb="FF000000"/>
        <rFont val="Calibri"/>
      </rPr>
      <t xml:space="preserve">
</t>
    </r>
    <r>
      <rPr>
        <b/>
        <sz val="11"/>
        <color rgb="FF000000"/>
        <rFont val="Calibri"/>
      </rPr>
      <t>If utilizing Block Public Access (account settings)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the AWS Management Console and open the Amazon S3 console using https://console.aws.amazon.com/s3/.</t>
    </r>
    <r>
      <rPr>
        <sz val="11"/>
        <color rgb="FF000000"/>
        <rFont val="Calibri"/>
      </rPr>
      <t xml:space="preserve">
</t>
    </r>
    <r>
      <rPr>
        <sz val="11"/>
        <color rgb="FF000000"/>
        <rFont val="Calibri"/>
      </rPr>
      <t xml:space="preserve">- Choose </t>
    </r>
    <r>
      <rPr>
        <b/>
        <sz val="11"/>
        <color rgb="FF000000"/>
        <rFont val="Calibri"/>
      </rPr>
      <t>Block public access (account settings)</t>
    </r>
    <r>
      <rPr>
        <sz val="11"/>
        <color rgb="FF000000"/>
        <rFont val="Calibri"/>
      </rPr>
      <t>.</t>
    </r>
    <r>
      <rPr>
        <sz val="11"/>
        <color rgb="FF000000"/>
        <rFont val="Calibri"/>
      </rPr>
      <t xml:space="preserve">
</t>
    </r>
    <r>
      <rPr>
        <sz val="11"/>
        <color rgb="FF000000"/>
        <rFont val="Calibri"/>
      </rPr>
      <t>- Ensure that the block public access settings are configured appropriately for your AWS account.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To check the block public access settings for this account, run the following command:</t>
    </r>
    <r>
      <rPr>
        <b/>
        <sz val="11"/>
        <color rgb="FF000000"/>
        <rFont val="Calibri"/>
      </rPr>
      <t>aws s3control get-public-access-block --account-id &lt;account-id&gt; --region &lt;region-name&gt;</t>
    </r>
    <r>
      <rPr>
        <sz val="11"/>
        <color rgb="FF000000"/>
        <rFont val="Calibri"/>
      </rPr>
      <t xml:space="preserve">
</t>
    </r>
    <r>
      <rPr>
        <sz val="11"/>
        <color rgb="FF000000"/>
        <rFont val="Calibri"/>
      </rPr>
      <t>Output if Block Public Access is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"PublicAccessBlockConfiguration": {</t>
    </r>
    <r>
      <rPr>
        <sz val="11"/>
        <color rgb="FF006096"/>
        <rFont val="Roboto Condensed"/>
      </rPr>
      <t xml:space="preserve">
</t>
    </r>
    <r>
      <rPr>
        <sz val="11"/>
        <color rgb="FF006096"/>
        <rFont val="Roboto Condensed"/>
      </rPr>
      <t xml:space="preserve">        "IgnorePublicAcls": true, </t>
    </r>
    <r>
      <rPr>
        <sz val="11"/>
        <color rgb="FF006096"/>
        <rFont val="Roboto Condensed"/>
      </rPr>
      <t xml:space="preserve">
</t>
    </r>
    <r>
      <rPr>
        <sz val="11"/>
        <color rgb="FF006096"/>
        <rFont val="Roboto Condensed"/>
      </rPr>
      <t xml:space="preserve">        "BlockPublicPolicy": true, </t>
    </r>
    <r>
      <rPr>
        <sz val="11"/>
        <color rgb="FF006096"/>
        <rFont val="Roboto Condensed"/>
      </rPr>
      <t xml:space="preserve">
</t>
    </r>
    <r>
      <rPr>
        <sz val="11"/>
        <color rgb="FF006096"/>
        <rFont val="Roboto Condensed"/>
      </rPr>
      <t xml:space="preserve">        "BlockPublicAcls": true, </t>
    </r>
    <r>
      <rPr>
        <sz val="11"/>
        <color rgb="FF006096"/>
        <rFont val="Roboto Condensed"/>
      </rPr>
      <t xml:space="preserve">
</t>
    </r>
    <r>
      <rPr>
        <sz val="11"/>
        <color rgb="FF006096"/>
        <rFont val="Roboto Condensed"/>
      </rPr>
      <t xml:space="preserve">        "RestrictPublicBuckets":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reads </t>
    </r>
    <r>
      <rPr>
        <b/>
        <sz val="11"/>
        <color rgb="FF000000"/>
        <rFont val="Calibri"/>
      </rPr>
      <t>false</t>
    </r>
    <r>
      <rPr>
        <sz val="11"/>
        <color rgb="FF000000"/>
        <rFont val="Calibri"/>
      </rPr>
      <t xml:space="preserve"> for the separate configuration settings, then proceed with the remediation.</t>
    </r>
  </si>
  <si>
    <r>
      <rPr>
        <sz val="11"/>
        <color rgb="FF000000"/>
        <rFont val="Calibri"/>
      </rPr>
      <t>By default, new S3 buckets and objects are created with public access disabled, but the Block Public Access settings (at the bucket or account level) are not enforced. They must be explicitly enabled to prevent future public access changes.</t>
    </r>
  </si>
  <si>
    <t>Relational Database Service (RDS)</t>
  </si>
  <si>
    <t>3.2.1</t>
  </si>
  <si>
    <r>
      <rPr>
        <sz val="11"/>
        <rFont val="Calibri"/>
      </rPr>
      <t>Ensure that encryption-at-rest is enabled for RDS instances</t>
    </r>
  </si>
  <si>
    <r>
      <rPr>
        <b/>
        <sz val="11"/>
        <color rgb="FF000000"/>
        <rFont val="Calibri"/>
      </rPr>
      <t>From Console:</t>
    </r>
    <r>
      <rPr>
        <sz val="11"/>
        <color rgb="FF000000"/>
        <rFont val="Calibri"/>
      </rPr>
      <t xml:space="preserve">
</t>
    </r>
    <r>
      <rPr>
        <sz val="11"/>
        <color rgb="FF000000"/>
        <rFont val="Calibri"/>
      </rPr>
      <t>- Login to the AWS Management Console and open the RDS dashboard at https://console.aws.amazon.com/rds/.</t>
    </r>
    <r>
      <rPr>
        <sz val="11"/>
        <color rgb="FF000000"/>
        <rFont val="Calibri"/>
      </rPr>
      <t xml:space="preserve">
</t>
    </r>
    <r>
      <rPr>
        <sz val="11"/>
        <color rgb="FF000000"/>
        <rFont val="Calibri"/>
      </rPr>
      <t xml:space="preserve">- In the left navigation panel, click on </t>
    </r>
    <r>
      <rPr>
        <b/>
        <sz val="11"/>
        <color rgb="FF000000"/>
        <rFont val="Calibri"/>
      </rPr>
      <t>Databases</t>
    </r>
    <r>
      <rPr>
        <sz val="11"/>
        <color rgb="FF000000"/>
        <rFont val="Calibri"/>
      </rPr>
      <t>.</t>
    </r>
    <r>
      <rPr>
        <sz val="11"/>
        <color rgb="FF000000"/>
        <rFont val="Calibri"/>
      </rPr>
      <t xml:space="preserve">
</t>
    </r>
    <r>
      <rPr>
        <sz val="11"/>
        <color rgb="FF000000"/>
        <rFont val="Calibri"/>
      </rPr>
      <t>- Select the Database instance that needs to be encrypted.</t>
    </r>
    <r>
      <rPr>
        <sz val="11"/>
        <color rgb="FF000000"/>
        <rFont val="Calibri"/>
      </rPr>
      <t xml:space="preserve">
</t>
    </r>
    <r>
      <rPr>
        <sz val="11"/>
        <color rgb="FF000000"/>
        <rFont val="Calibri"/>
      </rPr>
      <t xml:space="preserve">- Click the </t>
    </r>
    <r>
      <rPr>
        <b/>
        <sz val="11"/>
        <color rgb="FF000000"/>
        <rFont val="Calibri"/>
      </rPr>
      <t>Actions</t>
    </r>
    <r>
      <rPr>
        <sz val="11"/>
        <color rgb="FF000000"/>
        <rFont val="Calibri"/>
      </rPr>
      <t xml:space="preserve"> button placed at the top right and select </t>
    </r>
    <r>
      <rPr>
        <b/>
        <sz val="11"/>
        <color rgb="FF000000"/>
        <rFont val="Calibri"/>
      </rPr>
      <t>Take Snapshot</t>
    </r>
    <r>
      <rPr>
        <sz val="11"/>
        <color rgb="FF000000"/>
        <rFont val="Calibri"/>
      </rPr>
      <t>.</t>
    </r>
    <r>
      <rPr>
        <sz val="11"/>
        <color rgb="FF000000"/>
        <rFont val="Calibri"/>
      </rPr>
      <t xml:space="preserve">
</t>
    </r>
    <r>
      <rPr>
        <sz val="11"/>
        <color rgb="FF000000"/>
        <rFont val="Calibri"/>
      </rPr>
      <t xml:space="preserve">- On the Take Snapshot page, enter the name of the database for which you want to take a snapshot in the </t>
    </r>
    <r>
      <rPr>
        <b/>
        <sz val="11"/>
        <color rgb="FF000000"/>
        <rFont val="Calibri"/>
      </rPr>
      <t>Snapshot Name</t>
    </r>
    <r>
      <rPr>
        <sz val="11"/>
        <color rgb="FF000000"/>
        <rFont val="Calibri"/>
      </rPr>
      <t xml:space="preserve"> field and click on </t>
    </r>
    <r>
      <rPr>
        <b/>
        <sz val="11"/>
        <color rgb="FF000000"/>
        <rFont val="Calibri"/>
      </rPr>
      <t>Take Snapshot</t>
    </r>
    <r>
      <rPr>
        <sz val="11"/>
        <color rgb="FF000000"/>
        <rFont val="Calibri"/>
      </rPr>
      <t>.</t>
    </r>
    <r>
      <rPr>
        <sz val="11"/>
        <color rgb="FF000000"/>
        <rFont val="Calibri"/>
      </rPr>
      <t xml:space="preserve">
</t>
    </r>
    <r>
      <rPr>
        <sz val="11"/>
        <color rgb="FF000000"/>
        <rFont val="Calibri"/>
      </rPr>
      <t xml:space="preserve">- Select the newly created snapshot, click the </t>
    </r>
    <r>
      <rPr>
        <b/>
        <sz val="11"/>
        <color rgb="FF000000"/>
        <rFont val="Calibri"/>
      </rPr>
      <t>Action</t>
    </r>
    <r>
      <rPr>
        <sz val="11"/>
        <color rgb="FF000000"/>
        <rFont val="Calibri"/>
      </rPr>
      <t xml:space="preserve"> button placed at the top right, and select </t>
    </r>
    <r>
      <rPr>
        <b/>
        <sz val="11"/>
        <color rgb="FF000000"/>
        <rFont val="Calibri"/>
      </rPr>
      <t>Copy snapshot</t>
    </r>
    <r>
      <rPr>
        <sz val="11"/>
        <color rgb="FF000000"/>
        <rFont val="Calibri"/>
      </rPr>
      <t xml:space="preserve"> from the Action menu.</t>
    </r>
    <r>
      <rPr>
        <sz val="11"/>
        <color rgb="FF000000"/>
        <rFont val="Calibri"/>
      </rPr>
      <t xml:space="preserve">
</t>
    </r>
    <r>
      <rPr>
        <sz val="11"/>
        <color rgb="FF000000"/>
        <rFont val="Calibri"/>
      </rPr>
      <t>- On the Make Copy of DB Snapshot page, perform the following:</t>
    </r>
    <r>
      <rPr>
        <sz val="11"/>
        <color rgb="FF000000"/>
        <rFont val="Calibri"/>
      </rPr>
      <t xml:space="preserve">
</t>
    </r>
    <r>
      <rPr>
        <sz val="11"/>
        <color rgb="FF000000"/>
        <rFont val="Calibri"/>
      </rPr>
      <t xml:space="preserve">- In the </t>
    </r>
    <r>
      <rPr>
        <b/>
        <sz val="11"/>
        <color rgb="FF000000"/>
        <rFont val="Calibri"/>
      </rPr>
      <t>New DB Snapshot Identifier</t>
    </r>
    <r>
      <rPr>
        <sz val="11"/>
        <color rgb="FF000000"/>
        <rFont val="Calibri"/>
      </rPr>
      <t xml:space="preserve"> field, enter a name for the new snapshot.</t>
    </r>
    <r>
      <rPr>
        <sz val="11"/>
        <color rgb="FF000000"/>
        <rFont val="Calibri"/>
      </rPr>
      <t xml:space="preserve">
</t>
    </r>
    <r>
      <rPr>
        <sz val="11"/>
        <color rgb="FF000000"/>
        <rFont val="Calibri"/>
      </rPr>
      <t xml:space="preserve">- Check </t>
    </r>
    <r>
      <rPr>
        <b/>
        <sz val="11"/>
        <color rgb="FF000000"/>
        <rFont val="Calibri"/>
      </rPr>
      <t>Copy Tags</t>
    </r>
    <r>
      <rPr>
        <sz val="11"/>
        <color rgb="FF000000"/>
        <rFont val="Calibri"/>
      </rPr>
      <t>. The new snapshot must have the same tags as the source snapshot.</t>
    </r>
    <r>
      <rPr>
        <sz val="11"/>
        <color rgb="FF000000"/>
        <rFont val="Calibri"/>
      </rPr>
      <t xml:space="preserve">
</t>
    </r>
    <r>
      <rPr>
        <sz val="11"/>
        <color rgb="FF000000"/>
        <rFont val="Calibri"/>
      </rPr>
      <t xml:space="preserve">- Select </t>
    </r>
    <r>
      <rPr>
        <b/>
        <sz val="11"/>
        <color rgb="FF000000"/>
        <rFont val="Calibri"/>
      </rPr>
      <t>Yes</t>
    </r>
    <r>
      <rPr>
        <sz val="11"/>
        <color rgb="FF000000"/>
        <rFont val="Calibri"/>
      </rPr>
      <t xml:space="preserve"> from the </t>
    </r>
    <r>
      <rPr>
        <b/>
        <sz val="11"/>
        <color rgb="FF000000"/>
        <rFont val="Calibri"/>
      </rPr>
      <t>Enable Encryption</t>
    </r>
    <r>
      <rPr>
        <sz val="11"/>
        <color rgb="FF000000"/>
        <rFont val="Calibri"/>
      </rPr>
      <t xml:space="preserve"> dropdown list to enable encryption. You can choose to use the AWS default encryption key or a custom key from the Master Key dropdown list.</t>
    </r>
    <r>
      <rPr>
        <sz val="11"/>
        <color rgb="FF000000"/>
        <rFont val="Calibri"/>
      </rPr>
      <t xml:space="preserve">
</t>
    </r>
    <r>
      <rPr>
        <sz val="11"/>
        <color rgb="FF000000"/>
        <rFont val="Calibri"/>
      </rPr>
      <t xml:space="preserve">- Click </t>
    </r>
    <r>
      <rPr>
        <b/>
        <sz val="11"/>
        <color rgb="FF000000"/>
        <rFont val="Calibri"/>
      </rPr>
      <t>Copy Snapshot</t>
    </r>
    <r>
      <rPr>
        <sz val="11"/>
        <color rgb="FF000000"/>
        <rFont val="Calibri"/>
      </rPr>
      <t xml:space="preserve"> to create an encrypted copy of the selected instance's snapshot.</t>
    </r>
    <r>
      <rPr>
        <sz val="11"/>
        <color rgb="FF000000"/>
        <rFont val="Calibri"/>
      </rPr>
      <t xml:space="preserve">
</t>
    </r>
    <r>
      <rPr>
        <sz val="11"/>
        <color rgb="FF000000"/>
        <rFont val="Calibri"/>
      </rPr>
      <t xml:space="preserve">- Select the new Snapshot Encrypted Copy and click the </t>
    </r>
    <r>
      <rPr>
        <b/>
        <sz val="11"/>
        <color rgb="FF000000"/>
        <rFont val="Calibri"/>
      </rPr>
      <t>Action</t>
    </r>
    <r>
      <rPr>
        <sz val="11"/>
        <color rgb="FF000000"/>
        <rFont val="Calibri"/>
      </rPr>
      <t xml:space="preserve"> button located at the top right. Then, select the </t>
    </r>
    <r>
      <rPr>
        <b/>
        <sz val="11"/>
        <color rgb="FF000000"/>
        <rFont val="Calibri"/>
      </rPr>
      <t>Restore Snapshot</t>
    </r>
    <r>
      <rPr>
        <sz val="11"/>
        <color rgb="FF000000"/>
        <rFont val="Calibri"/>
      </rPr>
      <t xml:space="preserve"> option from the Action menu. This will restore the encrypted snapshot to a new database instance.</t>
    </r>
    <r>
      <rPr>
        <sz val="11"/>
        <color rgb="FF000000"/>
        <rFont val="Calibri"/>
      </rPr>
      <t xml:space="preserve">
</t>
    </r>
    <r>
      <rPr>
        <sz val="11"/>
        <color rgb="FF000000"/>
        <rFont val="Calibri"/>
      </rPr>
      <t>- On the Restore DB Instance page, enter a unique name for the new database instance in the DB Instance Identifier field.</t>
    </r>
    <r>
      <rPr>
        <sz val="11"/>
        <color rgb="FF000000"/>
        <rFont val="Calibri"/>
      </rPr>
      <t xml:space="preserve">
</t>
    </r>
    <r>
      <rPr>
        <sz val="11"/>
        <color rgb="FF000000"/>
        <rFont val="Calibri"/>
      </rPr>
      <t xml:space="preserve">- Review the instance configuration details and click </t>
    </r>
    <r>
      <rPr>
        <b/>
        <sz val="11"/>
        <color rgb="FF000000"/>
        <rFont val="Calibri"/>
      </rPr>
      <t>Restore DB Instance</t>
    </r>
    <r>
      <rPr>
        <sz val="11"/>
        <color rgb="FF000000"/>
        <rFont val="Calibri"/>
      </rPr>
      <t>.</t>
    </r>
    <r>
      <rPr>
        <sz val="11"/>
        <color rgb="FF000000"/>
        <rFont val="Calibri"/>
      </rPr>
      <t xml:space="preserve">
</t>
    </r>
    <r>
      <rPr>
        <sz val="11"/>
        <color rgb="FF000000"/>
        <rFont val="Calibri"/>
      </rPr>
      <t>- After the new instance is provisioned:</t>
    </r>
    <r>
      <rPr>
        <sz val="11"/>
        <color rgb="FF000000"/>
        <rFont val="Calibri"/>
      </rPr>
      <t xml:space="preserve">
</t>
    </r>
    <r>
      <rPr>
        <sz val="11"/>
        <color rgb="FF000000"/>
        <rFont val="Calibri"/>
      </rPr>
      <t>- Update application configuration to use the new encrypted database endpoint</t>
    </r>
    <r>
      <rPr>
        <sz val="11"/>
        <color rgb="FF000000"/>
        <rFont val="Calibri"/>
      </rPr>
      <t xml:space="preserve">
</t>
    </r>
    <r>
      <rPr>
        <sz val="11"/>
        <color rgb="FF000000"/>
        <rFont val="Calibri"/>
      </rPr>
      <t>- Remove the unencrypted instance once migration is complete</t>
    </r>
    <r>
      <rPr>
        <sz val="11"/>
        <color rgb="FF000000"/>
        <rFont val="Calibri"/>
      </rPr>
      <t xml:space="preserve">
</t>
    </r>
    <r>
      <rPr>
        <sz val="11"/>
        <color rgb="FF000000"/>
        <rFont val="Calibri"/>
      </rPr>
      <t>Note: This remediation procedure assumes that the database has been taken offline (or operating in read-only mode) and is static when the snapshot is taken. If the database is still in use, any changes made between the time the snapshot is made and the new encrypted database is brought online will be lost.</t>
    </r>
    <r>
      <rPr>
        <sz val="11"/>
        <color rgb="FF000000"/>
        <rFont val="Calibri"/>
      </rPr>
      <t xml:space="preserve">
</t>
    </r>
    <r>
      <rPr>
        <sz val="11"/>
        <color rgb="FF000000"/>
        <rFont val="Calibri"/>
      </rPr>
      <t>For production databases, consider implementing replication or planned downtime to ensure data consistency during migration.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RDS database instances:</t>
    </r>
    <r>
      <rPr>
        <sz val="11"/>
        <color rgb="FF000000"/>
        <rFont val="Calibri"/>
      </rPr>
      <t xml:space="preserve">
</t>
    </r>
    <r>
      <rPr>
        <sz val="11"/>
        <color rgb="FF006096"/>
        <rFont val="Roboto Condensed"/>
      </rPr>
      <t>aws rds describe-db-instances --region &lt;region-name&gt; --query 'DBInstances[*].DBInstanceIdentifier'</t>
    </r>
    <r>
      <rPr>
        <sz val="11"/>
        <color rgb="FF006096"/>
        <rFont val="Roboto Condensed"/>
      </rPr>
      <t xml:space="preserve">
</t>
    </r>
    <r>
      <rPr>
        <sz val="11"/>
        <color rgb="FF000000"/>
        <rFont val="Calibri"/>
      </rPr>
      <t xml:space="preserve">
</t>
    </r>
    <r>
      <rPr>
        <sz val="11"/>
        <color rgb="FF000000"/>
        <rFont val="Calibri"/>
      </rPr>
      <t>- Check if the instance is encrypted:</t>
    </r>
    <r>
      <rPr>
        <sz val="11"/>
        <color rgb="FF000000"/>
        <rFont val="Calibri"/>
      </rPr>
      <t xml:space="preserve">
</t>
    </r>
    <r>
      <rPr>
        <sz val="11"/>
        <color rgb="FF006096"/>
        <rFont val="Roboto Condensed"/>
      </rPr>
      <t>aws rds describe-db-instances --region &lt;region-name&gt; --db-instance-identifier --query 'DBInstances[*].StorageEncrypted'</t>
    </r>
    <r>
      <rPr>
        <sz val="11"/>
        <color rgb="FF006096"/>
        <rFont val="Roboto Condensed"/>
      </rPr>
      <t xml:space="preserve">
</t>
    </r>
    <r>
      <rPr>
        <sz val="11"/>
        <color rgb="FF000000"/>
        <rFont val="Calibri"/>
      </rPr>
      <t xml:space="preserve">
</t>
    </r>
    <r>
      <rPr>
        <sz val="11"/>
        <color rgb="FF000000"/>
        <rFont val="Calibri"/>
      </rPr>
      <t>- Create a snapshot:</t>
    </r>
    <r>
      <rPr>
        <sz val="11"/>
        <color rgb="FF000000"/>
        <rFont val="Calibri"/>
      </rPr>
      <t xml:space="preserve">
</t>
    </r>
    <r>
      <rPr>
        <sz val="11"/>
        <color rgb="FF006096"/>
        <rFont val="Roboto Condensed"/>
      </rPr>
      <t>aws rds create-db-snapshot --region &lt;region-name&gt; --db-snapshot-identifier &lt;db-snapshot-name&gt; --db-instance-identifier &lt;db-name&gt;</t>
    </r>
    <r>
      <rPr>
        <sz val="11"/>
        <color rgb="FF006096"/>
        <rFont val="Roboto Condensed"/>
      </rPr>
      <t xml:space="preserve">
</t>
    </r>
    <r>
      <rPr>
        <sz val="11"/>
        <color rgb="FF000000"/>
        <rFont val="Calibri"/>
      </rPr>
      <t xml:space="preserve">
</t>
    </r>
    <r>
      <rPr>
        <sz val="11"/>
        <color rgb="FF000000"/>
        <rFont val="Calibri"/>
      </rPr>
      <t>- List KMS key aliases:</t>
    </r>
    <r>
      <rPr>
        <sz val="11"/>
        <color rgb="FF000000"/>
        <rFont val="Calibri"/>
      </rPr>
      <t xml:space="preserve">
</t>
    </r>
    <r>
      <rPr>
        <sz val="11"/>
        <color rgb="FF006096"/>
        <rFont val="Roboto Condensed"/>
      </rPr>
      <t>aws kms list-aliases --region &lt;region-name&gt;</t>
    </r>
    <r>
      <rPr>
        <sz val="11"/>
        <color rgb="FF006096"/>
        <rFont val="Roboto Condensed"/>
      </rPr>
      <t xml:space="preserve">
</t>
    </r>
    <r>
      <rPr>
        <sz val="11"/>
        <color rgb="FF000000"/>
        <rFont val="Calibri"/>
      </rPr>
      <t xml:space="preserve">
</t>
    </r>
    <r>
      <rPr>
        <sz val="11"/>
        <color rgb="FF000000"/>
        <rFont val="Calibri"/>
      </rPr>
      <t>- Create an encrypted copy of the snapshot:</t>
    </r>
    <r>
      <rPr>
        <sz val="11"/>
        <color rgb="FF000000"/>
        <rFont val="Calibri"/>
      </rPr>
      <t xml:space="preserve">
</t>
    </r>
    <r>
      <rPr>
        <sz val="11"/>
        <color rgb="FF006096"/>
        <rFont val="Roboto Condensed"/>
      </rPr>
      <t>aws rds copy-db-snapshot --region &lt;region&gt; \</t>
    </r>
    <r>
      <rPr>
        <sz val="11"/>
        <color rgb="FF006096"/>
        <rFont val="Roboto Condensed"/>
      </rPr>
      <t xml:space="preserve">
</t>
    </r>
    <r>
      <rPr>
        <sz val="11"/>
        <color rgb="FF006096"/>
        <rFont val="Roboto Condensed"/>
      </rPr>
      <t xml:space="preserve">  --source-db-snapshot-identifier &lt;source-snapshot&gt; \</t>
    </r>
    <r>
      <rPr>
        <sz val="11"/>
        <color rgb="FF006096"/>
        <rFont val="Roboto Condensed"/>
      </rPr>
      <t xml:space="preserve">
</t>
    </r>
    <r>
      <rPr>
        <sz val="11"/>
        <color rgb="FF006096"/>
        <rFont val="Roboto Condensed"/>
      </rPr>
      <t xml:space="preserve">  --target-db-snapshot-identifier &lt;target-snapshot&gt; \</t>
    </r>
    <r>
      <rPr>
        <sz val="11"/>
        <color rgb="FF006096"/>
        <rFont val="Roboto Condensed"/>
      </rPr>
      <t xml:space="preserve">
</t>
    </r>
    <r>
      <rPr>
        <sz val="11"/>
        <color rgb="FF006096"/>
        <rFont val="Roboto Condensed"/>
      </rPr>
      <t xml:space="preserve">  --copy-tags \</t>
    </r>
    <r>
      <rPr>
        <sz val="11"/>
        <color rgb="FF006096"/>
        <rFont val="Roboto Condensed"/>
      </rPr>
      <t xml:space="preserve">
</t>
    </r>
    <r>
      <rPr>
        <sz val="11"/>
        <color rgb="FF006096"/>
        <rFont val="Roboto Condensed"/>
      </rPr>
      <t xml:space="preserve">  --kms-key-id &lt;kms-key-id&gt;</t>
    </r>
    <r>
      <rPr>
        <sz val="11"/>
        <color rgb="FF006096"/>
        <rFont val="Roboto Condensed"/>
      </rPr>
      <t xml:space="preserve">
</t>
    </r>
    <r>
      <rPr>
        <sz val="11"/>
        <color rgb="FF000000"/>
        <rFont val="Calibri"/>
      </rPr>
      <t xml:space="preserve">
</t>
    </r>
    <r>
      <rPr>
        <sz val="11"/>
        <color rgb="FF000000"/>
        <rFont val="Calibri"/>
      </rPr>
      <t>- Restore the encrypted snapshot (default VPC):</t>
    </r>
    <r>
      <rPr>
        <sz val="11"/>
        <color rgb="FF000000"/>
        <rFont val="Calibri"/>
      </rPr>
      <t xml:space="preserve">
</t>
    </r>
    <r>
      <rPr>
        <sz val="11"/>
        <color rgb="FF006096"/>
        <rFont val="Roboto Condensed"/>
      </rPr>
      <t>aws rds restore-db-instance-from-db-snapshot --region &lt;region&gt; \</t>
    </r>
    <r>
      <rPr>
        <sz val="11"/>
        <color rgb="FF006096"/>
        <rFont val="Roboto Condensed"/>
      </rPr>
      <t xml:space="preserve">
</t>
    </r>
    <r>
      <rPr>
        <sz val="11"/>
        <color rgb="FF006096"/>
        <rFont val="Roboto Condensed"/>
      </rPr>
      <t xml:space="preserve">  --db-instance-identifier &lt;new-db-name&gt; \</t>
    </r>
    <r>
      <rPr>
        <sz val="11"/>
        <color rgb="FF006096"/>
        <rFont val="Roboto Condensed"/>
      </rPr>
      <t xml:space="preserve">
</t>
    </r>
    <r>
      <rPr>
        <sz val="11"/>
        <color rgb="FF006096"/>
        <rFont val="Roboto Condensed"/>
      </rPr>
      <t xml:space="preserve">  --db-snapshot-identifier &lt;snapshot-name&gt;</t>
    </r>
    <r>
      <rPr>
        <sz val="11"/>
        <color rgb="FF006096"/>
        <rFont val="Roboto Condensed"/>
      </rPr>
      <t xml:space="preserve">
</t>
    </r>
    <r>
      <rPr>
        <sz val="11"/>
        <color rgb="FF000000"/>
        <rFont val="Calibri"/>
      </rPr>
      <t xml:space="preserve">
</t>
    </r>
    <r>
      <rPr>
        <sz val="11"/>
        <color rgb="FF000000"/>
        <rFont val="Calibri"/>
      </rPr>
      <t>- (Optional) Create a DB subnet group (if using custom VPC):</t>
    </r>
    <r>
      <rPr>
        <sz val="11"/>
        <color rgb="FF000000"/>
        <rFont val="Calibri"/>
      </rPr>
      <t xml:space="preserve">
</t>
    </r>
    <r>
      <rPr>
        <sz val="11"/>
        <color rgb="FF006096"/>
        <rFont val="Roboto Condensed"/>
      </rPr>
      <t>aws rds create-db-subnet-group \</t>
    </r>
    <r>
      <rPr>
        <sz val="11"/>
        <color rgb="FF006096"/>
        <rFont val="Roboto Condensed"/>
      </rPr>
      <t xml:space="preserve">
</t>
    </r>
    <r>
      <rPr>
        <sz val="11"/>
        <color rgb="FF006096"/>
        <rFont val="Roboto Condensed"/>
      </rPr>
      <t xml:space="preserve">  --db-subnet-group-name &lt;name&gt; \</t>
    </r>
    <r>
      <rPr>
        <sz val="11"/>
        <color rgb="FF006096"/>
        <rFont val="Roboto Condensed"/>
      </rPr>
      <t xml:space="preserve">
</t>
    </r>
    <r>
      <rPr>
        <sz val="11"/>
        <color rgb="FF006096"/>
        <rFont val="Roboto Condensed"/>
      </rPr>
      <t xml:space="preserve">  --db-subnet-group-description &lt;description&gt; \</t>
    </r>
    <r>
      <rPr>
        <sz val="11"/>
        <color rgb="FF006096"/>
        <rFont val="Roboto Condensed"/>
      </rPr>
      <t xml:space="preserve">
</t>
    </r>
    <r>
      <rPr>
        <sz val="11"/>
        <color rgb="FF006096"/>
        <rFont val="Roboto Condensed"/>
      </rPr>
      <t xml:space="preserve">  --subnet-ids '["subnet-1","subnet-2","subnet-3"]'</t>
    </r>
    <r>
      <rPr>
        <sz val="11"/>
        <color rgb="FF006096"/>
        <rFont val="Roboto Condensed"/>
      </rPr>
      <t xml:space="preserve">
</t>
    </r>
    <r>
      <rPr>
        <sz val="11"/>
        <color rgb="FF000000"/>
        <rFont val="Calibri"/>
      </rPr>
      <t xml:space="preserve">
</t>
    </r>
    <r>
      <rPr>
        <sz val="11"/>
        <color rgb="FF000000"/>
        <rFont val="Calibri"/>
      </rPr>
      <t>- Restore using the subnet group:</t>
    </r>
    <r>
      <rPr>
        <sz val="11"/>
        <color rgb="FF000000"/>
        <rFont val="Calibri"/>
      </rPr>
      <t xml:space="preserve">
</t>
    </r>
    <r>
      <rPr>
        <sz val="11"/>
        <color rgb="FF006096"/>
        <rFont val="Roboto Condensed"/>
      </rPr>
      <t>aws rds restore-db-instance-from-db-snapshot --region &lt;region&gt; \</t>
    </r>
    <r>
      <rPr>
        <sz val="11"/>
        <color rgb="FF006096"/>
        <rFont val="Roboto Condensed"/>
      </rPr>
      <t xml:space="preserve">
</t>
    </r>
    <r>
      <rPr>
        <sz val="11"/>
        <color rgb="FF006096"/>
        <rFont val="Roboto Condensed"/>
      </rPr>
      <t xml:space="preserve">  --db-subnet-group-name &lt;subnet-group&gt; \</t>
    </r>
    <r>
      <rPr>
        <sz val="11"/>
        <color rgb="FF006096"/>
        <rFont val="Roboto Condensed"/>
      </rPr>
      <t xml:space="preserve">
</t>
    </r>
    <r>
      <rPr>
        <sz val="11"/>
        <color rgb="FF006096"/>
        <rFont val="Roboto Condensed"/>
      </rPr>
      <t xml:space="preserve">  --db-instance-identifier &lt;new-db-name&gt; \</t>
    </r>
    <r>
      <rPr>
        <sz val="11"/>
        <color rgb="FF006096"/>
        <rFont val="Roboto Condensed"/>
      </rPr>
      <t xml:space="preserve">
</t>
    </r>
    <r>
      <rPr>
        <sz val="11"/>
        <color rgb="FF006096"/>
        <rFont val="Roboto Condensed"/>
      </rPr>
      <t xml:space="preserve">  --db-snapshot-identifier &lt;snapshot-name&gt;</t>
    </r>
    <r>
      <rPr>
        <sz val="11"/>
        <color rgb="FF006096"/>
        <rFont val="Roboto Condensed"/>
      </rPr>
      <t xml:space="preserve">
</t>
    </r>
    <r>
      <rPr>
        <sz val="11"/>
        <color rgb="FF000000"/>
        <rFont val="Calibri"/>
      </rPr>
      <t xml:space="preserve">
</t>
    </r>
    <r>
      <rPr>
        <sz val="11"/>
        <color rgb="FF000000"/>
        <rFont val="Calibri"/>
      </rPr>
      <t>- Verify the new database instance:</t>
    </r>
    <r>
      <rPr>
        <sz val="11"/>
        <color rgb="FF000000"/>
        <rFont val="Calibri"/>
      </rPr>
      <t xml:space="preserve">
</t>
    </r>
    <r>
      <rPr>
        <sz val="11"/>
        <color rgb="FF006096"/>
        <rFont val="Roboto Condensed"/>
      </rPr>
      <t>aws rds describe-db-instances --region &lt;region&gt; --query 'DBInstances[*].DBInstanceIdentifier'</t>
    </r>
    <r>
      <rPr>
        <sz val="11"/>
        <color rgb="FF006096"/>
        <rFont val="Roboto Condensed"/>
      </rPr>
      <t xml:space="preserve">
</t>
    </r>
    <r>
      <rPr>
        <sz val="11"/>
        <color rgb="FF000000"/>
        <rFont val="Calibri"/>
      </rPr>
      <t xml:space="preserve">
</t>
    </r>
    <r>
      <rPr>
        <sz val="11"/>
        <color rgb="FF000000"/>
        <rFont val="Calibri"/>
      </rPr>
      <t>- Confirm encryption is enabled:</t>
    </r>
    <r>
      <rPr>
        <sz val="11"/>
        <color rgb="FF000000"/>
        <rFont val="Calibri"/>
      </rPr>
      <t xml:space="preserve">
</t>
    </r>
    <r>
      <rPr>
        <sz val="11"/>
        <color rgb="FF006096"/>
        <rFont val="Roboto Condensed"/>
      </rPr>
      <t>aws rds describe-db-instances --region &lt;region&gt; \</t>
    </r>
    <r>
      <rPr>
        <sz val="11"/>
        <color rgb="FF006096"/>
        <rFont val="Roboto Condensed"/>
      </rPr>
      <t xml:space="preserve">
</t>
    </r>
    <r>
      <rPr>
        <sz val="11"/>
        <color rgb="FF006096"/>
        <rFont val="Roboto Condensed"/>
      </rPr>
      <t xml:space="preserve">  --db-instance-identifier &lt;db-name&gt; \</t>
    </r>
    <r>
      <rPr>
        <sz val="11"/>
        <color rgb="FF006096"/>
        <rFont val="Roboto Condensed"/>
      </rPr>
      <t xml:space="preserve">
</t>
    </r>
    <r>
      <rPr>
        <sz val="11"/>
        <color rgb="FF006096"/>
        <rFont val="Roboto Condensed"/>
      </rPr>
      <t xml:space="preserve">  --query 'DBInstances[*].StorageEncrypted'</t>
    </r>
    <r>
      <rPr>
        <sz val="11"/>
        <color rgb="FF006096"/>
        <rFont val="Roboto Condensed"/>
      </rPr>
      <t xml:space="preserve">
</t>
    </r>
  </si>
  <si>
    <r>
      <rPr>
        <sz val="11"/>
        <color rgb="FF000000"/>
        <rFont val="Calibri"/>
      </rPr>
      <t>Amazon RDS encrypted DB instances use the industry-standard AES-256 encryption algorithm to encrypt your data on the server that hosts your Amazon RDS DB instances. After your data is encrypted, Amazon RDS handles the authentication of access and the decryption of your data transparently, with minimal impact on performance.</t>
    </r>
  </si>
  <si>
    <r>
      <rPr>
        <b/>
        <sz val="11"/>
        <color rgb="FF000000"/>
        <rFont val="Calibri"/>
      </rPr>
      <t>From Console:</t>
    </r>
    <r>
      <rPr>
        <sz val="11"/>
        <color rgb="FF000000"/>
        <rFont val="Calibri"/>
      </rPr>
      <t xml:space="preserve">
</t>
    </r>
    <r>
      <rPr>
        <sz val="11"/>
        <color rgb="FF000000"/>
        <rFont val="Calibri"/>
      </rPr>
      <t>- Login to the AWS Management Console and open the RDS dashboard at https://console.aws.amazon.com/rds/.</t>
    </r>
    <r>
      <rPr>
        <sz val="11"/>
        <color rgb="FF000000"/>
        <rFont val="Calibri"/>
      </rPr>
      <t xml:space="preserve">
</t>
    </r>
    <r>
      <rPr>
        <sz val="11"/>
        <color rgb="FF000000"/>
        <rFont val="Calibri"/>
      </rPr>
      <t xml:space="preserve">- In the navigation pane, under RDS dashboard, click </t>
    </r>
    <r>
      <rPr>
        <b/>
        <sz val="11"/>
        <color rgb="FF000000"/>
        <rFont val="Calibri"/>
      </rPr>
      <t>Databases</t>
    </r>
    <r>
      <rPr>
        <sz val="11"/>
        <color rgb="FF000000"/>
        <rFont val="Calibri"/>
      </rPr>
      <t>.</t>
    </r>
    <r>
      <rPr>
        <sz val="11"/>
        <color rgb="FF000000"/>
        <rFont val="Calibri"/>
      </rPr>
      <t xml:space="preserve">
</t>
    </r>
    <r>
      <rPr>
        <sz val="11"/>
        <color rgb="FF000000"/>
        <rFont val="Calibri"/>
      </rPr>
      <t>- Select the RDS instance that you want to examine.</t>
    </r>
    <r>
      <rPr>
        <sz val="11"/>
        <color rgb="FF000000"/>
        <rFont val="Calibri"/>
      </rPr>
      <t xml:space="preserve">
</t>
    </r>
    <r>
      <rPr>
        <sz val="11"/>
        <color rgb="FF000000"/>
        <rFont val="Calibri"/>
      </rPr>
      <t xml:space="preserve">- Click </t>
    </r>
    <r>
      <rPr>
        <b/>
        <sz val="11"/>
        <color rgb="FF000000"/>
        <rFont val="Calibri"/>
      </rPr>
      <t>Instance Name</t>
    </r>
    <r>
      <rPr>
        <sz val="11"/>
        <color rgb="FF000000"/>
        <rFont val="Calibri"/>
      </rPr>
      <t xml:space="preserve"> to see details, then select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Configuration Details, in the Primary Storage pane, search for the </t>
    </r>
    <r>
      <rPr>
        <b/>
        <sz val="11"/>
        <color rgb="FF000000"/>
        <rFont val="Calibri"/>
      </rPr>
      <t>Encryption Enabled</t>
    </r>
    <r>
      <rPr>
        <sz val="11"/>
        <color rgb="FF000000"/>
        <rFont val="Calibri"/>
      </rPr>
      <t xml:space="preserve"> status.</t>
    </r>
    <r>
      <rPr>
        <sz val="11"/>
        <color rgb="FF000000"/>
        <rFont val="Calibri"/>
      </rPr>
      <t xml:space="preserve">
</t>
    </r>
    <r>
      <rPr>
        <sz val="11"/>
        <color rgb="FF000000"/>
        <rFont val="Calibri"/>
      </rPr>
      <t xml:space="preserve">- If the current status is set to </t>
    </r>
    <r>
      <rPr>
        <b/>
        <sz val="11"/>
        <color rgb="FF000000"/>
        <rFont val="Calibri"/>
      </rPr>
      <t>Disabled</t>
    </r>
    <r>
      <rPr>
        <sz val="11"/>
        <color rgb="FF000000"/>
        <rFont val="Calibri"/>
      </rPr>
      <t>, encryption is not enabled for the selected RDS database instance.</t>
    </r>
    <r>
      <rPr>
        <sz val="11"/>
        <color rgb="FF000000"/>
        <rFont val="Calibri"/>
      </rPr>
      <t xml:space="preserve">
</t>
    </r>
    <r>
      <rPr>
        <sz val="11"/>
        <color rgb="FF000000"/>
        <rFont val="Calibri"/>
      </rPr>
      <t>- Repeat steps 2 to 6 to verify the encryption status of other RDS instances in the same region.</t>
    </r>
    <r>
      <rPr>
        <sz val="11"/>
        <color rgb="FF000000"/>
        <rFont val="Calibri"/>
      </rPr>
      <t xml:space="preserve">
</t>
    </r>
    <r>
      <rPr>
        <sz val="11"/>
        <color rgb="FF000000"/>
        <rFont val="Calibri"/>
      </rPr>
      <t>- Change the region from the top of the navigation bar, and repeat the audit steps for other regions.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to list all the RDS database instance names available in the selected AWS region. The output will return each database instance identifier (name):</t>
    </r>
    <r>
      <rPr>
        <sz val="11"/>
        <color rgb="FF000000"/>
        <rFont val="Calibri"/>
      </rPr>
      <t xml:space="preserve">
</t>
    </r>
    <r>
      <rPr>
        <sz val="11"/>
        <color rgb="FF006096"/>
        <rFont val="Roboto Condensed"/>
      </rPr>
      <t>aws rds describe-db-instances --region --query 'DBInstances[*].[DBInstanceIdentifier,StorageEncrypted]' --output table</t>
    </r>
    <r>
      <rPr>
        <sz val="11"/>
        <color rgb="FF006096"/>
        <rFont val="Roboto Condensed"/>
      </rPr>
      <t xml:space="preserve">
</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again, using an RDS instance identifier returned from step 1, to determine if the selected database instance is encrypted. The output should return the encryption status </t>
    </r>
    <r>
      <rPr>
        <b/>
        <sz val="11"/>
        <color rgb="FF000000"/>
        <rFont val="Calibri"/>
      </rPr>
      <t>True</t>
    </r>
    <r>
      <rPr>
        <sz val="11"/>
        <color rgb="FF000000"/>
        <rFont val="Calibri"/>
      </rPr>
      <t xml:space="preserve"> or </t>
    </r>
    <r>
      <rPr>
        <b/>
        <sz val="11"/>
        <color rgb="FF000000"/>
        <rFont val="Calibri"/>
      </rPr>
      <t>False</t>
    </r>
    <r>
      <rPr>
        <sz val="11"/>
        <color rgb="FF000000"/>
        <rFont val="Calibri"/>
      </rPr>
      <t>:</t>
    </r>
    <r>
      <rPr>
        <sz val="11"/>
        <color rgb="FF000000"/>
        <rFont val="Calibri"/>
      </rPr>
      <t xml:space="preserve">
</t>
    </r>
    <r>
      <rPr>
        <sz val="11"/>
        <color rgb="FF006096"/>
        <rFont val="Roboto Condensed"/>
      </rPr>
      <t>aws rds describe-db-instances --region &lt;region-name&gt; --db-instance-identifier &lt;db-name&gt; --query 'DBInstances[*].StorageEncrypted'</t>
    </r>
    <r>
      <rPr>
        <sz val="11"/>
        <color rgb="FF006096"/>
        <rFont val="Roboto Condensed"/>
      </rPr>
      <t xml:space="preserve">
</t>
    </r>
    <r>
      <rPr>
        <sz val="11"/>
        <color rgb="FF000000"/>
        <rFont val="Calibri"/>
      </rPr>
      <t xml:space="preserve">
</t>
    </r>
    <r>
      <rPr>
        <sz val="11"/>
        <color rgb="FF000000"/>
        <rFont val="Calibri"/>
      </rPr>
      <t xml:space="preserve">- If the StorageEncrypted parameter value is </t>
    </r>
    <r>
      <rPr>
        <b/>
        <sz val="11"/>
        <color rgb="FF000000"/>
        <rFont val="Calibri"/>
      </rPr>
      <t>False</t>
    </r>
    <r>
      <rPr>
        <sz val="11"/>
        <color rgb="FF000000"/>
        <rFont val="Calibri"/>
      </rPr>
      <t>, encryption is not enabled for the selected RDS database instance.</t>
    </r>
    <r>
      <rPr>
        <sz val="11"/>
        <color rgb="FF000000"/>
        <rFont val="Calibri"/>
      </rPr>
      <t xml:space="preserve">
</t>
    </r>
    <r>
      <rPr>
        <sz val="11"/>
        <color rgb="FF000000"/>
        <rFont val="Calibri"/>
      </rPr>
      <t>- Repeat steps 1 to 3 to audit each RDS instance, and change the region to verify RDS instances in other regions.</t>
    </r>
  </si>
  <si>
    <r>
      <rPr>
        <sz val="11"/>
        <color rgb="FF000000"/>
        <rFont val="Calibri"/>
      </rPr>
      <t>By default, Amazon RDS instances are created without encryption at rest. Encryption must be explicitly enabled at instance creation or by restoring from an encrypted snapshot.</t>
    </r>
  </si>
  <si>
    <t>3.2.2</t>
  </si>
  <si>
    <r>
      <rPr>
        <sz val="11"/>
        <rFont val="Calibri"/>
      </rPr>
      <t>Ensure the Auto Minor Version Upgrade feature is enabled for RDS instances</t>
    </r>
  </si>
  <si>
    <r>
      <rPr>
        <b/>
        <sz val="11"/>
        <color rgb="FF000000"/>
        <rFont val="Calibri"/>
      </rPr>
      <t>From Console:</t>
    </r>
    <r>
      <rPr>
        <sz val="11"/>
        <color rgb="FF000000"/>
        <rFont val="Calibri"/>
      </rPr>
      <t xml:space="preserve">
</t>
    </r>
    <r>
      <rPr>
        <sz val="11"/>
        <color rgb="FF000000"/>
        <rFont val="Calibri"/>
      </rPr>
      <t>- Log in to the AWS management console and navigate to the RDS dashboard at https://console.aws.amazon.com/rds/.</t>
    </r>
    <r>
      <rPr>
        <sz val="11"/>
        <color rgb="FF000000"/>
        <rFont val="Calibri"/>
      </rPr>
      <t xml:space="preserve">
</t>
    </r>
    <r>
      <rPr>
        <sz val="11"/>
        <color rgb="FF000000"/>
        <rFont val="Calibri"/>
      </rPr>
      <t xml:space="preserve">- In the left navigation panel, click </t>
    </r>
    <r>
      <rPr>
        <b/>
        <sz val="11"/>
        <color rgb="FF000000"/>
        <rFont val="Calibri"/>
      </rPr>
      <t>Databases</t>
    </r>
    <r>
      <rPr>
        <sz val="11"/>
        <color rgb="FF000000"/>
        <rFont val="Calibri"/>
      </rPr>
      <t>.</t>
    </r>
    <r>
      <rPr>
        <sz val="11"/>
        <color rgb="FF000000"/>
        <rFont val="Calibri"/>
      </rPr>
      <t xml:space="preserve">
</t>
    </r>
    <r>
      <rPr>
        <sz val="11"/>
        <color rgb="FF000000"/>
        <rFont val="Calibri"/>
      </rPr>
      <t>- Select the RDS instance that you want to update.</t>
    </r>
    <r>
      <rPr>
        <sz val="11"/>
        <color rgb="FF000000"/>
        <rFont val="Calibri"/>
      </rPr>
      <t xml:space="preserve">
</t>
    </r>
    <r>
      <rPr>
        <sz val="11"/>
        <color rgb="FF000000"/>
        <rFont val="Calibri"/>
      </rPr>
      <t xml:space="preserve">- Click on the </t>
    </r>
    <r>
      <rPr>
        <b/>
        <sz val="11"/>
        <color rgb="FF000000"/>
        <rFont val="Calibri"/>
      </rPr>
      <t>Modify</t>
    </r>
    <r>
      <rPr>
        <sz val="11"/>
        <color rgb="FF000000"/>
        <rFont val="Calibri"/>
      </rPr>
      <t xml:space="preserve"> button located at the top right side.</t>
    </r>
    <r>
      <rPr>
        <sz val="11"/>
        <color rgb="FF000000"/>
        <rFont val="Calibri"/>
      </rPr>
      <t xml:space="preserve">
</t>
    </r>
    <r>
      <rPr>
        <sz val="11"/>
        <color rgb="FF000000"/>
        <rFont val="Calibri"/>
      </rPr>
      <t xml:space="preserve">- On the </t>
    </r>
    <r>
      <rPr>
        <b/>
        <sz val="11"/>
        <color rgb="FF000000"/>
        <rFont val="Calibri"/>
      </rPr>
      <t>Modify DB Instance: &lt;instance identifier&gt;</t>
    </r>
    <r>
      <rPr>
        <sz val="11"/>
        <color rgb="FF000000"/>
        <rFont val="Calibri"/>
      </rPr>
      <t xml:space="preserve"> page, In the </t>
    </r>
    <r>
      <rPr>
        <b/>
        <sz val="11"/>
        <color rgb="FF000000"/>
        <rFont val="Calibri"/>
      </rPr>
      <t>Maintenance</t>
    </r>
    <r>
      <rPr>
        <sz val="11"/>
        <color rgb="FF000000"/>
        <rFont val="Calibri"/>
      </rPr>
      <t xml:space="preserve"> section, select </t>
    </r>
    <r>
      <rPr>
        <b/>
        <sz val="11"/>
        <color rgb="FF000000"/>
        <rFont val="Calibri"/>
      </rPr>
      <t>Auto minor version upgrade</t>
    </r>
    <r>
      <rPr>
        <sz val="11"/>
        <color rgb="FF000000"/>
        <rFont val="Calibri"/>
      </rPr>
      <t xml:space="preserve"> and click the </t>
    </r>
    <r>
      <rPr>
        <b/>
        <sz val="11"/>
        <color rgb="FF000000"/>
        <rFont val="Calibri"/>
      </rPr>
      <t>Yes</t>
    </r>
    <r>
      <rPr>
        <sz val="11"/>
        <color rgb="FF000000"/>
        <rFont val="Calibri"/>
      </rPr>
      <t xml:space="preserve"> radio button.</t>
    </r>
    <r>
      <rPr>
        <sz val="11"/>
        <color rgb="FF000000"/>
        <rFont val="Calibri"/>
      </rPr>
      <t xml:space="preserve">
</t>
    </r>
    <r>
      <rPr>
        <sz val="11"/>
        <color rgb="FF000000"/>
        <rFont val="Calibri"/>
      </rPr>
      <t xml:space="preserve">- At the bottom of the page, click </t>
    </r>
    <r>
      <rPr>
        <b/>
        <sz val="11"/>
        <color rgb="FF000000"/>
        <rFont val="Calibri"/>
      </rPr>
      <t>Continue</t>
    </r>
    <r>
      <rPr>
        <sz val="11"/>
        <color rgb="FF000000"/>
        <rFont val="Calibri"/>
      </rPr>
      <t xml:space="preserve">, and check </t>
    </r>
    <r>
      <rPr>
        <b/>
        <sz val="11"/>
        <color rgb="FF000000"/>
        <rFont val="Calibri"/>
      </rPr>
      <t>Apply Immediately</t>
    </r>
    <r>
      <rPr>
        <sz val="11"/>
        <color rgb="FF000000"/>
        <rFont val="Calibri"/>
      </rPr>
      <t xml:space="preserve"> to apply the changes immediately, or select </t>
    </r>
    <r>
      <rPr>
        <b/>
        <sz val="11"/>
        <color rgb="FF000000"/>
        <rFont val="Calibri"/>
      </rPr>
      <t>Apply during the next scheduled maintenance window</t>
    </r>
    <r>
      <rPr>
        <sz val="11"/>
        <color rgb="FF000000"/>
        <rFont val="Calibri"/>
      </rPr>
      <t xml:space="preserve"> to avoid any downtime.</t>
    </r>
    <r>
      <rPr>
        <sz val="11"/>
        <color rgb="FF000000"/>
        <rFont val="Calibri"/>
      </rPr>
      <t xml:space="preserve">
</t>
    </r>
    <r>
      <rPr>
        <sz val="11"/>
        <color rgb="FF000000"/>
        <rFont val="Calibri"/>
      </rPr>
      <t xml:space="preserve">- Review the changes and click </t>
    </r>
    <r>
      <rPr>
        <b/>
        <sz val="11"/>
        <color rgb="FF000000"/>
        <rFont val="Calibri"/>
      </rPr>
      <t>Modify DB Instance</t>
    </r>
    <r>
      <rPr>
        <sz val="11"/>
        <color rgb="FF000000"/>
        <rFont val="Calibri"/>
      </rPr>
      <t xml:space="preserve">. The instance status should change from available to modifying and back to available. Once the feature is enabled, the </t>
    </r>
    <r>
      <rPr>
        <b/>
        <sz val="11"/>
        <color rgb="FF000000"/>
        <rFont val="Calibri"/>
      </rPr>
      <t>Auto Minor Version Upgrade</t>
    </r>
    <r>
      <rPr>
        <sz val="11"/>
        <color rgb="FF000000"/>
        <rFont val="Calibri"/>
      </rPr>
      <t xml:space="preserve"> status should change to </t>
    </r>
    <r>
      <rPr>
        <b/>
        <sz val="11"/>
        <color rgb="FF000000"/>
        <rFont val="Calibri"/>
      </rPr>
      <t>Yes</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to list all RDS database instance names available in the selected AWS region:</t>
    </r>
    <r>
      <rPr>
        <sz val="11"/>
        <color rgb="FF000000"/>
        <rFont val="Calibri"/>
      </rPr>
      <t xml:space="preserve">
</t>
    </r>
    <r>
      <rPr>
        <sz val="11"/>
        <color rgb="FF006096"/>
        <rFont val="Roboto Condensed"/>
      </rPr>
      <t>aws rds describe-db-instances --region &lt;region-name&gt; --query 'DBInstances[*].DBInstanceIdentifier'</t>
    </r>
    <r>
      <rPr>
        <sz val="11"/>
        <color rgb="FF006096"/>
        <rFont val="Roboto Condensed"/>
      </rPr>
      <t xml:space="preserve">
</t>
    </r>
    <r>
      <rPr>
        <sz val="11"/>
        <color rgb="FF000000"/>
        <rFont val="Calibri"/>
      </rPr>
      <t xml:space="preserve">
</t>
    </r>
    <r>
      <rPr>
        <sz val="11"/>
        <color rgb="FF000000"/>
        <rFont val="Calibri"/>
      </rPr>
      <t>- The command output should return each database instance identifier.</t>
    </r>
    <r>
      <rPr>
        <sz val="11"/>
        <color rgb="FF000000"/>
        <rFont val="Calibri"/>
      </rPr>
      <t xml:space="preserve">
</t>
    </r>
    <r>
      <rPr>
        <sz val="11"/>
        <color rgb="FF000000"/>
        <rFont val="Calibri"/>
      </rPr>
      <t xml:space="preserve">- Run the </t>
    </r>
    <r>
      <rPr>
        <b/>
        <sz val="11"/>
        <color rgb="FF000000"/>
        <rFont val="Calibri"/>
      </rPr>
      <t>modify-db-instance</t>
    </r>
    <r>
      <rPr>
        <sz val="11"/>
        <color rgb="FF000000"/>
        <rFont val="Calibri"/>
      </rPr>
      <t xml:space="preserve"> command to modify the configuration of a selected RDS instance. This command will apply the changes immediately. Remove </t>
    </r>
    <r>
      <rPr>
        <b/>
        <sz val="11"/>
        <color rgb="FF000000"/>
        <rFont val="Calibri"/>
      </rPr>
      <t>--apply-immediately</t>
    </r>
    <r>
      <rPr>
        <sz val="11"/>
        <color rgb="FF000000"/>
        <rFont val="Calibri"/>
      </rPr>
      <t xml:space="preserve"> to apply changes during the next scheduled maintenance window and avoid any downtime:</t>
    </r>
    <r>
      <rPr>
        <sz val="11"/>
        <color rgb="FF000000"/>
        <rFont val="Calibri"/>
      </rPr>
      <t xml:space="preserve">
</t>
    </r>
    <r>
      <rPr>
        <sz val="11"/>
        <color rgb="FF006096"/>
        <rFont val="Roboto Condensed"/>
      </rPr>
      <t>aws rds modify-db-instance --region &lt;region-name&gt; --db-instance-identifier &lt;db-instance-identifier&gt; --auto-minor-version-upgrade --apply-immediately</t>
    </r>
    <r>
      <rPr>
        <sz val="11"/>
        <color rgb="FF006096"/>
        <rFont val="Roboto Condensed"/>
      </rPr>
      <t xml:space="preserve">
</t>
    </r>
    <r>
      <rPr>
        <sz val="11"/>
        <color rgb="FF000000"/>
        <rFont val="Calibri"/>
      </rPr>
      <t xml:space="preserve">
</t>
    </r>
    <r>
      <rPr>
        <sz val="11"/>
        <color rgb="FF000000"/>
        <rFont val="Calibri"/>
      </rPr>
      <t xml:space="preserve">- The command output should reveal the new configuration metadata for the RDS instance, including the </t>
    </r>
    <r>
      <rPr>
        <b/>
        <sz val="11"/>
        <color rgb="FF000000"/>
        <rFont val="Calibri"/>
      </rPr>
      <t>AutoMinorVersionUpgrade</t>
    </r>
    <r>
      <rPr>
        <sz val="11"/>
        <color rgb="FF000000"/>
        <rFont val="Calibri"/>
      </rPr>
      <t xml:space="preserve"> parameter value.</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to check if the Auto Minor Version Upgrade feature has been successfully enabled:</t>
    </r>
    <r>
      <rPr>
        <sz val="11"/>
        <color rgb="FF000000"/>
        <rFont val="Calibri"/>
      </rPr>
      <t xml:space="preserve">
</t>
    </r>
    <r>
      <rPr>
        <sz val="11"/>
        <color rgb="FF006096"/>
        <rFont val="Roboto Condensed"/>
      </rPr>
      <t>aws rds describe-db-instances --region &lt;region-name&gt; --db-instance-identifier &lt;db-instance-identifier&gt; --query 'DBInstances[*].AutoMinorVersionUpgrade'</t>
    </r>
    <r>
      <rPr>
        <sz val="11"/>
        <color rgb="FF006096"/>
        <rFont val="Roboto Condensed"/>
      </rPr>
      <t xml:space="preserve">
</t>
    </r>
    <r>
      <rPr>
        <sz val="11"/>
        <color rgb="FF000000"/>
        <rFont val="Calibri"/>
      </rPr>
      <t xml:space="preserve">
</t>
    </r>
    <r>
      <rPr>
        <sz val="11"/>
        <color rgb="FF000000"/>
        <rFont val="Calibri"/>
      </rPr>
      <t xml:space="preserve">- The command output should return the feature's current status set to </t>
    </r>
    <r>
      <rPr>
        <b/>
        <sz val="11"/>
        <color rgb="FF000000"/>
        <rFont val="Calibri"/>
      </rPr>
      <t>true</t>
    </r>
    <r>
      <rPr>
        <sz val="11"/>
        <color rgb="FF000000"/>
        <rFont val="Calibri"/>
      </rPr>
      <t xml:space="preserve">, indicating that the feature is </t>
    </r>
    <r>
      <rPr>
        <b/>
        <sz val="11"/>
        <color rgb="FF000000"/>
        <rFont val="Calibri"/>
      </rPr>
      <t>enabled</t>
    </r>
    <r>
      <rPr>
        <sz val="11"/>
        <color rgb="FF000000"/>
        <rFont val="Calibri"/>
      </rPr>
      <t>, and that the minor engine upgrades will be applied to the selected RDS instance.</t>
    </r>
  </si>
  <si>
    <r>
      <rPr>
        <sz val="11"/>
        <color rgb="FF000000"/>
        <rFont val="Calibri"/>
      </rPr>
      <t>Ensure that RDS database instances have the Auto Minor Version Upgrade flag enabled to automatically receive minor engine upgrades during the specified maintenance window. This way, RDS instances can obtain new features, bug fixes, and security patches for their database engines.</t>
    </r>
  </si>
  <si>
    <r>
      <rPr>
        <b/>
        <sz val="11"/>
        <color rgb="FF000000"/>
        <rFont val="Calibri"/>
      </rPr>
      <t>From Console:</t>
    </r>
    <r>
      <rPr>
        <sz val="11"/>
        <color rgb="FF000000"/>
        <rFont val="Calibri"/>
      </rPr>
      <t xml:space="preserve">
</t>
    </r>
    <r>
      <rPr>
        <sz val="11"/>
        <color rgb="FF000000"/>
        <rFont val="Calibri"/>
      </rPr>
      <t>- Log in to the AWS management console and navigate to the RDS dashboard at https://console.aws.amazon.com/rds/.</t>
    </r>
    <r>
      <rPr>
        <sz val="11"/>
        <color rgb="FF000000"/>
        <rFont val="Calibri"/>
      </rPr>
      <t xml:space="preserve">
</t>
    </r>
    <r>
      <rPr>
        <sz val="11"/>
        <color rgb="FF000000"/>
        <rFont val="Calibri"/>
      </rPr>
      <t xml:space="preserve">- In the left navigation panel, click </t>
    </r>
    <r>
      <rPr>
        <b/>
        <sz val="11"/>
        <color rgb="FF000000"/>
        <rFont val="Calibri"/>
      </rPr>
      <t>Databases</t>
    </r>
    <r>
      <rPr>
        <sz val="11"/>
        <color rgb="FF000000"/>
        <rFont val="Calibri"/>
      </rPr>
      <t>.</t>
    </r>
    <r>
      <rPr>
        <sz val="11"/>
        <color rgb="FF000000"/>
        <rFont val="Calibri"/>
      </rPr>
      <t xml:space="preserve">
</t>
    </r>
    <r>
      <rPr>
        <sz val="11"/>
        <color rgb="FF000000"/>
        <rFont val="Calibri"/>
      </rPr>
      <t>- Select the RDS instance that you want to examine.</t>
    </r>
    <r>
      <rPr>
        <sz val="11"/>
        <color rgb="FF000000"/>
        <rFont val="Calibri"/>
      </rPr>
      <t xml:space="preserve">
</t>
    </r>
    <r>
      <rPr>
        <sz val="11"/>
        <color rgb="FF000000"/>
        <rFont val="Calibri"/>
      </rPr>
      <t xml:space="preserve">- Click on the </t>
    </r>
    <r>
      <rPr>
        <b/>
        <sz val="11"/>
        <color rgb="FF000000"/>
        <rFont val="Calibri"/>
      </rPr>
      <t>Maintenance and backups</t>
    </r>
    <r>
      <rPr>
        <sz val="11"/>
        <color rgb="FF000000"/>
        <rFont val="Calibri"/>
      </rPr>
      <t xml:space="preserve"> panel.</t>
    </r>
    <r>
      <rPr>
        <sz val="11"/>
        <color rgb="FF000000"/>
        <rFont val="Calibri"/>
      </rPr>
      <t xml:space="preserve">
</t>
    </r>
    <r>
      <rPr>
        <sz val="11"/>
        <color rgb="FF000000"/>
        <rFont val="Calibri"/>
      </rPr>
      <t xml:space="preserve">- Under the </t>
    </r>
    <r>
      <rPr>
        <b/>
        <sz val="11"/>
        <color rgb="FF000000"/>
        <rFont val="Calibri"/>
      </rPr>
      <t>Maintenance</t>
    </r>
    <r>
      <rPr>
        <sz val="11"/>
        <color rgb="FF000000"/>
        <rFont val="Calibri"/>
      </rPr>
      <t xml:space="preserve"> section, search for the Auto Minor Version Upgrade status.</t>
    </r>
    <r>
      <rPr>
        <sz val="11"/>
        <color rgb="FF000000"/>
        <rFont val="Calibri"/>
      </rPr>
      <t xml:space="preserve">
</t>
    </r>
    <r>
      <rPr>
        <sz val="11"/>
        <color rgb="FF000000"/>
        <rFont val="Calibri"/>
      </rPr>
      <t xml:space="preserve">- If the current status is </t>
    </r>
    <r>
      <rPr>
        <b/>
        <sz val="11"/>
        <color rgb="FF000000"/>
        <rFont val="Calibri"/>
      </rPr>
      <t>Disabled</t>
    </r>
    <r>
      <rPr>
        <sz val="11"/>
        <color rgb="FF000000"/>
        <rFont val="Calibri"/>
      </rPr>
      <t>, it means that the feature is not enabled, and the minor engine upgrades released will not be applied to the selected RDS instance.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to list all RDS database names available in the selected AWS region:</t>
    </r>
    <r>
      <rPr>
        <sz val="11"/>
        <color rgb="FF000000"/>
        <rFont val="Calibri"/>
      </rPr>
      <t xml:space="preserve">
</t>
    </r>
    <r>
      <rPr>
        <sz val="11"/>
        <color rgb="FF006096"/>
        <rFont val="Roboto Condensed"/>
      </rPr>
      <t>aws rds describe-db-instances --region --query 'DBInstances[*].[DBInstanceIdentifier,AutoMinorVersionUpgrade]' --output table</t>
    </r>
    <r>
      <rPr>
        <sz val="11"/>
        <color rgb="FF006096"/>
        <rFont val="Roboto Condensed"/>
      </rPr>
      <t xml:space="preserve">
</t>
    </r>
    <r>
      <rPr>
        <sz val="11"/>
        <color rgb="FF000000"/>
        <rFont val="Calibri"/>
      </rPr>
      <t xml:space="preserve">
</t>
    </r>
    <r>
      <rPr>
        <sz val="11"/>
        <color rgb="FF000000"/>
        <rFont val="Calibri"/>
      </rPr>
      <t>- The command output should return each database instance identifier.</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again using a RDS instance identifier returned earlier to determine the Auto Minor Version Upgrade status for the selected instance:</t>
    </r>
    <r>
      <rPr>
        <sz val="11"/>
        <color rgb="FF000000"/>
        <rFont val="Calibri"/>
      </rPr>
      <t xml:space="preserve">
</t>
    </r>
    <r>
      <rPr>
        <sz val="11"/>
        <color rgb="FF006096"/>
        <rFont val="Roboto Condensed"/>
      </rPr>
      <t>aws rds describe-db-instances --region &lt;region-name&gt; --db-instance-identifier &lt;db-instance-identifier&gt; --query 'DBInstances[*].AutoMinorVersionUpgrade'</t>
    </r>
    <r>
      <rPr>
        <sz val="11"/>
        <color rgb="FF006096"/>
        <rFont val="Roboto Condensed"/>
      </rPr>
      <t xml:space="preserve">
</t>
    </r>
    <r>
      <rPr>
        <sz val="11"/>
        <color rgb="FF000000"/>
        <rFont val="Calibri"/>
      </rPr>
      <t xml:space="preserve">
</t>
    </r>
    <r>
      <rPr>
        <sz val="11"/>
        <color rgb="FF000000"/>
        <rFont val="Calibri"/>
      </rPr>
      <t xml:space="preserve">- The command output should return the current status of the feature. If the current status is set to </t>
    </r>
    <r>
      <rPr>
        <b/>
        <sz val="11"/>
        <color rgb="FF000000"/>
        <rFont val="Calibri"/>
      </rPr>
      <t>true</t>
    </r>
    <r>
      <rPr>
        <sz val="11"/>
        <color rgb="FF000000"/>
        <rFont val="Calibri"/>
      </rPr>
      <t>, the feature is enabled and the minor engine upgrades will be applied to the selected RDS instance.</t>
    </r>
  </si>
  <si>
    <r>
      <rPr>
        <sz val="11"/>
        <color rgb="FF000000"/>
        <rFont val="Calibri"/>
      </rPr>
      <t>By default, new Amazon RDS instances have the Auto Minor Version Upgrade option enabled, unless explicitly disabled at creation or modification.</t>
    </r>
  </si>
  <si>
    <t>3.2.3</t>
  </si>
  <si>
    <r>
      <rPr>
        <sz val="11"/>
        <rFont val="Calibri"/>
      </rPr>
      <t>Ensure that RDS instances are not publicly accessible</t>
    </r>
  </si>
  <si>
    <r>
      <rPr>
        <b/>
        <sz val="11"/>
        <color rgb="FF000000"/>
        <rFont val="Calibri"/>
      </rPr>
      <t>From Console:</t>
    </r>
    <r>
      <rPr>
        <sz val="11"/>
        <color rgb="FF000000"/>
        <rFont val="Calibri"/>
      </rPr>
      <t xml:space="preserve">
</t>
    </r>
    <r>
      <rPr>
        <sz val="11"/>
        <color rgb="FF000000"/>
        <rFont val="Calibri"/>
      </rPr>
      <t>- Log in to the AWS management console and navigate to the RDS dashboard at https://console.aws.amazon.com/rds/.</t>
    </r>
    <r>
      <rPr>
        <sz val="11"/>
        <color rgb="FF000000"/>
        <rFont val="Calibri"/>
      </rPr>
      <t xml:space="preserve">
</t>
    </r>
    <r>
      <rPr>
        <sz val="11"/>
        <color rgb="FF000000"/>
        <rFont val="Calibri"/>
      </rPr>
      <t xml:space="preserve">- Under the navigation panel, on the RDS dashboard, click </t>
    </r>
    <r>
      <rPr>
        <b/>
        <sz val="11"/>
        <color rgb="FF000000"/>
        <rFont val="Calibri"/>
      </rPr>
      <t>Databases</t>
    </r>
    <r>
      <rPr>
        <sz val="11"/>
        <color rgb="FF000000"/>
        <rFont val="Calibri"/>
      </rPr>
      <t>.</t>
    </r>
    <r>
      <rPr>
        <sz val="11"/>
        <color rgb="FF000000"/>
        <rFont val="Calibri"/>
      </rPr>
      <t xml:space="preserve">
</t>
    </r>
    <r>
      <rPr>
        <sz val="11"/>
        <color rgb="FF000000"/>
        <rFont val="Calibri"/>
      </rPr>
      <t>- Select the RDS instance that you want to update.</t>
    </r>
    <r>
      <rPr>
        <sz val="11"/>
        <color rgb="FF000000"/>
        <rFont val="Calibri"/>
      </rPr>
      <t xml:space="preserve">
</t>
    </r>
    <r>
      <rPr>
        <sz val="11"/>
        <color rgb="FF000000"/>
        <rFont val="Calibri"/>
      </rPr>
      <t xml:space="preserve">- Click </t>
    </r>
    <r>
      <rPr>
        <b/>
        <sz val="11"/>
        <color rgb="FF000000"/>
        <rFont val="Calibri"/>
      </rPr>
      <t>Modify</t>
    </r>
    <r>
      <rPr>
        <sz val="11"/>
        <color rgb="FF000000"/>
        <rFont val="Calibri"/>
      </rPr>
      <t xml:space="preserve"> from the dashboard top menu.</t>
    </r>
    <r>
      <rPr>
        <sz val="11"/>
        <color rgb="FF000000"/>
        <rFont val="Calibri"/>
      </rPr>
      <t xml:space="preserve">
</t>
    </r>
    <r>
      <rPr>
        <sz val="11"/>
        <color rgb="FF000000"/>
        <rFont val="Calibri"/>
      </rPr>
      <t xml:space="preserve">- On the Modify DB Instance panel, under the </t>
    </r>
    <r>
      <rPr>
        <b/>
        <sz val="11"/>
        <color rgb="FF000000"/>
        <rFont val="Calibri"/>
      </rPr>
      <t>Connectivity</t>
    </r>
    <r>
      <rPr>
        <sz val="11"/>
        <color rgb="FF000000"/>
        <rFont val="Calibri"/>
      </rPr>
      <t xml:space="preserve"> section, click on </t>
    </r>
    <r>
      <rPr>
        <b/>
        <sz val="11"/>
        <color rgb="FF000000"/>
        <rFont val="Calibri"/>
      </rPr>
      <t>Additional connectivity configuration</t>
    </r>
    <r>
      <rPr>
        <sz val="11"/>
        <color rgb="FF000000"/>
        <rFont val="Calibri"/>
      </rPr>
      <t xml:space="preserve"> and update the value for </t>
    </r>
    <r>
      <rPr>
        <b/>
        <sz val="11"/>
        <color rgb="FF000000"/>
        <rFont val="Calibri"/>
      </rPr>
      <t>Publicly Accessible</t>
    </r>
    <r>
      <rPr>
        <sz val="11"/>
        <color rgb="FF000000"/>
        <rFont val="Calibri"/>
      </rPr>
      <t xml:space="preserve"> to </t>
    </r>
    <r>
      <rPr>
        <b/>
        <sz val="11"/>
        <color rgb="FF000000"/>
        <rFont val="Calibri"/>
      </rPr>
      <t>Not publicly accessible</t>
    </r>
    <r>
      <rPr>
        <sz val="11"/>
        <color rgb="FF000000"/>
        <rFont val="Calibri"/>
      </rPr>
      <t xml:space="preserve"> to restrict public access.</t>
    </r>
    <r>
      <rPr>
        <sz val="11"/>
        <color rgb="FF000000"/>
        <rFont val="Calibri"/>
      </rPr>
      <t xml:space="preserve">
</t>
    </r>
    <r>
      <rPr>
        <sz val="11"/>
        <color rgb="FF000000"/>
        <rFont val="Calibri"/>
      </rPr>
      <t>- Follow the below steps to update subnet configurations:</t>
    </r>
    <r>
      <rPr>
        <sz val="11"/>
        <color rgb="FF000000"/>
        <rFont val="Calibri"/>
      </rPr>
      <t xml:space="preserve">
</t>
    </r>
    <r>
      <rPr>
        <sz val="11"/>
        <color rgb="FF000000"/>
        <rFont val="Calibri"/>
      </rPr>
      <t xml:space="preserve">- Select the </t>
    </r>
    <r>
      <rPr>
        <b/>
        <sz val="11"/>
        <color rgb="FF000000"/>
        <rFont val="Calibri"/>
      </rPr>
      <t>Connectivity and security</t>
    </r>
    <r>
      <rPr>
        <sz val="11"/>
        <color rgb="FF000000"/>
        <rFont val="Calibri"/>
      </rPr>
      <t xml:space="preserve"> tab, and click the VPC attribute value inside the </t>
    </r>
    <r>
      <rPr>
        <b/>
        <sz val="11"/>
        <color rgb="FF000000"/>
        <rFont val="Calibri"/>
      </rPr>
      <t>Networking</t>
    </r>
    <r>
      <rPr>
        <sz val="11"/>
        <color rgb="FF000000"/>
        <rFont val="Calibri"/>
      </rPr>
      <t xml:space="preserve"> section.</t>
    </r>
    <r>
      <rPr>
        <sz val="11"/>
        <color rgb="FF000000"/>
        <rFont val="Calibri"/>
      </rPr>
      <t xml:space="preserve">
</t>
    </r>
    <r>
      <rPr>
        <sz val="11"/>
        <color rgb="FF000000"/>
        <rFont val="Calibri"/>
      </rPr>
      <t xml:space="preserve">- Select the </t>
    </r>
    <r>
      <rPr>
        <b/>
        <sz val="11"/>
        <color rgb="FF000000"/>
        <rFont val="Calibri"/>
      </rPr>
      <t>Details</t>
    </r>
    <r>
      <rPr>
        <sz val="11"/>
        <color rgb="FF000000"/>
        <rFont val="Calibri"/>
      </rPr>
      <t xml:space="preserve"> tab from the VPC dashboard's bottom panel and click the Route table configuration attribute value.</t>
    </r>
    <r>
      <rPr>
        <sz val="11"/>
        <color rgb="FF000000"/>
        <rFont val="Calibri"/>
      </rPr>
      <t xml:space="preserve">
</t>
    </r>
    <r>
      <rPr>
        <sz val="11"/>
        <color rgb="FF000000"/>
        <rFont val="Calibri"/>
      </rPr>
      <t xml:space="preserve">- On the Route table details page, select the Routes tab from the dashboard's bottom panel and click </t>
    </r>
    <r>
      <rPr>
        <b/>
        <sz val="11"/>
        <color rgb="FF000000"/>
        <rFont val="Calibri"/>
      </rPr>
      <t>Edit routes</t>
    </r>
    <r>
      <rPr>
        <sz val="11"/>
        <color rgb="FF000000"/>
        <rFont val="Calibri"/>
      </rPr>
      <t>.</t>
    </r>
    <r>
      <rPr>
        <sz val="11"/>
        <color rgb="FF000000"/>
        <rFont val="Calibri"/>
      </rPr>
      <t xml:space="preserve">
</t>
    </r>
    <r>
      <rPr>
        <sz val="11"/>
        <color rgb="FF000000"/>
        <rFont val="Calibri"/>
      </rPr>
      <t xml:space="preserve">- On the Edit routes page, update the Destination of Target which is set to </t>
    </r>
    <r>
      <rPr>
        <b/>
        <sz val="11"/>
        <color rgb="FF000000"/>
        <rFont val="Calibri"/>
      </rPr>
      <t>igw-xxxxx</t>
    </r>
    <r>
      <rPr>
        <sz val="11"/>
        <color rgb="FF000000"/>
        <rFont val="Calibri"/>
      </rPr>
      <t xml:space="preserve"> and click </t>
    </r>
    <r>
      <rPr>
        <b/>
        <sz val="11"/>
        <color rgb="FF000000"/>
        <rFont val="Calibri"/>
      </rPr>
      <t>Save</t>
    </r>
    <r>
      <rPr>
        <sz val="11"/>
        <color rgb="FF000000"/>
        <rFont val="Calibri"/>
      </rPr>
      <t xml:space="preserve"> routes.</t>
    </r>
    <r>
      <rPr>
        <sz val="11"/>
        <color rgb="FF000000"/>
        <rFont val="Calibri"/>
      </rPr>
      <t xml:space="preserve">
</t>
    </r>
    <r>
      <rPr>
        <sz val="11"/>
        <color rgb="FF000000"/>
        <rFont val="Calibri"/>
      </rPr>
      <t xml:space="preserve">- On the Modify DB Instance panel, click </t>
    </r>
    <r>
      <rPr>
        <b/>
        <sz val="11"/>
        <color rgb="FF000000"/>
        <rFont val="Calibri"/>
      </rPr>
      <t>Continue</t>
    </r>
    <r>
      <rPr>
        <sz val="11"/>
        <color rgb="FF000000"/>
        <rFont val="Calibri"/>
      </rPr>
      <t>, and in the Scheduling of modifications section, perform one of the following actions based on your requirements:</t>
    </r>
    <r>
      <rPr>
        <sz val="11"/>
        <color rgb="FF000000"/>
        <rFont val="Calibri"/>
      </rPr>
      <t xml:space="preserve">
</t>
    </r>
    <r>
      <rPr>
        <sz val="11"/>
        <color rgb="FF000000"/>
        <rFont val="Calibri"/>
      </rPr>
      <t xml:space="preserve">- Select </t>
    </r>
    <r>
      <rPr>
        <b/>
        <sz val="11"/>
        <color rgb="FF000000"/>
        <rFont val="Calibri"/>
      </rPr>
      <t>Apply during the next scheduled maintenance window</t>
    </r>
    <r>
      <rPr>
        <sz val="11"/>
        <color rgb="FF000000"/>
        <rFont val="Calibri"/>
      </rPr>
      <t xml:space="preserve"> to apply the changes automatically during the next scheduled maintenance window.</t>
    </r>
    <r>
      <rPr>
        <sz val="11"/>
        <color rgb="FF000000"/>
        <rFont val="Calibri"/>
      </rPr>
      <t xml:space="preserve">
</t>
    </r>
    <r>
      <rPr>
        <sz val="11"/>
        <color rgb="FF000000"/>
        <rFont val="Calibri"/>
      </rPr>
      <t xml:space="preserve">- Select </t>
    </r>
    <r>
      <rPr>
        <b/>
        <sz val="11"/>
        <color rgb="FF000000"/>
        <rFont val="Calibri"/>
      </rPr>
      <t>Apply immediately</t>
    </r>
    <r>
      <rPr>
        <sz val="11"/>
        <color rgb="FF000000"/>
        <rFont val="Calibri"/>
      </rPr>
      <t xml:space="preserve"> to apply the changes right away. With this option, any pending modifications will be asynchronously applied as soon as possible, regardless of the maintenance window setting for this RDS database instance. Note that any changes available in the pending modifications queue are also applied. If any of the pending modifications require downtime, choosing this option can cause unexpected downtime for the application.</t>
    </r>
    <r>
      <rPr>
        <sz val="11"/>
        <color rgb="FF000000"/>
        <rFont val="Calibri"/>
      </rPr>
      <t xml:space="preserve">
</t>
    </r>
    <r>
      <rPr>
        <sz val="11"/>
        <color rgb="FF000000"/>
        <rFont val="Calibri"/>
      </rPr>
      <t>- Repeat steps 3-7 for each RDS instance in the current region.</t>
    </r>
    <r>
      <rPr>
        <sz val="11"/>
        <color rgb="FF000000"/>
        <rFont val="Calibri"/>
      </rPr>
      <t xml:space="preserve">
</t>
    </r>
    <r>
      <rPr>
        <sz val="11"/>
        <color rgb="FF000000"/>
        <rFont val="Calibri"/>
      </rPr>
      <t>- Change the AWS region from the navigation bar to repeat the process for other regions.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to list all available RDS database identifiers in the selected AWS region:</t>
    </r>
    <r>
      <rPr>
        <sz val="11"/>
        <color rgb="FF000000"/>
        <rFont val="Calibri"/>
      </rPr>
      <t xml:space="preserve">
</t>
    </r>
    <r>
      <rPr>
        <sz val="11"/>
        <color rgb="FF006096"/>
        <rFont val="Roboto Condensed"/>
      </rPr>
      <t>aws rds describe-db-instances --region &lt;region-name&gt; --query 'DBInstances[*].DBInstanceIdentifier'</t>
    </r>
    <r>
      <rPr>
        <sz val="11"/>
        <color rgb="FF006096"/>
        <rFont val="Roboto Condensed"/>
      </rPr>
      <t xml:space="preserve">
</t>
    </r>
    <r>
      <rPr>
        <sz val="11"/>
        <color rgb="FF000000"/>
        <rFont val="Calibri"/>
      </rPr>
      <t xml:space="preserve">
</t>
    </r>
    <r>
      <rPr>
        <sz val="11"/>
        <color rgb="FF000000"/>
        <rFont val="Calibri"/>
      </rPr>
      <t>- The command output should return each database instance identifier.</t>
    </r>
    <r>
      <rPr>
        <sz val="11"/>
        <color rgb="FF000000"/>
        <rFont val="Calibri"/>
      </rPr>
      <t xml:space="preserve">
</t>
    </r>
    <r>
      <rPr>
        <sz val="11"/>
        <color rgb="FF000000"/>
        <rFont val="Calibri"/>
      </rPr>
      <t xml:space="preserve">- Run the </t>
    </r>
    <r>
      <rPr>
        <b/>
        <sz val="11"/>
        <color rgb="FF000000"/>
        <rFont val="Calibri"/>
      </rPr>
      <t>modify-db-instance</t>
    </r>
    <r>
      <rPr>
        <sz val="11"/>
        <color rgb="FF000000"/>
        <rFont val="Calibri"/>
      </rPr>
      <t xml:space="preserve"> command to modify the configuration of a selected RDS instance, disabling the </t>
    </r>
    <r>
      <rPr>
        <b/>
        <sz val="11"/>
        <color rgb="FF000000"/>
        <rFont val="Calibri"/>
      </rPr>
      <t>Publicly Accessible</t>
    </r>
    <r>
      <rPr>
        <sz val="11"/>
        <color rgb="FF000000"/>
        <rFont val="Calibri"/>
      </rPr>
      <t xml:space="preserve"> flag for that instance. This command uses the </t>
    </r>
    <r>
      <rPr>
        <b/>
        <sz val="11"/>
        <color rgb="FF000000"/>
        <rFont val="Calibri"/>
      </rPr>
      <t>apply-immediately</t>
    </r>
    <r>
      <rPr>
        <sz val="11"/>
        <color rgb="FF000000"/>
        <rFont val="Calibri"/>
      </rPr>
      <t xml:space="preserve"> flag. If you want to avoid any downtime, the </t>
    </r>
    <r>
      <rPr>
        <b/>
        <sz val="11"/>
        <color rgb="FF000000"/>
        <rFont val="Calibri"/>
      </rPr>
      <t>--no-apply-immediately</t>
    </r>
    <r>
      <rPr>
        <sz val="11"/>
        <color rgb="FF000000"/>
        <rFont val="Calibri"/>
      </rPr>
      <t xml:space="preserve"> flag can be used:</t>
    </r>
    <r>
      <rPr>
        <sz val="11"/>
        <color rgb="FF000000"/>
        <rFont val="Calibri"/>
      </rPr>
      <t xml:space="preserve">
</t>
    </r>
    <r>
      <rPr>
        <sz val="11"/>
        <color rgb="FF006096"/>
        <rFont val="Roboto Condensed"/>
      </rPr>
      <t>aws rds modify-db-instance --region &lt;region-name&gt; --db-instance-identifier &lt;db-instance-name&gt; --no-publicly-accessible --apply-immediately</t>
    </r>
    <r>
      <rPr>
        <sz val="11"/>
        <color rgb="FF006096"/>
        <rFont val="Roboto Condensed"/>
      </rPr>
      <t xml:space="preserve">
</t>
    </r>
    <r>
      <rPr>
        <sz val="11"/>
        <color rgb="FF000000"/>
        <rFont val="Calibri"/>
      </rPr>
      <t xml:space="preserve">
</t>
    </r>
    <r>
      <rPr>
        <sz val="11"/>
        <color rgb="FF000000"/>
        <rFont val="Calibri"/>
      </rPr>
      <t xml:space="preserve">- The command output should reveal the </t>
    </r>
    <r>
      <rPr>
        <b/>
        <sz val="11"/>
        <color rgb="FF000000"/>
        <rFont val="Calibri"/>
      </rPr>
      <t>PubliclyAccessible</t>
    </r>
    <r>
      <rPr>
        <sz val="11"/>
        <color rgb="FF000000"/>
        <rFont val="Calibri"/>
      </rPr>
      <t xml:space="preserve"> configuration under pending values, to be applied at the specified time.</t>
    </r>
    <r>
      <rPr>
        <sz val="11"/>
        <color rgb="FF000000"/>
        <rFont val="Calibri"/>
      </rPr>
      <t xml:space="preserve">
</t>
    </r>
    <r>
      <rPr>
        <sz val="11"/>
        <color rgb="FF000000"/>
        <rFont val="Calibri"/>
      </rPr>
      <t>- Updating the Internet Gateway destination via the AWS CLI is not currently supported. To update information about the Internet Gateway, please use the AWS Console procedure.</t>
    </r>
    <r>
      <rPr>
        <sz val="11"/>
        <color rgb="FF000000"/>
        <rFont val="Calibri"/>
      </rPr>
      <t xml:space="preserve">
</t>
    </r>
    <r>
      <rPr>
        <sz val="11"/>
        <color rgb="FF000000"/>
        <rFont val="Calibri"/>
      </rPr>
      <t>- Repeat steps 1-5 for each RDS instance provisioned in the current region.</t>
    </r>
    <r>
      <rPr>
        <sz val="11"/>
        <color rgb="FF000000"/>
        <rFont val="Calibri"/>
      </rPr>
      <t xml:space="preserve">
</t>
    </r>
    <r>
      <rPr>
        <sz val="11"/>
        <color rgb="FF000000"/>
        <rFont val="Calibri"/>
      </rPr>
      <t>- Change the AWS region by using the --region filter to repeat the process for other regions.</t>
    </r>
  </si>
  <si>
    <r>
      <rPr>
        <sz val="11"/>
        <color rgb="FF000000"/>
        <rFont val="Calibri"/>
      </rPr>
      <t>Ensure and verify that the RDS database instances provisioned in your AWS account restrict unauthorized access in order to minimize security risks. To restrict access to any RDS database instance, you must disable the Publicly Accessible flag for the database and update the VPC security group associated with the instance.</t>
    </r>
  </si>
  <si>
    <r>
      <rPr>
        <b/>
        <sz val="11"/>
        <color rgb="FF000000"/>
        <rFont val="Calibri"/>
      </rPr>
      <t>From Console:</t>
    </r>
    <r>
      <rPr>
        <sz val="11"/>
        <color rgb="FF000000"/>
        <rFont val="Calibri"/>
      </rPr>
      <t xml:space="preserve">
</t>
    </r>
    <r>
      <rPr>
        <sz val="11"/>
        <color rgb="FF000000"/>
        <rFont val="Calibri"/>
      </rPr>
      <t>- Log in to the AWS management console and navigate to the RDS dashboard at https://console.aws.amazon.com/rds/.</t>
    </r>
    <r>
      <rPr>
        <sz val="11"/>
        <color rgb="FF000000"/>
        <rFont val="Calibri"/>
      </rPr>
      <t xml:space="preserve">
</t>
    </r>
    <r>
      <rPr>
        <sz val="11"/>
        <color rgb="FF000000"/>
        <rFont val="Calibri"/>
      </rPr>
      <t xml:space="preserve">- Under the navigation panel, on the RDS dashboard, click </t>
    </r>
    <r>
      <rPr>
        <b/>
        <sz val="11"/>
        <color rgb="FF000000"/>
        <rFont val="Calibri"/>
      </rPr>
      <t>Databases</t>
    </r>
    <r>
      <rPr>
        <sz val="11"/>
        <color rgb="FF000000"/>
        <rFont val="Calibri"/>
      </rPr>
      <t>.</t>
    </r>
    <r>
      <rPr>
        <sz val="11"/>
        <color rgb="FF000000"/>
        <rFont val="Calibri"/>
      </rPr>
      <t xml:space="preserve">
</t>
    </r>
    <r>
      <rPr>
        <sz val="11"/>
        <color rgb="FF000000"/>
        <rFont val="Calibri"/>
      </rPr>
      <t>- Select the RDS instance that you want to examine.</t>
    </r>
    <r>
      <rPr>
        <sz val="11"/>
        <color rgb="FF000000"/>
        <rFont val="Calibri"/>
      </rPr>
      <t xml:space="preserve">
</t>
    </r>
    <r>
      <rPr>
        <sz val="11"/>
        <color rgb="FF000000"/>
        <rFont val="Calibri"/>
      </rPr>
      <t xml:space="preserve">- Click </t>
    </r>
    <r>
      <rPr>
        <b/>
        <sz val="11"/>
        <color rgb="FF000000"/>
        <rFont val="Calibri"/>
      </rPr>
      <t>Instance Name</t>
    </r>
    <r>
      <rPr>
        <sz val="11"/>
        <color rgb="FF000000"/>
        <rFont val="Calibri"/>
      </rPr>
      <t xml:space="preserve"> from the dashboard, under </t>
    </r>
    <r>
      <rPr>
        <b/>
        <sz val="11"/>
        <color rgb="FF000000"/>
        <rFont val="Calibri"/>
      </rPr>
      <t>Connectivity and Security</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Security</t>
    </r>
    <r>
      <rPr>
        <sz val="11"/>
        <color rgb="FF000000"/>
        <rFont val="Calibri"/>
      </rPr>
      <t xml:space="preserve"> section, check if the Publicly Accessible flag status is set to </t>
    </r>
    <r>
      <rPr>
        <b/>
        <sz val="11"/>
        <color rgb="FF000000"/>
        <rFont val="Calibri"/>
      </rPr>
      <t>No</t>
    </r>
    <r>
      <rPr>
        <sz val="11"/>
        <color rgb="FF000000"/>
        <rFont val="Calibri"/>
      </rPr>
      <t>.</t>
    </r>
    <r>
      <rPr>
        <sz val="11"/>
        <color rgb="FF000000"/>
        <rFont val="Calibri"/>
      </rPr>
      <t xml:space="preserve">
</t>
    </r>
    <r>
      <rPr>
        <sz val="11"/>
        <color rgb="FF000000"/>
        <rFont val="Calibri"/>
      </rPr>
      <t>- Follow the steps below to check database subnet access:</t>
    </r>
    <r>
      <rPr>
        <sz val="11"/>
        <color rgb="FF000000"/>
        <rFont val="Calibri"/>
      </rPr>
      <t xml:space="preserve">
</t>
    </r>
    <r>
      <rPr>
        <sz val="11"/>
        <color rgb="FF000000"/>
        <rFont val="Calibri"/>
      </rPr>
      <t xml:space="preserve">- In the </t>
    </r>
    <r>
      <rPr>
        <b/>
        <sz val="11"/>
        <color rgb="FF000000"/>
        <rFont val="Calibri"/>
      </rPr>
      <t>networking</t>
    </r>
    <r>
      <rPr>
        <sz val="11"/>
        <color rgb="FF000000"/>
        <rFont val="Calibri"/>
      </rPr>
      <t xml:space="preserve"> section, click the subnet link under </t>
    </r>
    <r>
      <rPr>
        <b/>
        <sz val="11"/>
        <color rgb="FF000000"/>
        <rFont val="Calibri"/>
      </rPr>
      <t>Subnets</t>
    </r>
    <r>
      <rPr>
        <sz val="11"/>
        <color rgb="FF000000"/>
        <rFont val="Calibri"/>
      </rPr>
      <t>.</t>
    </r>
    <r>
      <rPr>
        <sz val="11"/>
        <color rgb="FF000000"/>
        <rFont val="Calibri"/>
      </rPr>
      <t xml:space="preserve">
</t>
    </r>
    <r>
      <rPr>
        <sz val="11"/>
        <color rgb="FF000000"/>
        <rFont val="Calibri"/>
      </rPr>
      <t>- The link will redirect you to the VPC Subnets page.</t>
    </r>
    <r>
      <rPr>
        <sz val="11"/>
        <color rgb="FF000000"/>
        <rFont val="Calibri"/>
      </rPr>
      <t xml:space="preserve">
</t>
    </r>
    <r>
      <rPr>
        <sz val="11"/>
        <color rgb="FF000000"/>
        <rFont val="Calibri"/>
      </rPr>
      <t xml:space="preserve">- Select the subnet listed on the page and click the </t>
    </r>
    <r>
      <rPr>
        <b/>
        <sz val="11"/>
        <color rgb="FF000000"/>
        <rFont val="Calibri"/>
      </rPr>
      <t>Route Table</t>
    </r>
    <r>
      <rPr>
        <sz val="11"/>
        <color rgb="FF000000"/>
        <rFont val="Calibri"/>
      </rPr>
      <t xml:space="preserve"> tab from the dashboard bottom panel.</t>
    </r>
    <r>
      <rPr>
        <sz val="11"/>
        <color rgb="FF000000"/>
        <rFont val="Calibri"/>
      </rPr>
      <t xml:space="preserve">
</t>
    </r>
    <r>
      <rPr>
        <sz val="11"/>
        <color rgb="FF000000"/>
        <rFont val="Calibri"/>
      </rPr>
      <t xml:space="preserve">- If the route table contains any entries with the destination CIDR block set to </t>
    </r>
    <r>
      <rPr>
        <b/>
        <sz val="11"/>
        <color rgb="FF000000"/>
        <rFont val="Calibri"/>
      </rPr>
      <t>0.0.0.0/0</t>
    </r>
    <r>
      <rPr>
        <sz val="11"/>
        <color rgb="FF000000"/>
        <rFont val="Calibri"/>
      </rPr>
      <t xml:space="preserve"> and an </t>
    </r>
    <r>
      <rPr>
        <b/>
        <sz val="11"/>
        <color rgb="FF000000"/>
        <rFont val="Calibri"/>
      </rPr>
      <t>Internet Gateway</t>
    </r>
    <r>
      <rPr>
        <sz val="11"/>
        <color rgb="FF000000"/>
        <rFont val="Calibri"/>
      </rPr>
      <t xml:space="preserve"> attached, the selected RDS database instance was provisioned inside a public subnet; therefore, it is not running within a logically isolated environment and can be accessed from the Internet.</t>
    </r>
    <r>
      <rPr>
        <sz val="11"/>
        <color rgb="FF000000"/>
        <rFont val="Calibri"/>
      </rPr>
      <t xml:space="preserve">
</t>
    </r>
    <r>
      <rPr>
        <sz val="11"/>
        <color rgb="FF000000"/>
        <rFont val="Calibri"/>
      </rPr>
      <t>- Repeat steps 3-6 to determine the configuration of other RDS database instances provisioned in the current region.</t>
    </r>
    <r>
      <rPr>
        <sz val="11"/>
        <color rgb="FF000000"/>
        <rFont val="Calibri"/>
      </rPr>
      <t xml:space="preserve">
</t>
    </r>
    <r>
      <rPr>
        <sz val="11"/>
        <color rgb="FF000000"/>
        <rFont val="Calibri"/>
      </rPr>
      <t>- Change the AWS region from the navigation bar and repeat the audit process for other regions.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to list all available RDS database names in the selected AWS region:</t>
    </r>
    <r>
      <rPr>
        <sz val="11"/>
        <color rgb="FF000000"/>
        <rFont val="Calibri"/>
      </rPr>
      <t xml:space="preserve">
</t>
    </r>
    <r>
      <rPr>
        <sz val="11"/>
        <color rgb="FF006096"/>
        <rFont val="Roboto Condensed"/>
      </rPr>
      <t>aws rds describe-db-instances --region &lt;region-name&gt; --query 'DBInstances[*].DBInstanceIdentifier'</t>
    </r>
    <r>
      <rPr>
        <sz val="11"/>
        <color rgb="FF006096"/>
        <rFont val="Roboto Condensed"/>
      </rPr>
      <t xml:space="preserve">
</t>
    </r>
    <r>
      <rPr>
        <sz val="11"/>
        <color rgb="FF000000"/>
        <rFont val="Calibri"/>
      </rPr>
      <t xml:space="preserve">
</t>
    </r>
    <r>
      <rPr>
        <sz val="11"/>
        <color rgb="FF000000"/>
        <rFont val="Calibri"/>
      </rPr>
      <t xml:space="preserve">- The command output should return each database instance </t>
    </r>
    <r>
      <rPr>
        <b/>
        <sz val="11"/>
        <color rgb="FF000000"/>
        <rFont val="Calibri"/>
      </rPr>
      <t>identifier</t>
    </r>
    <r>
      <rPr>
        <sz val="11"/>
        <color rgb="FF000000"/>
        <rFont val="Calibri"/>
      </rPr>
      <t>.</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again, using the </t>
    </r>
    <r>
      <rPr>
        <b/>
        <sz val="11"/>
        <color rgb="FF000000"/>
        <rFont val="Calibri"/>
      </rPr>
      <t>PubliclyAccessible</t>
    </r>
    <r>
      <rPr>
        <sz val="11"/>
        <color rgb="FF000000"/>
        <rFont val="Calibri"/>
      </rPr>
      <t xml:space="preserve"> parameter as a query filter to reveal the status of the database instance's Publicly Accessible flag:</t>
    </r>
    <r>
      <rPr>
        <sz val="11"/>
        <color rgb="FF000000"/>
        <rFont val="Calibri"/>
      </rPr>
      <t xml:space="preserve">
</t>
    </r>
    <r>
      <rPr>
        <sz val="11"/>
        <color rgb="FF006096"/>
        <rFont val="Roboto Condensed"/>
      </rPr>
      <t>aws rds describe-db-instances --region us-east-1 --query 'DBInstances[*].[DBInstanceIdentifier,PubliclyAccessible]' --output table</t>
    </r>
    <r>
      <rPr>
        <sz val="11"/>
        <color rgb="FF006096"/>
        <rFont val="Roboto Condensed"/>
      </rPr>
      <t xml:space="preserve">
</t>
    </r>
    <r>
      <rPr>
        <sz val="11"/>
        <color rgb="FF000000"/>
        <rFont val="Calibri"/>
      </rPr>
      <t xml:space="preserve">
</t>
    </r>
    <r>
      <rPr>
        <sz val="11"/>
        <color rgb="FF000000"/>
        <rFont val="Calibri"/>
      </rPr>
      <t xml:space="preserve">- Check the Publicly Accessible parameter status. If the Publicly Accessible flag is set to </t>
    </r>
    <r>
      <rPr>
        <b/>
        <sz val="11"/>
        <color rgb="FF000000"/>
        <rFont val="Calibri"/>
      </rPr>
      <t>Yes</t>
    </r>
    <r>
      <rPr>
        <sz val="11"/>
        <color rgb="FF000000"/>
        <rFont val="Calibri"/>
      </rPr>
      <t>, then the selected RDS database instance is publicly accessible and insecure. Follow the steps mentioned below to check database subnet access.</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again using the RDS database instance identifier that you want to check, along with the appropriate filtering to describe the VPC subnet(s) associated with the selected instance:</t>
    </r>
    <r>
      <rPr>
        <sz val="11"/>
        <color rgb="FF000000"/>
        <rFont val="Calibri"/>
      </rPr>
      <t xml:space="preserve">
</t>
    </r>
    <r>
      <rPr>
        <sz val="11"/>
        <color rgb="FF006096"/>
        <rFont val="Roboto Condensed"/>
      </rPr>
      <t>aws ec2 describe-route-tables --filters "Name=association.subnet-id,Values=" --query "RouteTables[].Routes[?GatewayId!='null']"</t>
    </r>
    <r>
      <rPr>
        <sz val="11"/>
        <color rgb="FF006096"/>
        <rFont val="Roboto Condensed"/>
      </rPr>
      <t xml:space="preserve">
</t>
    </r>
    <r>
      <rPr>
        <sz val="11"/>
        <color rgb="FF000000"/>
        <rFont val="Calibri"/>
      </rPr>
      <t xml:space="preserve">
</t>
    </r>
    <r>
      <rPr>
        <sz val="11"/>
        <color rgb="FF000000"/>
        <rFont val="Calibri"/>
      </rPr>
      <t>- The command output should list the subnets available in the selected database subnet group.</t>
    </r>
    <r>
      <rPr>
        <sz val="11"/>
        <color rgb="FF000000"/>
        <rFont val="Calibri"/>
      </rPr>
      <t xml:space="preserve">
</t>
    </r>
    <r>
      <rPr>
        <sz val="11"/>
        <color rgb="FF000000"/>
        <rFont val="Calibri"/>
      </rPr>
      <t xml:space="preserve">- Run the </t>
    </r>
    <r>
      <rPr>
        <b/>
        <sz val="11"/>
        <color rgb="FF000000"/>
        <rFont val="Calibri"/>
      </rPr>
      <t>describe-route-tables</t>
    </r>
    <r>
      <rPr>
        <sz val="11"/>
        <color rgb="FF000000"/>
        <rFont val="Calibri"/>
      </rPr>
      <t xml:space="preserve"> command using the ID of the subnet returned in the previous step to describe the routes of the VPC route table associated with the selected subnet:</t>
    </r>
    <r>
      <rPr>
        <sz val="11"/>
        <color rgb="FF000000"/>
        <rFont val="Calibri"/>
      </rPr>
      <t xml:space="preserve">
</t>
    </r>
    <r>
      <rPr>
        <sz val="11"/>
        <color rgb="FF006096"/>
        <rFont val="Roboto Condensed"/>
      </rPr>
      <t>aws ec2 describe-route-tables --region &lt;region-name&gt; --filters "Name=association.subnet-id,Values=&lt;subnet-id&gt;" --query 'RouteTables[*].Routes[]'</t>
    </r>
    <r>
      <rPr>
        <sz val="11"/>
        <color rgb="FF006096"/>
        <rFont val="Roboto Condensed"/>
      </rPr>
      <t xml:space="preserve">
</t>
    </r>
    <r>
      <rPr>
        <sz val="11"/>
        <color rgb="FF000000"/>
        <rFont val="Calibri"/>
      </rPr>
      <t xml:space="preserve">
</t>
    </r>
    <r>
      <rPr>
        <sz val="11"/>
        <color rgb="FF000000"/>
        <rFont val="Calibri"/>
      </rPr>
      <t xml:space="preserve">- If the command returns the route table associated with the database instance subnet ID, check the values of the </t>
    </r>
    <r>
      <rPr>
        <b/>
        <sz val="11"/>
        <color rgb="FF000000"/>
        <rFont val="Calibri"/>
      </rPr>
      <t>GatewayId</t>
    </r>
    <r>
      <rPr>
        <sz val="11"/>
        <color rgb="FF000000"/>
        <rFont val="Calibri"/>
      </rPr>
      <t xml:space="preserve"> and </t>
    </r>
    <r>
      <rPr>
        <b/>
        <sz val="11"/>
        <color rgb="FF000000"/>
        <rFont val="Calibri"/>
      </rPr>
      <t>DestinationCidrBlock</t>
    </r>
    <r>
      <rPr>
        <sz val="11"/>
        <color rgb="FF000000"/>
        <rFont val="Calibri"/>
      </rPr>
      <t xml:space="preserve"> attributes returned in the output. If the route table contains any entries with the </t>
    </r>
    <r>
      <rPr>
        <b/>
        <sz val="11"/>
        <color rgb="FF000000"/>
        <rFont val="Calibri"/>
      </rPr>
      <t>GatewayId</t>
    </r>
    <r>
      <rPr>
        <sz val="11"/>
        <color rgb="FF000000"/>
        <rFont val="Calibri"/>
      </rPr>
      <t xml:space="preserve"> value set to </t>
    </r>
    <r>
      <rPr>
        <b/>
        <sz val="11"/>
        <color rgb="FF000000"/>
        <rFont val="Calibri"/>
      </rPr>
      <t>igw-xxxxxxxx</t>
    </r>
    <r>
      <rPr>
        <sz val="11"/>
        <color rgb="FF000000"/>
        <rFont val="Calibri"/>
      </rPr>
      <t xml:space="preserve"> and the </t>
    </r>
    <r>
      <rPr>
        <b/>
        <sz val="11"/>
        <color rgb="FF000000"/>
        <rFont val="Calibri"/>
      </rPr>
      <t>DestinationCidrBlock</t>
    </r>
    <r>
      <rPr>
        <sz val="11"/>
        <color rgb="FF000000"/>
        <rFont val="Calibri"/>
      </rPr>
      <t xml:space="preserve"> value set to </t>
    </r>
    <r>
      <rPr>
        <b/>
        <sz val="11"/>
        <color rgb="FF000000"/>
        <rFont val="Calibri"/>
      </rPr>
      <t>0.0.0.0/0</t>
    </r>
    <r>
      <rPr>
        <sz val="11"/>
        <color rgb="FF000000"/>
        <rFont val="Calibri"/>
      </rPr>
      <t>, the selected RDS database instance was provisioned within a public subnet.</t>
    </r>
    <r>
      <rPr>
        <sz val="11"/>
        <color rgb="FF000000"/>
        <rFont val="Calibri"/>
      </rPr>
      <t xml:space="preserve">
</t>
    </r>
    <r>
      <rPr>
        <sz val="11"/>
        <color rgb="FF000000"/>
        <rFont val="Calibri"/>
      </rPr>
      <t>- Or, if the command returns empty results, the route table is implicitly associated with the subnet; therefore, the audit process continues with the next step.</t>
    </r>
    <r>
      <rPr>
        <sz val="11"/>
        <color rgb="FF000000"/>
        <rFont val="Calibri"/>
      </rPr>
      <t xml:space="preserve">
</t>
    </r>
    <r>
      <rPr>
        <sz val="11"/>
        <color rgb="FF000000"/>
        <rFont val="Calibri"/>
      </rPr>
      <t xml:space="preserve">- Run the </t>
    </r>
    <r>
      <rPr>
        <b/>
        <sz val="11"/>
        <color rgb="FF000000"/>
        <rFont val="Calibri"/>
      </rPr>
      <t>describe-db-instances</t>
    </r>
    <r>
      <rPr>
        <sz val="11"/>
        <color rgb="FF000000"/>
        <rFont val="Calibri"/>
      </rPr>
      <t xml:space="preserve"> command again using the RDS database instance identifier that you want to check, along with the appropriate filtering to describe the VPC ID associated with the selected instance:</t>
    </r>
    <r>
      <rPr>
        <sz val="11"/>
        <color rgb="FF000000"/>
        <rFont val="Calibri"/>
      </rPr>
      <t xml:space="preserve">
</t>
    </r>
    <r>
      <rPr>
        <sz val="11"/>
        <color rgb="FF006096"/>
        <rFont val="Roboto Condensed"/>
      </rPr>
      <t>aws rds describe-db-instances --region &lt;region-name&gt; --db-instance-identifier &lt;db-instance-name&gt; --query 'DBInstances[*].DBSubnetGroup.VpcId'</t>
    </r>
    <r>
      <rPr>
        <sz val="11"/>
        <color rgb="FF006096"/>
        <rFont val="Roboto Condensed"/>
      </rPr>
      <t xml:space="preserve">
</t>
    </r>
    <r>
      <rPr>
        <sz val="11"/>
        <color rgb="FF000000"/>
        <rFont val="Calibri"/>
      </rPr>
      <t xml:space="preserve">
</t>
    </r>
    <r>
      <rPr>
        <sz val="11"/>
        <color rgb="FF000000"/>
        <rFont val="Calibri"/>
      </rPr>
      <t>- The command output should show the VPC ID in the selected database subnet group.</t>
    </r>
    <r>
      <rPr>
        <sz val="11"/>
        <color rgb="FF000000"/>
        <rFont val="Calibri"/>
      </rPr>
      <t xml:space="preserve">
</t>
    </r>
    <r>
      <rPr>
        <sz val="11"/>
        <color rgb="FF000000"/>
        <rFont val="Calibri"/>
      </rPr>
      <t xml:space="preserve">- Now run the </t>
    </r>
    <r>
      <rPr>
        <b/>
        <sz val="11"/>
        <color rgb="FF000000"/>
        <rFont val="Calibri"/>
      </rPr>
      <t>describe-route-tables</t>
    </r>
    <r>
      <rPr>
        <sz val="11"/>
        <color rgb="FF000000"/>
        <rFont val="Calibri"/>
      </rPr>
      <t xml:space="preserve"> command using the ID of the VPC returned in the previous step to describe the routes of the VPC's main route table that is implicitly associated with the selected subnet:</t>
    </r>
    <r>
      <rPr>
        <sz val="11"/>
        <color rgb="FF000000"/>
        <rFont val="Calibri"/>
      </rPr>
      <t xml:space="preserve">
</t>
    </r>
    <r>
      <rPr>
        <sz val="11"/>
        <color rgb="FF006096"/>
        <rFont val="Roboto Condensed"/>
      </rPr>
      <t>aws ec2 describe-route-tables --region &lt;region-name&gt; --filters "Name=vpc-id,Values=&lt;vpc-id&gt;" "Name=association.main,Values=true" --query 'RouteTables[*].Routes[]'</t>
    </r>
    <r>
      <rPr>
        <sz val="11"/>
        <color rgb="FF006096"/>
        <rFont val="Roboto Condensed"/>
      </rPr>
      <t xml:space="preserve">
</t>
    </r>
    <r>
      <rPr>
        <sz val="11"/>
        <color rgb="FF000000"/>
        <rFont val="Calibri"/>
      </rPr>
      <t xml:space="preserve">
</t>
    </r>
    <r>
      <rPr>
        <sz val="11"/>
        <color rgb="FF000000"/>
        <rFont val="Calibri"/>
      </rPr>
      <t xml:space="preserve">- The command output returns the VPC main route table implicitly associated with the database instance subnet ID. Check the values of the </t>
    </r>
    <r>
      <rPr>
        <b/>
        <sz val="11"/>
        <color rgb="FF000000"/>
        <rFont val="Calibri"/>
      </rPr>
      <t>GatewayId</t>
    </r>
    <r>
      <rPr>
        <sz val="11"/>
        <color rgb="FF000000"/>
        <rFont val="Calibri"/>
      </rPr>
      <t xml:space="preserve"> and </t>
    </r>
    <r>
      <rPr>
        <b/>
        <sz val="11"/>
        <color rgb="FF000000"/>
        <rFont val="Calibri"/>
      </rPr>
      <t>DestinationCidrBlock</t>
    </r>
    <r>
      <rPr>
        <sz val="11"/>
        <color rgb="FF000000"/>
        <rFont val="Calibri"/>
      </rPr>
      <t xml:space="preserve"> attributes returned in the output. If the route table contains any entries with the </t>
    </r>
    <r>
      <rPr>
        <b/>
        <sz val="11"/>
        <color rgb="FF000000"/>
        <rFont val="Calibri"/>
      </rPr>
      <t>GatewayId</t>
    </r>
    <r>
      <rPr>
        <sz val="11"/>
        <color rgb="FF000000"/>
        <rFont val="Calibri"/>
      </rPr>
      <t xml:space="preserve"> value set to </t>
    </r>
    <r>
      <rPr>
        <b/>
        <sz val="11"/>
        <color rgb="FF000000"/>
        <rFont val="Calibri"/>
      </rPr>
      <t>igw-xxxxxxxx</t>
    </r>
    <r>
      <rPr>
        <sz val="11"/>
        <color rgb="FF000000"/>
        <rFont val="Calibri"/>
      </rPr>
      <t xml:space="preserve"> and the </t>
    </r>
    <r>
      <rPr>
        <b/>
        <sz val="11"/>
        <color rgb="FF000000"/>
        <rFont val="Calibri"/>
      </rPr>
      <t>DestinationCidrBlock</t>
    </r>
    <r>
      <rPr>
        <sz val="11"/>
        <color rgb="FF000000"/>
        <rFont val="Calibri"/>
      </rPr>
      <t xml:space="preserve"> value set to </t>
    </r>
    <r>
      <rPr>
        <b/>
        <sz val="11"/>
        <color rgb="FF000000"/>
        <rFont val="Calibri"/>
      </rPr>
      <t>0.0.0.0/0</t>
    </r>
    <r>
      <rPr>
        <sz val="11"/>
        <color rgb="FF000000"/>
        <rFont val="Calibri"/>
      </rPr>
      <t>, the selected RDS database instance was provisioned inside a public subnet; therefore, it is not running within a logically isolated environment and does not adhere to AWS security best practices.</t>
    </r>
  </si>
  <si>
    <r>
      <rPr>
        <sz val="11"/>
        <color rgb="FF000000"/>
        <rFont val="Calibri"/>
      </rPr>
      <t>By default, new Amazon RDS instances are created with the Publicly Accessible setting disabled. However, this option can be explicitly enabled during instance creation or modification.</t>
    </r>
  </si>
  <si>
    <t>3.2.4</t>
  </si>
  <si>
    <r>
      <rPr>
        <sz val="11"/>
        <rFont val="Calibri"/>
      </rPr>
      <t>Ensure Multi-AZ deployments are used for enhanced availability in Amazon RDS</t>
    </r>
  </si>
  <si>
    <r>
      <rPr>
        <b/>
        <sz val="11"/>
        <color rgb="FF000000"/>
        <rFont val="Calibri"/>
      </rPr>
      <t>From Console:</t>
    </r>
    <r>
      <rPr>
        <sz val="11"/>
        <color rgb="FF000000"/>
        <rFont val="Calibri"/>
      </rPr>
      <t xml:space="preserve">
</t>
    </r>
    <r>
      <rPr>
        <sz val="11"/>
        <color rgb="FF000000"/>
        <rFont val="Calibri"/>
      </rPr>
      <t xml:space="preserve">- Login to the AWS Management Console and open the RDS dashboard at AWS RDS Console </t>
    </r>
    <r>
      <rPr>
        <sz val="11"/>
        <color rgb="FF0000FF"/>
        <rFont val="Calibri"/>
      </rPr>
      <t>(https://console.aws.amazon.com/rds/)</t>
    </r>
    <r>
      <rPr>
        <sz val="11"/>
        <color rgb="FF000000"/>
        <rFont val="Calibri"/>
      </rPr>
      <t>.</t>
    </r>
    <r>
      <rPr>
        <sz val="11"/>
        <color rgb="FF000000"/>
        <rFont val="Calibri"/>
      </rPr>
      <t xml:space="preserve">
</t>
    </r>
    <r>
      <rPr>
        <sz val="11"/>
        <color rgb="FF000000"/>
        <rFont val="Calibri"/>
      </rPr>
      <t xml:space="preserve">- In the left navigation pane, click on </t>
    </r>
    <r>
      <rPr>
        <b/>
        <sz val="11"/>
        <color rgb="FF000000"/>
        <rFont val="Calibri"/>
      </rPr>
      <t>Databases</t>
    </r>
    <r>
      <rPr>
        <sz val="11"/>
        <color rgb="FF000000"/>
        <rFont val="Calibri"/>
      </rPr>
      <t>.</t>
    </r>
    <r>
      <rPr>
        <sz val="11"/>
        <color rgb="FF000000"/>
        <rFont val="Calibri"/>
      </rPr>
      <t xml:space="preserve">
</t>
    </r>
    <r>
      <rPr>
        <sz val="11"/>
        <color rgb="FF000000"/>
        <rFont val="Calibri"/>
      </rPr>
      <t>- Select the database instance that needs Multi-AZ deployment to be enabled.</t>
    </r>
    <r>
      <rPr>
        <sz val="11"/>
        <color rgb="FF000000"/>
        <rFont val="Calibri"/>
      </rPr>
      <t xml:space="preserve">
</t>
    </r>
    <r>
      <rPr>
        <sz val="11"/>
        <color rgb="FF000000"/>
        <rFont val="Calibri"/>
      </rPr>
      <t xml:space="preserve">- Click the </t>
    </r>
    <r>
      <rPr>
        <b/>
        <sz val="11"/>
        <color rgb="FF000000"/>
        <rFont val="Calibri"/>
      </rPr>
      <t>Modify</t>
    </r>
    <r>
      <rPr>
        <sz val="11"/>
        <color rgb="FF000000"/>
        <rFont val="Calibri"/>
      </rPr>
      <t xml:space="preserve"> button at the top right.</t>
    </r>
    <r>
      <rPr>
        <sz val="11"/>
        <color rgb="FF000000"/>
        <rFont val="Calibri"/>
      </rPr>
      <t xml:space="preserve">
</t>
    </r>
    <r>
      <rPr>
        <sz val="11"/>
        <color rgb="FF000000"/>
        <rFont val="Calibri"/>
      </rPr>
      <t xml:space="preserve">- Scroll down to the </t>
    </r>
    <r>
      <rPr>
        <b/>
        <sz val="11"/>
        <color rgb="FF000000"/>
        <rFont val="Calibri"/>
      </rPr>
      <t>Availability &amp; Durability</t>
    </r>
    <r>
      <rPr>
        <sz val="11"/>
        <color rgb="FF000000"/>
        <rFont val="Calibri"/>
      </rPr>
      <t xml:space="preserve"> section.</t>
    </r>
    <r>
      <rPr>
        <sz val="11"/>
        <color rgb="FF000000"/>
        <rFont val="Calibri"/>
      </rPr>
      <t xml:space="preserve">
</t>
    </r>
    <r>
      <rPr>
        <sz val="11"/>
        <color rgb="FF000000"/>
        <rFont val="Calibri"/>
      </rPr>
      <t xml:space="preserve">- Under </t>
    </r>
    <r>
      <rPr>
        <b/>
        <sz val="11"/>
        <color rgb="FF000000"/>
        <rFont val="Calibri"/>
      </rPr>
      <t>Multi-AZ deployment</t>
    </r>
    <r>
      <rPr>
        <sz val="11"/>
        <color rgb="FF000000"/>
        <rFont val="Calibri"/>
      </rPr>
      <t xml:space="preserve">, select </t>
    </r>
    <r>
      <rPr>
        <b/>
        <sz val="11"/>
        <color rgb="FF000000"/>
        <rFont val="Calibri"/>
      </rPr>
      <t>Yes</t>
    </r>
    <r>
      <rPr>
        <sz val="11"/>
        <color rgb="FF000000"/>
        <rFont val="Calibri"/>
      </rPr>
      <t xml:space="preserve"> to enable.</t>
    </r>
    <r>
      <rPr>
        <sz val="11"/>
        <color rgb="FF000000"/>
        <rFont val="Calibri"/>
      </rPr>
      <t xml:space="preserve">
</t>
    </r>
    <r>
      <rPr>
        <sz val="11"/>
        <color rgb="FF000000"/>
        <rFont val="Calibri"/>
      </rPr>
      <t xml:space="preserve">- Review the changes and click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Review</t>
    </r>
    <r>
      <rPr>
        <sz val="11"/>
        <color rgb="FF000000"/>
        <rFont val="Calibri"/>
      </rPr>
      <t xml:space="preserve"> page, choose </t>
    </r>
    <r>
      <rPr>
        <b/>
        <sz val="11"/>
        <color rgb="FF000000"/>
        <rFont val="Calibri"/>
      </rPr>
      <t>Apply immediately</t>
    </r>
    <r>
      <rPr>
        <sz val="11"/>
        <color rgb="FF000000"/>
        <rFont val="Calibri"/>
      </rPr>
      <t xml:space="preserve"> to make the change without waiting for the next maintenance window, or </t>
    </r>
    <r>
      <rPr>
        <b/>
        <sz val="11"/>
        <color rgb="FF000000"/>
        <rFont val="Calibri"/>
      </rPr>
      <t>Apply during the next scheduled maintenance window</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Modify DB Instance</t>
    </r>
    <r>
      <rPr>
        <sz val="11"/>
        <color rgb="FF000000"/>
        <rFont val="Calibri"/>
      </rPr>
      <t xml:space="preserve"> to apply the changes.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to modify the RDS instance and enable Multi-AZ:</t>
    </r>
    <r>
      <rPr>
        <sz val="11"/>
        <color rgb="FF000000"/>
        <rFont val="Calibri"/>
      </rPr>
      <t xml:space="preserve">
</t>
    </r>
    <r>
      <rPr>
        <sz val="11"/>
        <color rgb="FF006096"/>
        <rFont val="Roboto Condensed"/>
      </rPr>
      <t>aws rds modify-db-instance --region &lt;region-name&gt; --db-instance-identifier &lt;db-name&gt; --multi-az --apply-immediately</t>
    </r>
    <r>
      <rPr>
        <sz val="11"/>
        <color rgb="FF006096"/>
        <rFont val="Roboto Condensed"/>
      </rPr>
      <t xml:space="preserve">
</t>
    </r>
    <r>
      <rPr>
        <sz val="11"/>
        <color rgb="FF000000"/>
        <rFont val="Calibri"/>
      </rPr>
      <t xml:space="preserve">
</t>
    </r>
    <r>
      <rPr>
        <sz val="11"/>
        <color rgb="FF000000"/>
        <rFont val="Calibri"/>
      </rPr>
      <t>-  Confirm that the Multi-AZ deployment is enabled by running the following command:</t>
    </r>
    <r>
      <rPr>
        <sz val="11"/>
        <color rgb="FF000000"/>
        <rFont val="Calibri"/>
      </rPr>
      <t xml:space="preserve">
</t>
    </r>
    <r>
      <rPr>
        <sz val="11"/>
        <color rgb="FF006096"/>
        <rFont val="Roboto Condensed"/>
      </rPr>
      <t>aws rds describe-db-instances --region &lt;region-name&gt; --db-instance-identifier &lt;db-name&gt; --query 'DBInstances[*].MultiAZ'</t>
    </r>
    <r>
      <rPr>
        <sz val="11"/>
        <color rgb="FF006096"/>
        <rFont val="Roboto Condensed"/>
      </rPr>
      <t xml:space="preserve">
</t>
    </r>
    <r>
      <rPr>
        <sz val="11"/>
        <color rgb="FF000000"/>
        <rFont val="Calibri"/>
      </rPr>
      <t xml:space="preserve">
</t>
    </r>
    <r>
      <rPr>
        <sz val="11"/>
        <color rgb="FF000000"/>
        <rFont val="Calibri"/>
      </rPr>
      <t xml:space="preserve">- The output should return </t>
    </r>
    <r>
      <rPr>
        <b/>
        <sz val="11"/>
        <color rgb="FF000000"/>
        <rFont val="Calibri"/>
      </rPr>
      <t>True</t>
    </r>
    <r>
      <rPr>
        <sz val="11"/>
        <color rgb="FF000000"/>
        <rFont val="Calibri"/>
      </rPr>
      <t>, indicating that Multi-AZ is enabled.</t>
    </r>
    <r>
      <rPr>
        <sz val="11"/>
        <color rgb="FF000000"/>
        <rFont val="Calibri"/>
      </rPr>
      <t xml:space="preserve">
</t>
    </r>
    <r>
      <rPr>
        <sz val="11"/>
        <color rgb="FF000000"/>
        <rFont val="Calibri"/>
      </rPr>
      <t>-  Repeat the procedure for other instances as necessary.</t>
    </r>
  </si>
  <si>
    <r>
      <rPr>
        <sz val="11"/>
        <color rgb="FF000000"/>
        <rFont val="Calibri"/>
      </rPr>
      <t>Amazon RDS offers Multi-AZ deployments that provide enhanced availability and durability for your databases, using synchronous replication to replicate data to a standby instance in a different Availability Zone (AZ). In the event of an infrastructure failure, Amazon RDS automatically fails over to the standby to minimize downtime and ensure business continuity.</t>
    </r>
  </si>
  <si>
    <r>
      <rPr>
        <sz val="11"/>
        <color rgb="FF000000"/>
        <rFont val="Calibri"/>
      </rPr>
      <t>Multi-AZ deployments may increase costs due to the additional resources required to maintain a standby instance; however, the benefits of increased availability and reduced risk of downtime outweigh these costs for critical applications.</t>
    </r>
  </si>
  <si>
    <r>
      <rPr>
        <b/>
        <sz val="11"/>
        <color rgb="FF000000"/>
        <rFont val="Calibri"/>
      </rPr>
      <t>From Console:</t>
    </r>
    <r>
      <rPr>
        <sz val="11"/>
        <color rgb="FF000000"/>
        <rFont val="Calibri"/>
      </rPr>
      <t xml:space="preserve">
</t>
    </r>
    <r>
      <rPr>
        <sz val="11"/>
        <color rgb="FF000000"/>
        <rFont val="Calibri"/>
      </rPr>
      <t xml:space="preserve">- Login to the AWS Management Console and open the RDS dashboard at AWS RDS Console </t>
    </r>
    <r>
      <rPr>
        <sz val="11"/>
        <color rgb="FF0000FF"/>
        <rFont val="Calibri"/>
      </rPr>
      <t>(https://console.aws.amazon.com/rds/)</t>
    </r>
    <r>
      <rPr>
        <sz val="11"/>
        <color rgb="FF000000"/>
        <rFont val="Calibri"/>
      </rPr>
      <t>.</t>
    </r>
    <r>
      <rPr>
        <sz val="11"/>
        <color rgb="FF000000"/>
        <rFont val="Calibri"/>
      </rPr>
      <t xml:space="preserve">
</t>
    </r>
    <r>
      <rPr>
        <sz val="11"/>
        <color rgb="FF000000"/>
        <rFont val="Calibri"/>
      </rPr>
      <t xml:space="preserve">- In the navigation pane, under </t>
    </r>
    <r>
      <rPr>
        <b/>
        <sz val="11"/>
        <color rgb="FF000000"/>
        <rFont val="Calibri"/>
      </rPr>
      <t>Databases</t>
    </r>
    <r>
      <rPr>
        <sz val="11"/>
        <color rgb="FF000000"/>
        <rFont val="Calibri"/>
      </rPr>
      <t>, select the RDS instance you want to examine.</t>
    </r>
    <r>
      <rPr>
        <sz val="11"/>
        <color rgb="FF000000"/>
        <rFont val="Calibri"/>
      </rPr>
      <t xml:space="preserve">
</t>
    </r>
    <r>
      <rPr>
        <sz val="11"/>
        <color rgb="FF000000"/>
        <rFont val="Calibri"/>
      </rPr>
      <t xml:space="preserve">- Click the </t>
    </r>
    <r>
      <rPr>
        <b/>
        <sz val="11"/>
        <color rgb="FF000000"/>
        <rFont val="Calibri"/>
      </rPr>
      <t>Instance Name</t>
    </r>
    <r>
      <rPr>
        <sz val="11"/>
        <color rgb="FF000000"/>
        <rFont val="Calibri"/>
      </rPr>
      <t xml:space="preserve"> to see details, then navigate to the </t>
    </r>
    <r>
      <rPr>
        <b/>
        <sz val="11"/>
        <color rgb="FF000000"/>
        <rFont val="Calibri"/>
      </rPr>
      <t>Configuration</t>
    </r>
    <r>
      <rPr>
        <sz val="11"/>
        <color rgb="FF000000"/>
        <rFont val="Calibri"/>
      </rPr>
      <t xml:space="preserve"> tab.</t>
    </r>
    <r>
      <rPr>
        <sz val="11"/>
        <color rgb="FF000000"/>
        <rFont val="Calibri"/>
      </rPr>
      <t xml:space="preserve">
</t>
    </r>
    <r>
      <rPr>
        <sz val="11"/>
        <color rgb="FF000000"/>
        <rFont val="Calibri"/>
      </rPr>
      <t xml:space="preserve">- Under the </t>
    </r>
    <r>
      <rPr>
        <b/>
        <sz val="11"/>
        <color rgb="FF000000"/>
        <rFont val="Calibri"/>
      </rPr>
      <t>Availability</t>
    </r>
    <r>
      <rPr>
        <sz val="11"/>
        <color rgb="FF000000"/>
        <rFont val="Calibri"/>
      </rPr>
      <t xml:space="preserve"> section, check the </t>
    </r>
    <r>
      <rPr>
        <b/>
        <sz val="11"/>
        <color rgb="FF000000"/>
        <rFont val="Calibri"/>
      </rPr>
      <t>Multi-AZ</t>
    </r>
    <r>
      <rPr>
        <sz val="11"/>
        <color rgb="FF000000"/>
        <rFont val="Calibri"/>
      </rPr>
      <t xml:space="preserve"> status.</t>
    </r>
    <r>
      <rPr>
        <sz val="11"/>
        <color rgb="FF000000"/>
        <rFont val="Calibri"/>
      </rPr>
      <t xml:space="preserve">
</t>
    </r>
    <r>
      <rPr>
        <sz val="11"/>
        <color rgb="FF000000"/>
        <rFont val="Calibri"/>
      </rPr>
      <t xml:space="preserve">- If Multi-AZ deployment is enabled, it will display </t>
    </r>
    <r>
      <rPr>
        <b/>
        <sz val="11"/>
        <color rgb="FF000000"/>
        <rFont val="Calibri"/>
      </rPr>
      <t>Yes</t>
    </r>
    <r>
      <rPr>
        <sz val="11"/>
        <color rgb="FF000000"/>
        <rFont val="Calibri"/>
      </rPr>
      <t>.</t>
    </r>
    <r>
      <rPr>
        <sz val="11"/>
        <color rgb="FF000000"/>
        <rFont val="Calibri"/>
      </rPr>
      <t xml:space="preserve">
</t>
    </r>
    <r>
      <rPr>
        <sz val="11"/>
        <color rgb="FF000000"/>
        <rFont val="Calibri"/>
      </rPr>
      <t xml:space="preserve">- If it is disabled, the status will display </t>
    </r>
    <r>
      <rPr>
        <b/>
        <sz val="11"/>
        <color rgb="FF000000"/>
        <rFont val="Calibri"/>
      </rPr>
      <t>No</t>
    </r>
    <r>
      <rPr>
        <sz val="11"/>
        <color rgb="FF000000"/>
        <rFont val="Calibri"/>
      </rPr>
      <t>.</t>
    </r>
    <r>
      <rPr>
        <sz val="11"/>
        <color rgb="FF000000"/>
        <rFont val="Calibri"/>
      </rPr>
      <t xml:space="preserve">
</t>
    </r>
    <r>
      <rPr>
        <sz val="11"/>
        <color rgb="FF000000"/>
        <rFont val="Calibri"/>
      </rPr>
      <t>- Repeat steps 2-4 to verify the Multi-AZ status of other RDS instances in the same region.</t>
    </r>
    <r>
      <rPr>
        <sz val="11"/>
        <color rgb="FF000000"/>
        <rFont val="Calibri"/>
      </rPr>
      <t xml:space="preserve">
</t>
    </r>
    <r>
      <rPr>
        <sz val="11"/>
        <color rgb="FF000000"/>
        <rFont val="Calibri"/>
      </rPr>
      <t>- Change the region from the top of the navigation bar and repeat the audit for other regions.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to list all RDS instances in the selected AWS region:</t>
    </r>
    <r>
      <rPr>
        <sz val="11"/>
        <color rgb="FF000000"/>
        <rFont val="Calibri"/>
      </rPr>
      <t xml:space="preserve">
</t>
    </r>
    <r>
      <rPr>
        <sz val="11"/>
        <color rgb="FF006096"/>
        <rFont val="Roboto Condensed"/>
      </rPr>
      <t>aws rds describe-db-instances --region &lt;region-name&gt; --query 'DBInstances[*].DBInstanceIdentifier'</t>
    </r>
    <r>
      <rPr>
        <sz val="11"/>
        <color rgb="FF006096"/>
        <rFont val="Roboto Condensed"/>
      </rPr>
      <t xml:space="preserve">
</t>
    </r>
    <r>
      <rPr>
        <sz val="11"/>
        <color rgb="FF000000"/>
        <rFont val="Calibri"/>
      </rPr>
      <t xml:space="preserve">
</t>
    </r>
    <r>
      <rPr>
        <sz val="11"/>
        <color rgb="FF000000"/>
        <rFont val="Calibri"/>
      </rPr>
      <t>- Run the following command using the instance identifier returned earlier to check the Multi-AZ status:</t>
    </r>
    <r>
      <rPr>
        <sz val="11"/>
        <color rgb="FF000000"/>
        <rFont val="Calibri"/>
      </rPr>
      <t xml:space="preserve">
</t>
    </r>
    <r>
      <rPr>
        <sz val="11"/>
        <color rgb="FF006096"/>
        <rFont val="Roboto Condensed"/>
      </rPr>
      <t>aws rds describe-db-instances --region --query 'DBInstances[*].[DBInstanceIdentifier,MultiAZ]' --output table</t>
    </r>
    <r>
      <rPr>
        <sz val="11"/>
        <color rgb="FF006096"/>
        <rFont val="Roboto Condensed"/>
      </rPr>
      <t xml:space="preserve">
</t>
    </r>
    <r>
      <rPr>
        <sz val="11"/>
        <color rgb="FF000000"/>
        <rFont val="Calibri"/>
      </rPr>
      <t xml:space="preserve">
</t>
    </r>
    <r>
      <rPr>
        <sz val="11"/>
        <color rgb="FF000000"/>
        <rFont val="Calibri"/>
      </rPr>
      <t xml:space="preserve">- If the output is </t>
    </r>
    <r>
      <rPr>
        <b/>
        <sz val="11"/>
        <color rgb="FF000000"/>
        <rFont val="Calibri"/>
      </rPr>
      <t>True</t>
    </r>
    <r>
      <rPr>
        <sz val="11"/>
        <color rgb="FF000000"/>
        <rFont val="Calibri"/>
      </rPr>
      <t>, Multi-AZ is enabled.</t>
    </r>
    <r>
      <rPr>
        <sz val="11"/>
        <color rgb="FF000000"/>
        <rFont val="Calibri"/>
      </rPr>
      <t xml:space="preserve">
</t>
    </r>
    <r>
      <rPr>
        <sz val="11"/>
        <color rgb="FF000000"/>
        <rFont val="Calibri"/>
      </rPr>
      <t xml:space="preserve">- If the output is </t>
    </r>
    <r>
      <rPr>
        <b/>
        <sz val="11"/>
        <color rgb="FF000000"/>
        <rFont val="Calibri"/>
      </rPr>
      <t>False</t>
    </r>
    <r>
      <rPr>
        <sz val="11"/>
        <color rgb="FF000000"/>
        <rFont val="Calibri"/>
      </rPr>
      <t>, Multi-AZ is not enabled.</t>
    </r>
    <r>
      <rPr>
        <sz val="11"/>
        <color rgb="FF000000"/>
        <rFont val="Calibri"/>
      </rPr>
      <t xml:space="preserve">
</t>
    </r>
    <r>
      <rPr>
        <sz val="11"/>
        <color rgb="FF000000"/>
        <rFont val="Calibri"/>
      </rPr>
      <t>- Repeat steps 1 and 2 to audit each RDS instance, and change regions to verify in other regions.</t>
    </r>
  </si>
  <si>
    <r>
      <rPr>
        <sz val="11"/>
        <color rgb="FF000000"/>
        <rFont val="Calibri"/>
      </rPr>
      <t>By default, Amazon RDS instances are created as Single-AZ deployments. Multi-AZ must be explicitly enabled during instance creation or modification.</t>
    </r>
  </si>
  <si>
    <t>Elastic File System (EFS)</t>
  </si>
  <si>
    <t>3.3.1</t>
  </si>
  <si>
    <r>
      <rPr>
        <sz val="11"/>
        <rFont val="Calibri"/>
      </rPr>
      <t>Ensure that encryption is enabled for EFS file systems</t>
    </r>
  </si>
  <si>
    <r>
      <rPr>
        <b/>
        <sz val="11"/>
        <color rgb="FF000000"/>
        <rFont val="Calibri"/>
      </rPr>
      <t>It is important to note that EFS file system data-at-rest encryption must be turned on when creating the file system. If an EFS file system has been created without data-at-rest encryption enabled, then you must create another EFS file system with the correct configuration and transfer the data.</t>
    </r>
    <r>
      <rPr>
        <sz val="11"/>
        <color rgb="FF000000"/>
        <rFont val="Calibri"/>
      </rPr>
      <t xml:space="preserve">
</t>
    </r>
    <r>
      <rPr>
        <b/>
        <sz val="11"/>
        <color rgb="FF000000"/>
        <rFont val="Calibri"/>
      </rPr>
      <t>Steps to create an EFS file system with data encrypted at rest:</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Login to the AWS Management Console and Navigate to the </t>
    </r>
    <r>
      <rPr>
        <b/>
        <sz val="11"/>
        <color rgb="FF000000"/>
        <rFont val="Calibri"/>
      </rPr>
      <t>Elastic File System (EFS)</t>
    </r>
    <r>
      <rPr>
        <sz val="11"/>
        <color rgb="FF000000"/>
        <rFont val="Calibri"/>
      </rPr>
      <t xml:space="preserve"> dashboard.</t>
    </r>
    <r>
      <rPr>
        <sz val="11"/>
        <color rgb="FF000000"/>
        <rFont val="Calibri"/>
      </rPr>
      <t xml:space="preserve">
</t>
    </r>
    <r>
      <rPr>
        <sz val="11"/>
        <color rgb="FF000000"/>
        <rFont val="Calibri"/>
      </rPr>
      <t xml:space="preserve">- Select </t>
    </r>
    <r>
      <rPr>
        <b/>
        <sz val="11"/>
        <color rgb="FF000000"/>
        <rFont val="Calibri"/>
      </rPr>
      <t>File Systems</t>
    </r>
    <r>
      <rPr>
        <sz val="11"/>
        <color rgb="FF000000"/>
        <rFont val="Calibri"/>
      </rPr>
      <t xml:space="preserve"> from the left navigation panel.</t>
    </r>
    <r>
      <rPr>
        <sz val="11"/>
        <color rgb="FF000000"/>
        <rFont val="Calibri"/>
      </rPr>
      <t xml:space="preserve">
</t>
    </r>
    <r>
      <rPr>
        <sz val="11"/>
        <color rgb="FF000000"/>
        <rFont val="Calibri"/>
      </rPr>
      <t xml:space="preserve">- Click the </t>
    </r>
    <r>
      <rPr>
        <b/>
        <sz val="11"/>
        <color rgb="FF000000"/>
        <rFont val="Calibri"/>
      </rPr>
      <t>Create File System</t>
    </r>
    <r>
      <rPr>
        <sz val="11"/>
        <color rgb="FF000000"/>
        <rFont val="Calibri"/>
      </rPr>
      <t xml:space="preserve"> button from the dashboard top menu to start the file system setup process.</t>
    </r>
    <r>
      <rPr>
        <sz val="11"/>
        <color rgb="FF000000"/>
        <rFont val="Calibri"/>
      </rPr>
      <t xml:space="preserve">
</t>
    </r>
    <r>
      <rPr>
        <sz val="11"/>
        <color rgb="FF000000"/>
        <rFont val="Calibri"/>
      </rPr>
      <t xml:space="preserve">- On the </t>
    </r>
    <r>
      <rPr>
        <b/>
        <sz val="11"/>
        <color rgb="FF000000"/>
        <rFont val="Calibri"/>
      </rPr>
      <t>Configure file system access</t>
    </r>
    <r>
      <rPr>
        <sz val="11"/>
        <color rgb="FF000000"/>
        <rFont val="Calibri"/>
      </rPr>
      <t xml:space="preserve"> configuration page, perform the following actions:</t>
    </r>
    <r>
      <rPr>
        <sz val="11"/>
        <color rgb="FF000000"/>
        <rFont val="Calibri"/>
      </rPr>
      <t xml:space="preserve">
</t>
    </r>
    <r>
      <rPr>
        <sz val="11"/>
        <color rgb="FF000000"/>
        <rFont val="Calibri"/>
      </rPr>
      <t>- Choose an appropriate VPC from the VPC dropdown list.</t>
    </r>
    <r>
      <rPr>
        <sz val="11"/>
        <color rgb="FF000000"/>
        <rFont val="Calibri"/>
      </rPr>
      <t xml:space="preserve">
</t>
    </r>
    <r>
      <rPr>
        <sz val="11"/>
        <color rgb="FF000000"/>
        <rFont val="Calibri"/>
      </rPr>
      <t xml:space="preserve">- Within the </t>
    </r>
    <r>
      <rPr>
        <b/>
        <sz val="11"/>
        <color rgb="FF000000"/>
        <rFont val="Calibri"/>
      </rPr>
      <t>Create mount targets</t>
    </r>
    <r>
      <rPr>
        <sz val="11"/>
        <color rgb="FF000000"/>
        <rFont val="Calibri"/>
      </rPr>
      <t xml:space="preserve"> section, check the boxes for all of the Availability Zones (AZs) within the selected VPC. These will be your mount targets.</t>
    </r>
    <r>
      <rPr>
        <sz val="11"/>
        <color rgb="FF000000"/>
        <rFont val="Calibri"/>
      </rPr>
      <t xml:space="preserve">
</t>
    </r>
    <r>
      <rPr>
        <sz val="11"/>
        <color rgb="FF000000"/>
        <rFont val="Calibri"/>
      </rPr>
      <t xml:space="preserve">- Click </t>
    </r>
    <r>
      <rPr>
        <b/>
        <sz val="11"/>
        <color rgb="FF000000"/>
        <rFont val="Calibri"/>
      </rPr>
      <t>Next step</t>
    </r>
    <r>
      <rPr>
        <sz val="11"/>
        <color rgb="FF000000"/>
        <rFont val="Calibri"/>
      </rPr>
      <t xml:space="preserve"> to continue.</t>
    </r>
    <r>
      <rPr>
        <sz val="11"/>
        <color rgb="FF000000"/>
        <rFont val="Calibri"/>
      </rPr>
      <t xml:space="preserve">
</t>
    </r>
    <r>
      <rPr>
        <sz val="11"/>
        <color rgb="FF000000"/>
        <rFont val="Calibri"/>
      </rPr>
      <t xml:space="preserve">- Perform the following on the </t>
    </r>
    <r>
      <rPr>
        <b/>
        <sz val="11"/>
        <color rgb="FF000000"/>
        <rFont val="Calibri"/>
      </rPr>
      <t>Configure optional settings</t>
    </r>
    <r>
      <rPr>
        <sz val="11"/>
        <color rgb="FF000000"/>
        <rFont val="Calibri"/>
      </rPr>
      <t xml:space="preserve"> page:</t>
    </r>
    <r>
      <rPr>
        <sz val="11"/>
        <color rgb="FF000000"/>
        <rFont val="Calibri"/>
      </rPr>
      <t xml:space="preserve">
</t>
    </r>
    <r>
      <rPr>
        <sz val="11"/>
        <color rgb="FF000000"/>
        <rFont val="Calibri"/>
      </rPr>
      <t xml:space="preserve">- Create </t>
    </r>
    <r>
      <rPr>
        <b/>
        <sz val="11"/>
        <color rgb="FF000000"/>
        <rFont val="Calibri"/>
      </rPr>
      <t>tags</t>
    </r>
    <r>
      <rPr>
        <sz val="11"/>
        <color rgb="FF000000"/>
        <rFont val="Calibri"/>
      </rPr>
      <t xml:space="preserve"> to describe your new file system.</t>
    </r>
    <r>
      <rPr>
        <sz val="11"/>
        <color rgb="FF000000"/>
        <rFont val="Calibri"/>
      </rPr>
      <t xml:space="preserve">
</t>
    </r>
    <r>
      <rPr>
        <sz val="11"/>
        <color rgb="FF000000"/>
        <rFont val="Calibri"/>
      </rPr>
      <t xml:space="preserve">- Choose </t>
    </r>
    <r>
      <rPr>
        <b/>
        <sz val="11"/>
        <color rgb="FF000000"/>
        <rFont val="Calibri"/>
      </rPr>
      <t>performance mode</t>
    </r>
    <r>
      <rPr>
        <sz val="11"/>
        <color rgb="FF000000"/>
        <rFont val="Calibri"/>
      </rPr>
      <t xml:space="preserve"> based on your requirements.</t>
    </r>
    <r>
      <rPr>
        <sz val="11"/>
        <color rgb="FF000000"/>
        <rFont val="Calibri"/>
      </rPr>
      <t xml:space="preserve">
</t>
    </r>
    <r>
      <rPr>
        <sz val="11"/>
        <color rgb="FF000000"/>
        <rFont val="Calibri"/>
      </rPr>
      <t xml:space="preserve">- Check the </t>
    </r>
    <r>
      <rPr>
        <b/>
        <sz val="11"/>
        <color rgb="FF000000"/>
        <rFont val="Calibri"/>
      </rPr>
      <t>Enable encryption</t>
    </r>
    <r>
      <rPr>
        <sz val="11"/>
        <color rgb="FF000000"/>
        <rFont val="Calibri"/>
      </rPr>
      <t xml:space="preserve"> box and choose </t>
    </r>
    <r>
      <rPr>
        <b/>
        <sz val="11"/>
        <color rgb="FF000000"/>
        <rFont val="Calibri"/>
      </rPr>
      <t>aws/elasticfilesystem</t>
    </r>
    <r>
      <rPr>
        <sz val="11"/>
        <color rgb="FF000000"/>
        <rFont val="Calibri"/>
      </rPr>
      <t xml:space="preserve"> from the </t>
    </r>
    <r>
      <rPr>
        <b/>
        <sz val="11"/>
        <color rgb="FF000000"/>
        <rFont val="Calibri"/>
      </rPr>
      <t>Select KMS master key</t>
    </r>
    <r>
      <rPr>
        <sz val="11"/>
        <color rgb="FF000000"/>
        <rFont val="Calibri"/>
      </rPr>
      <t xml:space="preserve"> dropdown list to enable encryption for the new file system, using the default master key provided and managed by AWS KMS.</t>
    </r>
    <r>
      <rPr>
        <sz val="11"/>
        <color rgb="FF000000"/>
        <rFont val="Calibri"/>
      </rPr>
      <t xml:space="preserve">
</t>
    </r>
    <r>
      <rPr>
        <sz val="11"/>
        <color rgb="FF000000"/>
        <rFont val="Calibri"/>
      </rPr>
      <t xml:space="preserve">- Click </t>
    </r>
    <r>
      <rPr>
        <b/>
        <sz val="11"/>
        <color rgb="FF000000"/>
        <rFont val="Calibri"/>
      </rPr>
      <t>Next step</t>
    </r>
    <r>
      <rPr>
        <sz val="11"/>
        <color rgb="FF000000"/>
        <rFont val="Calibri"/>
      </rPr>
      <t xml:space="preserve"> to continue.</t>
    </r>
    <r>
      <rPr>
        <sz val="11"/>
        <color rgb="FF000000"/>
        <rFont val="Calibri"/>
      </rPr>
      <t xml:space="preserve">
</t>
    </r>
    <r>
      <rPr>
        <sz val="11"/>
        <color rgb="FF000000"/>
        <rFont val="Calibri"/>
      </rPr>
      <t xml:space="preserve">- Review the file system configuration details on the </t>
    </r>
    <r>
      <rPr>
        <b/>
        <sz val="11"/>
        <color rgb="FF000000"/>
        <rFont val="Calibri"/>
      </rPr>
      <t>review and create</t>
    </r>
    <r>
      <rPr>
        <sz val="11"/>
        <color rgb="FF000000"/>
        <rFont val="Calibri"/>
      </rPr>
      <t xml:space="preserve"> page and then click </t>
    </r>
    <r>
      <rPr>
        <b/>
        <sz val="11"/>
        <color rgb="FF000000"/>
        <rFont val="Calibri"/>
      </rPr>
      <t>Create File System</t>
    </r>
    <r>
      <rPr>
        <sz val="11"/>
        <color rgb="FF000000"/>
        <rFont val="Calibri"/>
      </rPr>
      <t xml:space="preserve"> to create your new AWS EFS file system.</t>
    </r>
    <r>
      <rPr>
        <sz val="11"/>
        <color rgb="FF000000"/>
        <rFont val="Calibri"/>
      </rPr>
      <t xml:space="preserve">
</t>
    </r>
    <r>
      <rPr>
        <sz val="11"/>
        <color rgb="FF000000"/>
        <rFont val="Calibri"/>
      </rPr>
      <t>- Copy the data from the old unencrypted EFS file system onto the newly created encrypted file system.</t>
    </r>
    <r>
      <rPr>
        <sz val="11"/>
        <color rgb="FF000000"/>
        <rFont val="Calibri"/>
      </rPr>
      <t xml:space="preserve">
</t>
    </r>
    <r>
      <rPr>
        <sz val="11"/>
        <color rgb="FF000000"/>
        <rFont val="Calibri"/>
      </rPr>
      <t>- Remove the unencrypted file system as soon as your data migration to the newly created encrypted file system is completed.</t>
    </r>
    <r>
      <rPr>
        <sz val="11"/>
        <color rgb="FF000000"/>
        <rFont val="Calibri"/>
      </rPr>
      <t xml:space="preserve">
</t>
    </r>
    <r>
      <rPr>
        <sz val="11"/>
        <color rgb="FF000000"/>
        <rFont val="Calibri"/>
      </rPr>
      <t>- Change the AWS region from the navigation bar and repeat the entire process for the other AWS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Run the </t>
    </r>
    <r>
      <rPr>
        <b/>
        <sz val="11"/>
        <color rgb="FF000000"/>
        <rFont val="Calibri"/>
      </rPr>
      <t>describe-file-systems</t>
    </r>
    <r>
      <rPr>
        <sz val="11"/>
        <color rgb="FF000000"/>
        <rFont val="Calibri"/>
      </rPr>
      <t xml:space="preserve"> command to view the configuration information for the selected unencrypted file system identified in the Audit steps:</t>
    </r>
    <r>
      <rPr>
        <sz val="11"/>
        <color rgb="FF000000"/>
        <rFont val="Calibri"/>
      </rPr>
      <t xml:space="preserve">
</t>
    </r>
    <r>
      <rPr>
        <sz val="11"/>
        <color rgb="FF006096"/>
        <rFont val="Roboto Condensed"/>
      </rPr>
      <t>aws efs describe-file-systems --region &lt;region&gt; --file-system-id &lt;file-system-id&gt;</t>
    </r>
    <r>
      <rPr>
        <sz val="11"/>
        <color rgb="FF006096"/>
        <rFont val="Roboto Condensed"/>
      </rPr>
      <t xml:space="preserve">
</t>
    </r>
    <r>
      <rPr>
        <sz val="11"/>
        <color rgb="FF000000"/>
        <rFont val="Calibri"/>
      </rPr>
      <t xml:space="preserve">
</t>
    </r>
    <r>
      <rPr>
        <sz val="11"/>
        <color rgb="FF000000"/>
        <rFont val="Calibri"/>
      </rPr>
      <t>- The command output should return the configuration information.</t>
    </r>
    <r>
      <rPr>
        <sz val="11"/>
        <color rgb="FF000000"/>
        <rFont val="Calibri"/>
      </rPr>
      <t xml:space="preserve">
</t>
    </r>
    <r>
      <rPr>
        <sz val="11"/>
        <color rgb="FF000000"/>
        <rFont val="Calibri"/>
      </rPr>
      <t xml:space="preserve">- To provision a new AWS EFS file system, you need to generate a universally unique identifier (UUID) to create the token required by the </t>
    </r>
    <r>
      <rPr>
        <b/>
        <sz val="11"/>
        <color rgb="FF000000"/>
        <rFont val="Calibri"/>
      </rPr>
      <t>create-file-system</t>
    </r>
    <r>
      <rPr>
        <sz val="11"/>
        <color rgb="FF000000"/>
        <rFont val="Calibri"/>
      </rPr>
      <t xml:space="preserve"> command. To create the required token, you can use a randomly generated UUID from "https://www.uuidgenerator.net".</t>
    </r>
    <r>
      <rPr>
        <sz val="11"/>
        <color rgb="FF000000"/>
        <rFont val="Calibri"/>
      </rPr>
      <t xml:space="preserve">
</t>
    </r>
    <r>
      <rPr>
        <sz val="11"/>
        <color rgb="FF000000"/>
        <rFont val="Calibri"/>
      </rPr>
      <t xml:space="preserve">- Run the </t>
    </r>
    <r>
      <rPr>
        <b/>
        <sz val="11"/>
        <color rgb="FF000000"/>
        <rFont val="Calibri"/>
      </rPr>
      <t>create-file-system</t>
    </r>
    <r>
      <rPr>
        <sz val="11"/>
        <color rgb="FF000000"/>
        <rFont val="Calibri"/>
      </rPr>
      <t xml:space="preserve"> command using the unique token created at the previous step:</t>
    </r>
    <r>
      <rPr>
        <sz val="11"/>
        <color rgb="FF000000"/>
        <rFont val="Calibri"/>
      </rPr>
      <t xml:space="preserve">
</t>
    </r>
    <r>
      <rPr>
        <sz val="11"/>
        <color rgb="FF006096"/>
        <rFont val="Roboto Condensed"/>
      </rPr>
      <t>aws efs create-file-system --region &lt;region&gt; --creation-token &lt;uuid&gt; --performance-mode generalPurpose --encrypted</t>
    </r>
    <r>
      <rPr>
        <sz val="11"/>
        <color rgb="FF006096"/>
        <rFont val="Roboto Condensed"/>
      </rPr>
      <t xml:space="preserve">
</t>
    </r>
    <r>
      <rPr>
        <sz val="11"/>
        <color rgb="FF000000"/>
        <rFont val="Calibri"/>
      </rPr>
      <t xml:space="preserve">
</t>
    </r>
    <r>
      <rPr>
        <sz val="11"/>
        <color rgb="FF000000"/>
        <rFont val="Calibri"/>
      </rPr>
      <t>- The command output should return the new file system configuration metadata.</t>
    </r>
    <r>
      <rPr>
        <sz val="11"/>
        <color rgb="FF000000"/>
        <rFont val="Calibri"/>
      </rPr>
      <t xml:space="preserve">
</t>
    </r>
    <r>
      <rPr>
        <sz val="11"/>
        <color rgb="FF000000"/>
        <rFont val="Calibri"/>
      </rPr>
      <t xml:space="preserve">- Run the </t>
    </r>
    <r>
      <rPr>
        <b/>
        <sz val="11"/>
        <color rgb="FF000000"/>
        <rFont val="Calibri"/>
      </rPr>
      <t>create-mount-target</t>
    </r>
    <r>
      <rPr>
        <sz val="11"/>
        <color rgb="FF000000"/>
        <rFont val="Calibri"/>
      </rPr>
      <t xml:space="preserve"> command using the EFS file system ID returned from step 4 as the identifier and the ID of the Availability Zone (AZ) that will represent the mount target:</t>
    </r>
    <r>
      <rPr>
        <sz val="11"/>
        <color rgb="FF000000"/>
        <rFont val="Calibri"/>
      </rPr>
      <t xml:space="preserve">
</t>
    </r>
    <r>
      <rPr>
        <sz val="11"/>
        <color rgb="FF006096"/>
        <rFont val="Roboto Condensed"/>
      </rPr>
      <t>aws efs create-mount-target --region &lt;region&gt; --file-system-id &lt;file-system-id&gt; --subnet-id &lt;subnet-id&gt;</t>
    </r>
    <r>
      <rPr>
        <sz val="11"/>
        <color rgb="FF006096"/>
        <rFont val="Roboto Condensed"/>
      </rPr>
      <t xml:space="preserve">
</t>
    </r>
    <r>
      <rPr>
        <sz val="11"/>
        <color rgb="FF000000"/>
        <rFont val="Calibri"/>
      </rPr>
      <t xml:space="preserve">
</t>
    </r>
    <r>
      <rPr>
        <sz val="11"/>
        <color rgb="FF000000"/>
        <rFont val="Calibri"/>
      </rPr>
      <t>- The command output should return the new mount target metadata.</t>
    </r>
    <r>
      <rPr>
        <sz val="11"/>
        <color rgb="FF000000"/>
        <rFont val="Calibri"/>
      </rPr>
      <t xml:space="preserve">
</t>
    </r>
    <r>
      <rPr>
        <sz val="11"/>
        <color rgb="FF000000"/>
        <rFont val="Calibri"/>
      </rPr>
      <t>- Now you can mount your file system from an EC2 instance.</t>
    </r>
    <r>
      <rPr>
        <sz val="11"/>
        <color rgb="FF000000"/>
        <rFont val="Calibri"/>
      </rPr>
      <t xml:space="preserve">
</t>
    </r>
    <r>
      <rPr>
        <sz val="11"/>
        <color rgb="FF000000"/>
        <rFont val="Calibri"/>
      </rPr>
      <t>- Copy the data from the old unencrypted EFS file system to the newly created encrypted file system.</t>
    </r>
    <r>
      <rPr>
        <sz val="11"/>
        <color rgb="FF000000"/>
        <rFont val="Calibri"/>
      </rPr>
      <t xml:space="preserve">
</t>
    </r>
    <r>
      <rPr>
        <sz val="11"/>
        <color rgb="FF000000"/>
        <rFont val="Calibri"/>
      </rPr>
      <t>- Remove the unencrypted file system as soon as your data migration to the newly created encrypted file system is completed:</t>
    </r>
    <r>
      <rPr>
        <sz val="11"/>
        <color rgb="FF000000"/>
        <rFont val="Calibri"/>
      </rPr>
      <t xml:space="preserve">
</t>
    </r>
    <r>
      <rPr>
        <sz val="11"/>
        <color rgb="FF006096"/>
        <rFont val="Roboto Condensed"/>
      </rPr>
      <t>aws efs delete-file-system --region &lt;region&gt; --file-system-id &lt;unencrypted-file-system-id&gt;</t>
    </r>
    <r>
      <rPr>
        <sz val="11"/>
        <color rgb="FF006096"/>
        <rFont val="Roboto Condensed"/>
      </rPr>
      <t xml:space="preserve">
</t>
    </r>
    <r>
      <rPr>
        <sz val="11"/>
        <color rgb="FF000000"/>
        <rFont val="Calibri"/>
      </rPr>
      <t xml:space="preserve">
</t>
    </r>
    <r>
      <rPr>
        <sz val="11"/>
        <color rgb="FF000000"/>
        <rFont val="Calibri"/>
      </rPr>
      <t>- Change the AWS region by updating the --region and repeat the entire process for the other AWS regions.</t>
    </r>
  </si>
  <si>
    <r>
      <rPr>
        <sz val="11"/>
        <color rgb="FF000000"/>
        <rFont val="Calibri"/>
      </rPr>
      <t>EFS data should be encrypted at rest using AWS KMS (Key Management Service).</t>
    </r>
  </si>
  <si>
    <r>
      <rPr>
        <b/>
        <sz val="11"/>
        <color rgb="FF000000"/>
        <rFont val="Calibri"/>
      </rPr>
      <t>From Console:</t>
    </r>
    <r>
      <rPr>
        <sz val="11"/>
        <color rgb="FF000000"/>
        <rFont val="Calibri"/>
      </rPr>
      <t xml:space="preserve">
</t>
    </r>
    <r>
      <rPr>
        <sz val="11"/>
        <color rgb="FF000000"/>
        <rFont val="Calibri"/>
      </rPr>
      <t>- Login to the AWS Management Console and Navigate to the Elastic File System (EFS) dashboard.</t>
    </r>
    <r>
      <rPr>
        <sz val="11"/>
        <color rgb="FF000000"/>
        <rFont val="Calibri"/>
      </rPr>
      <t xml:space="preserve">
</t>
    </r>
    <r>
      <rPr>
        <sz val="11"/>
        <color rgb="FF000000"/>
        <rFont val="Calibri"/>
      </rPr>
      <t xml:space="preserve">- Select </t>
    </r>
    <r>
      <rPr>
        <b/>
        <sz val="11"/>
        <color rgb="FF000000"/>
        <rFont val="Calibri"/>
      </rPr>
      <t>File Systems</t>
    </r>
    <r>
      <rPr>
        <sz val="11"/>
        <color rgb="FF000000"/>
        <rFont val="Calibri"/>
      </rPr>
      <t xml:space="preserve"> from the left navigation panel.</t>
    </r>
    <r>
      <rPr>
        <sz val="11"/>
        <color rgb="FF000000"/>
        <rFont val="Calibri"/>
      </rPr>
      <t xml:space="preserve">
</t>
    </r>
    <r>
      <rPr>
        <sz val="11"/>
        <color rgb="FF000000"/>
        <rFont val="Calibri"/>
      </rPr>
      <t>- Each item on the list has a visible Encrypted field that displays data at rest encryption status.</t>
    </r>
    <r>
      <rPr>
        <sz val="11"/>
        <color rgb="FF000000"/>
        <rFont val="Calibri"/>
      </rPr>
      <t xml:space="preserve">
</t>
    </r>
    <r>
      <rPr>
        <sz val="11"/>
        <color rgb="FF000000"/>
        <rFont val="Calibri"/>
      </rPr>
      <t xml:space="preserve">- Validate that this field reads </t>
    </r>
    <r>
      <rPr>
        <b/>
        <sz val="11"/>
        <color rgb="FF000000"/>
        <rFont val="Calibri"/>
      </rPr>
      <t>Encrypted</t>
    </r>
    <r>
      <rPr>
        <sz val="11"/>
        <color rgb="FF000000"/>
        <rFont val="Calibri"/>
      </rPr>
      <t xml:space="preserve"> for all EFS file systems in all AWS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Run the </t>
    </r>
    <r>
      <rPr>
        <b/>
        <sz val="11"/>
        <color rgb="FF000000"/>
        <rFont val="Calibri"/>
      </rPr>
      <t>describe-file-systems</t>
    </r>
    <r>
      <rPr>
        <sz val="11"/>
        <color rgb="FF000000"/>
        <rFont val="Calibri"/>
      </rPr>
      <t xml:space="preserve"> command using custom query filters to list the identifiers of all AWS EFS file systems currently available within the selected region:</t>
    </r>
    <r>
      <rPr>
        <sz val="11"/>
        <color rgb="FF000000"/>
        <rFont val="Calibri"/>
      </rPr>
      <t xml:space="preserve">
</t>
    </r>
    <r>
      <rPr>
        <sz val="11"/>
        <color rgb="FF006096"/>
        <rFont val="Roboto Condensed"/>
      </rPr>
      <t>aws efs describe-file-systems --region --output table --query 'FileSystems[*].[FileSystemId,Encrypted]' --output table</t>
    </r>
    <r>
      <rPr>
        <sz val="11"/>
        <color rgb="FF006096"/>
        <rFont val="Roboto Condensed"/>
      </rPr>
      <t xml:space="preserve">
</t>
    </r>
    <r>
      <rPr>
        <sz val="11"/>
        <color rgb="FF000000"/>
        <rFont val="Calibri"/>
      </rPr>
      <t xml:space="preserve">
</t>
    </r>
    <r>
      <rPr>
        <sz val="11"/>
        <color rgb="FF000000"/>
        <rFont val="Calibri"/>
      </rPr>
      <t>- The command output should return a table with the requested file system IDs.</t>
    </r>
    <r>
      <rPr>
        <sz val="11"/>
        <color rgb="FF000000"/>
        <rFont val="Calibri"/>
      </rPr>
      <t xml:space="preserve">
</t>
    </r>
    <r>
      <rPr>
        <sz val="11"/>
        <color rgb="FF000000"/>
        <rFont val="Calibri"/>
      </rPr>
      <t xml:space="preserve">- Run the </t>
    </r>
    <r>
      <rPr>
        <b/>
        <sz val="11"/>
        <color rgb="FF000000"/>
        <rFont val="Calibri"/>
      </rPr>
      <t>describe-file-systems</t>
    </r>
    <r>
      <rPr>
        <sz val="11"/>
        <color rgb="FF000000"/>
        <rFont val="Calibri"/>
      </rPr>
      <t xml:space="preserve"> command using the ID of the file system that you want to examine as </t>
    </r>
    <r>
      <rPr>
        <b/>
        <sz val="11"/>
        <color rgb="FF000000"/>
        <rFont val="Calibri"/>
      </rPr>
      <t>file-system-id</t>
    </r>
    <r>
      <rPr>
        <sz val="11"/>
        <color rgb="FF000000"/>
        <rFont val="Calibri"/>
      </rPr>
      <t xml:space="preserve"> and the necessary query filters:</t>
    </r>
    <r>
      <rPr>
        <sz val="11"/>
        <color rgb="FF000000"/>
        <rFont val="Calibri"/>
      </rPr>
      <t xml:space="preserve">
</t>
    </r>
    <r>
      <rPr>
        <sz val="11"/>
        <color rgb="FF006096"/>
        <rFont val="Roboto Condensed"/>
      </rPr>
      <t>aws efs describe-file-systems --region &lt;region&gt; --file-system-id &lt;file-system-id&gt; --query 'FileSystems[*].Encrypted'</t>
    </r>
    <r>
      <rPr>
        <sz val="11"/>
        <color rgb="FF006096"/>
        <rFont val="Roboto Condensed"/>
      </rPr>
      <t xml:space="preserve">
</t>
    </r>
    <r>
      <rPr>
        <sz val="11"/>
        <color rgb="FF000000"/>
        <rFont val="Calibri"/>
      </rPr>
      <t xml:space="preserve">
</t>
    </r>
    <r>
      <rPr>
        <sz val="11"/>
        <color rgb="FF000000"/>
        <rFont val="Calibri"/>
      </rPr>
      <t xml:space="preserve">- The command output should return the file system encryption status as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If the returned value is </t>
    </r>
    <r>
      <rPr>
        <b/>
        <sz val="11"/>
        <color rgb="FF000000"/>
        <rFont val="Calibri"/>
      </rPr>
      <t>false</t>
    </r>
    <r>
      <rPr>
        <sz val="11"/>
        <color rgb="FF000000"/>
        <rFont val="Calibri"/>
      </rPr>
      <t xml:space="preserve">, the selected AWS EFS file system is not encrypted and if the returned value is </t>
    </r>
    <r>
      <rPr>
        <b/>
        <sz val="11"/>
        <color rgb="FF000000"/>
        <rFont val="Calibri"/>
      </rPr>
      <t>true</t>
    </r>
    <r>
      <rPr>
        <sz val="11"/>
        <color rgb="FF000000"/>
        <rFont val="Calibri"/>
      </rPr>
      <t>, the selected AWS EFS file system is encrypted.</t>
    </r>
  </si>
  <si>
    <r>
      <rPr>
        <sz val="11"/>
        <color rgb="FF000000"/>
        <rFont val="Calibri"/>
      </rPr>
      <t>By default, when creating an EFS file system through the AWS Management Console, encryption at rest is enabled. When creating a file system using the AWS CLI, API, or SDKs, encryption is not enabled by default and must be explicitly specified.</t>
    </r>
  </si>
  <si>
    <t>Logging</t>
  </si>
  <si>
    <t>4.1</t>
  </si>
  <si>
    <r>
      <rPr>
        <sz val="11"/>
        <rFont val="Calibri"/>
      </rPr>
      <t>Ensure CloudTrail is enabled in all regions</t>
    </r>
  </si>
  <si>
    <r>
      <rPr>
        <sz val="11"/>
        <color rgb="FF000000"/>
        <rFont val="Calibri"/>
      </rPr>
      <t>Perform the following to enable global (Multi-region) CloudTrail logging:</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IAM console at </t>
    </r>
    <r>
      <rPr>
        <sz val="11"/>
        <color rgb="FF0000FF"/>
        <rFont val="Calibri"/>
      </rPr>
      <t>https://console.aws.amazon.com/cloudtrail</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Trails</t>
    </r>
    <r>
      <rPr>
        <sz val="11"/>
        <color rgb="FF000000"/>
        <rFont val="Calibri"/>
      </rPr>
      <t xml:space="preserve"> in the left navigation pane.</t>
    </r>
    <r>
      <rPr>
        <sz val="11"/>
        <color rgb="FF000000"/>
        <rFont val="Calibri"/>
      </rPr>
      <t xml:space="preserve">
</t>
    </r>
    <r>
      <rPr>
        <sz val="11"/>
        <color rgb="FF000000"/>
        <rFont val="Calibri"/>
      </rPr>
      <t xml:space="preserve">- Click </t>
    </r>
    <r>
      <rPr>
        <b/>
        <sz val="11"/>
        <color rgb="FF000000"/>
        <rFont val="Calibri"/>
      </rPr>
      <t>Get Started Now</t>
    </r>
    <r>
      <rPr>
        <sz val="11"/>
        <color rgb="FF000000"/>
        <rFont val="Calibri"/>
      </rPr>
      <t xml:space="preserve"> if it is presented, then:</t>
    </r>
    <r>
      <rPr>
        <sz val="11"/>
        <color rgb="FF000000"/>
        <rFont val="Calibri"/>
      </rPr>
      <t xml:space="preserve">
</t>
    </r>
    <r>
      <rPr>
        <sz val="11"/>
        <color rgb="FF000000"/>
        <rFont val="Calibri"/>
      </rPr>
      <t xml:space="preserve">- Click </t>
    </r>
    <r>
      <rPr>
        <b/>
        <sz val="11"/>
        <color rgb="FF000000"/>
        <rFont val="Calibri"/>
      </rPr>
      <t>Add new trail</t>
    </r>
    <r>
      <rPr>
        <sz val="11"/>
        <color rgb="FF000000"/>
        <rFont val="Calibri"/>
      </rPr>
      <t>.</t>
    </r>
    <r>
      <rPr>
        <sz val="11"/>
        <color rgb="FF000000"/>
        <rFont val="Calibri"/>
      </rPr>
      <t xml:space="preserve">
</t>
    </r>
    <r>
      <rPr>
        <sz val="11"/>
        <color rgb="FF000000"/>
        <rFont val="Calibri"/>
      </rPr>
      <t xml:space="preserve">- Enter a trail name in the </t>
    </r>
    <r>
      <rPr>
        <b/>
        <sz val="11"/>
        <color rgb="FF000000"/>
        <rFont val="Calibri"/>
      </rPr>
      <t>Trail name</t>
    </r>
    <r>
      <rPr>
        <sz val="11"/>
        <color rgb="FF000000"/>
        <rFont val="Calibri"/>
      </rPr>
      <t xml:space="preserve"> box.</t>
    </r>
    <r>
      <rPr>
        <sz val="11"/>
        <color rgb="FF000000"/>
        <rFont val="Calibri"/>
      </rPr>
      <t xml:space="preserve">
</t>
    </r>
    <r>
      <rPr>
        <sz val="11"/>
        <color rgb="FF000000"/>
        <rFont val="Calibri"/>
      </rPr>
      <t>- A trail created in the console is a multi-region trail by default.</t>
    </r>
    <r>
      <rPr>
        <sz val="11"/>
        <color rgb="FF000000"/>
        <rFont val="Calibri"/>
      </rPr>
      <t xml:space="preserve">
</t>
    </r>
    <r>
      <rPr>
        <sz val="11"/>
        <color rgb="FF000000"/>
        <rFont val="Calibri"/>
      </rPr>
      <t xml:space="preserve">- Specify an S3 bucket name in the </t>
    </r>
    <r>
      <rPr>
        <b/>
        <sz val="11"/>
        <color rgb="FF000000"/>
        <rFont val="Calibri"/>
      </rPr>
      <t>S3 bucket</t>
    </r>
    <r>
      <rPr>
        <sz val="11"/>
        <color rgb="FF000000"/>
        <rFont val="Calibri"/>
      </rPr>
      <t xml:space="preserve"> box.</t>
    </r>
    <r>
      <rPr>
        <sz val="11"/>
        <color rgb="FF000000"/>
        <rFont val="Calibri"/>
      </rPr>
      <t xml:space="preserve">
</t>
    </r>
    <r>
      <rPr>
        <sz val="11"/>
        <color rgb="FF000000"/>
        <rFont val="Calibri"/>
      </rPr>
      <t xml:space="preserve">- Specify the AWS KMS alias under the </t>
    </r>
    <r>
      <rPr>
        <b/>
        <sz val="11"/>
        <color rgb="FF000000"/>
        <rFont val="Calibri"/>
      </rPr>
      <t>Log file SSE-KMS encryption</t>
    </r>
    <r>
      <rPr>
        <sz val="11"/>
        <color rgb="FF000000"/>
        <rFont val="Calibri"/>
      </rPr>
      <t xml:space="preserve"> section, or create a new key.</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Management events</t>
    </r>
    <r>
      <rPr>
        <sz val="11"/>
        <color rgb="FF000000"/>
        <rFont val="Calibri"/>
      </rPr>
      <t xml:space="preserve"> check box is selected.</t>
    </r>
    <r>
      <rPr>
        <sz val="11"/>
        <color rgb="FF000000"/>
        <rFont val="Calibri"/>
      </rPr>
      <t xml:space="preserve">
</t>
    </r>
    <r>
      <rPr>
        <sz val="11"/>
        <color rgb="FF000000"/>
        <rFont val="Calibri"/>
      </rPr>
      <t xml:space="preserve">- Ensure both </t>
    </r>
    <r>
      <rPr>
        <b/>
        <sz val="11"/>
        <color rgb="FF000000"/>
        <rFont val="Calibri"/>
      </rPr>
      <t>Read</t>
    </r>
    <r>
      <rPr>
        <sz val="11"/>
        <color rgb="FF000000"/>
        <rFont val="Calibri"/>
      </rPr>
      <t xml:space="preserve"> and </t>
    </r>
    <r>
      <rPr>
        <b/>
        <sz val="11"/>
        <color rgb="FF000000"/>
        <rFont val="Calibri"/>
      </rPr>
      <t>Write</t>
    </r>
    <r>
      <rPr>
        <sz val="11"/>
        <color rgb="FF000000"/>
        <rFont val="Calibri"/>
      </rPr>
      <t xml:space="preserve"> are checked under API activity.</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Review your trail settings and click </t>
    </r>
    <r>
      <rPr>
        <b/>
        <sz val="11"/>
        <color rgb="FF000000"/>
        <rFont val="Calibri"/>
      </rPr>
      <t>Create trail</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Create a multi-region trail:</t>
    </r>
    <r>
      <rPr>
        <sz val="11"/>
        <color rgb="FF000000"/>
        <rFont val="Calibri"/>
      </rPr>
      <t xml:space="preserve">
</t>
    </r>
    <r>
      <rPr>
        <sz val="11"/>
        <color rgb="FF006096"/>
        <rFont val="Roboto Condensed"/>
      </rPr>
      <t xml:space="preserve">aws cloudtrail create-trail --name &lt;trail-name&gt; --bucket-name &lt;s3-bucket-for-cloudtrail&gt; --is-multi-region-trail </t>
    </r>
    <r>
      <rPr>
        <sz val="11"/>
        <color rgb="FF006096"/>
        <rFont val="Roboto Condensed"/>
      </rPr>
      <t xml:space="preserve">
</t>
    </r>
    <r>
      <rPr>
        <sz val="11"/>
        <color rgb="FF000000"/>
        <rFont val="Calibri"/>
      </rPr>
      <t xml:space="preserve">
</t>
    </r>
    <r>
      <rPr>
        <sz val="11"/>
        <color rgb="FF000000"/>
        <rFont val="Calibri"/>
      </rPr>
      <t>Enable multi-region on an existing trail:</t>
    </r>
    <r>
      <rPr>
        <sz val="11"/>
        <color rgb="FF000000"/>
        <rFont val="Calibri"/>
      </rPr>
      <t xml:space="preserve">
</t>
    </r>
    <r>
      <rPr>
        <sz val="11"/>
        <color rgb="FF006096"/>
        <rFont val="Roboto Condensed"/>
      </rPr>
      <t>aws cloudtrail update-trail --name &lt;trail-name&gt; --is-multi-region-trail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Creating a CloudTrail trail via the CLI without providing any overriding options configures all </t>
    </r>
    <r>
      <rPr>
        <b/>
        <sz val="11"/>
        <color rgb="FF000000"/>
        <rFont val="Calibri"/>
      </rPr>
      <t>read</t>
    </r>
    <r>
      <rPr>
        <sz val="11"/>
        <color rgb="FF000000"/>
        <rFont val="Calibri"/>
      </rPr>
      <t xml:space="preserve"> and </t>
    </r>
    <r>
      <rPr>
        <b/>
        <sz val="11"/>
        <color rgb="FF000000"/>
        <rFont val="Calibri"/>
      </rPr>
      <t>write</t>
    </r>
    <r>
      <rPr>
        <sz val="11"/>
        <color rgb="FF000000"/>
        <rFont val="Calibri"/>
      </rPr>
      <t xml:space="preserve"> </t>
    </r>
    <r>
      <rPr>
        <b/>
        <sz val="11"/>
        <color rgb="FF000000"/>
        <rFont val="Calibri"/>
      </rPr>
      <t>Management Events</t>
    </r>
    <r>
      <rPr>
        <sz val="11"/>
        <color rgb="FF000000"/>
        <rFont val="Calibri"/>
      </rPr>
      <t xml:space="preserve"> to be logged by default.</t>
    </r>
  </si>
  <si>
    <r>
      <rPr>
        <sz val="11"/>
        <color rgb="FF000000"/>
        <rFont val="Calibri"/>
      </rPr>
      <t>AWS CloudTrail is a web service that records AWS API calls for your account and delivers log files to you. The recorded information includes the identity of the API caller, the time of the API call, the source IP address of the API caller, the request parameters, and the response elements returned by the AWS service. CloudTrail provides a history of AWS API calls for an account, including API calls made via the Management Console, SDKs, command line tools, and higher-level AWS services (such as CloudFormation).</t>
    </r>
  </si>
  <si>
    <r>
      <rPr>
        <sz val="11"/>
        <color rgb="FF000000"/>
        <rFont val="Calibri"/>
      </rPr>
      <t>S3 lifecycle features can be used to manage the accumulation and management of logs over time. See the following AWS resource for more information on these features:</t>
    </r>
    <r>
      <rPr>
        <sz val="11"/>
        <color rgb="FF000000"/>
        <rFont val="Calibri"/>
      </rPr>
      <t xml:space="preserve">
</t>
    </r>
    <r>
      <rPr>
        <sz val="11"/>
        <color rgb="FF000000"/>
        <rFont val="Calibri"/>
      </rPr>
      <t>- https://docs.aws.amazon.com/AmazonS3/latest/dev/object-lifecycle-mgmt.html</t>
    </r>
  </si>
  <si>
    <r>
      <rPr>
        <sz val="11"/>
        <color rgb="FF000000"/>
        <rFont val="Calibri"/>
      </rPr>
      <t>Perform the following to determine if CloudTrail is enabled for all regions: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CloudTrail console at </t>
    </r>
    <r>
      <rPr>
        <sz val="11"/>
        <color rgb="FF0000FF"/>
        <rFont val="Calibri"/>
      </rPr>
      <t>https://console.aws.amazon.com/cloudtrail</t>
    </r>
    <r>
      <rPr>
        <sz val="11"/>
        <color rgb="FF000000"/>
        <rFont val="Calibri"/>
      </rPr>
      <t xml:space="preserve">
</t>
    </r>
    <r>
      <rPr>
        <sz val="11"/>
        <color rgb="FF000000"/>
        <rFont val="Calibri"/>
      </rPr>
      <t xml:space="preserve">- Click on </t>
    </r>
    <r>
      <rPr>
        <b/>
        <sz val="11"/>
        <color rgb="FF000000"/>
        <rFont val="Calibri"/>
      </rPr>
      <t>Trails</t>
    </r>
    <r>
      <rPr>
        <sz val="11"/>
        <color rgb="FF000000"/>
        <rFont val="Calibri"/>
      </rPr>
      <t xml:space="preserve"> in the left navigation pane</t>
    </r>
    <r>
      <rPr>
        <sz val="11"/>
        <color rgb="FF000000"/>
        <rFont val="Calibri"/>
      </rPr>
      <t xml:space="preserve">
</t>
    </r>
    <r>
      <rPr>
        <sz val="11"/>
        <color rgb="FF000000"/>
        <rFont val="Calibri"/>
      </rPr>
      <t>- You will be presented with a list of trails across all regions</t>
    </r>
    <r>
      <rPr>
        <sz val="11"/>
        <color rgb="FF000000"/>
        <rFont val="Calibri"/>
      </rPr>
      <t xml:space="preserve">
</t>
    </r>
    <r>
      <rPr>
        <sz val="11"/>
        <color rgb="FF000000"/>
        <rFont val="Calibri"/>
      </rPr>
      <t xml:space="preserve">- Ensure that at least one Trail has </t>
    </r>
    <r>
      <rPr>
        <b/>
        <sz val="11"/>
        <color rgb="FF000000"/>
        <rFont val="Calibri"/>
      </rPr>
      <t>Yes</t>
    </r>
    <r>
      <rPr>
        <sz val="11"/>
        <color rgb="FF000000"/>
        <rFont val="Calibri"/>
      </rPr>
      <t xml:space="preserve"> specified in the </t>
    </r>
    <r>
      <rPr>
        <b/>
        <sz val="11"/>
        <color rgb="FF000000"/>
        <rFont val="Calibri"/>
      </rPr>
      <t>Multi-region trail</t>
    </r>
    <r>
      <rPr>
        <sz val="11"/>
        <color rgb="FF000000"/>
        <rFont val="Calibri"/>
      </rPr>
      <t xml:space="preserve"> column</t>
    </r>
    <r>
      <rPr>
        <sz val="11"/>
        <color rgb="FF000000"/>
        <rFont val="Calibri"/>
      </rPr>
      <t xml:space="preserve">
</t>
    </r>
    <r>
      <rPr>
        <sz val="11"/>
        <color rgb="FF000000"/>
        <rFont val="Calibri"/>
      </rPr>
      <t xml:space="preserve">- Click on a trail via the link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Ensure </t>
    </r>
    <r>
      <rPr>
        <b/>
        <sz val="11"/>
        <color rgb="FF000000"/>
        <rFont val="Calibri"/>
      </rPr>
      <t>Logging</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
    </r>
    <r>
      <rPr>
        <b/>
        <sz val="11"/>
        <color rgb="FF000000"/>
        <rFont val="Calibri"/>
      </rPr>
      <t>Multi-region trail</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In the section </t>
    </r>
    <r>
      <rPr>
        <b/>
        <sz val="11"/>
        <color rgb="FF000000"/>
        <rFont val="Calibri"/>
      </rPr>
      <t>Management Events</t>
    </r>
    <r>
      <rPr>
        <sz val="11"/>
        <color rgb="FF000000"/>
        <rFont val="Calibri"/>
      </rPr>
      <t xml:space="preserve">, ensure that </t>
    </r>
    <r>
      <rPr>
        <b/>
        <sz val="11"/>
        <color rgb="FF000000"/>
        <rFont val="Calibri"/>
      </rPr>
      <t>API activity</t>
    </r>
    <r>
      <rPr>
        <sz val="11"/>
        <color rgb="FF000000"/>
        <rFont val="Calibri"/>
      </rPr>
      <t xml:space="preserve"> set to </t>
    </r>
    <r>
      <rPr>
        <b/>
        <sz val="11"/>
        <color rgb="FF000000"/>
        <rFont val="Calibri"/>
      </rPr>
      <t>ALL</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trails:</t>
    </r>
    <r>
      <rPr>
        <sz val="11"/>
        <color rgb="FF000000"/>
        <rFont val="Calibri"/>
      </rPr>
      <t xml:space="preserve">
</t>
    </r>
    <r>
      <rPr>
        <sz val="11"/>
        <color rgb="FF006096"/>
        <rFont val="Roboto Condensed"/>
      </rPr>
      <t xml:space="preserve"> aws cloudtrail describe-trails</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IsMultiRegionTrail</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aws cloudtrail get-trail-status --name &lt;trail-name&gt;</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aws cloudtrail get-event-selectors --trail-name &lt;trail-name&gt;</t>
    </r>
    <r>
      <rPr>
        <sz val="11"/>
        <color rgb="FF006096"/>
        <rFont val="Roboto Condensed"/>
      </rPr>
      <t xml:space="preserve">
</t>
    </r>
    <r>
      <rPr>
        <sz val="11"/>
        <color rgb="FF000000"/>
        <rFont val="Calibri"/>
      </rPr>
      <t xml:space="preserve">
</t>
    </r>
    <r>
      <rPr>
        <sz val="11"/>
        <color rgb="FF000000"/>
        <rFont val="Calibri"/>
      </rPr>
      <t xml:space="preserve">- Ensure there is at least one </t>
    </r>
    <r>
      <rPr>
        <b/>
        <sz val="11"/>
        <color rgb="FF000000"/>
        <rFont val="Calibri"/>
      </rPr>
      <t>fieldSelector</t>
    </r>
    <r>
      <rPr>
        <sz val="11"/>
        <color rgb="FF000000"/>
        <rFont val="Calibri"/>
      </rPr>
      <t xml:space="preserve"> for a trail that equals </t>
    </r>
    <r>
      <rPr>
        <b/>
        <sz val="11"/>
        <color rgb="FF000000"/>
        <rFont val="Calibri"/>
      </rPr>
      <t>Management</t>
    </r>
    <r>
      <rPr>
        <sz val="11"/>
        <color rgb="FF000000"/>
        <rFont val="Calibri"/>
      </rPr>
      <t>:</t>
    </r>
    <r>
      <rPr>
        <sz val="11"/>
        <color rgb="FF000000"/>
        <rFont val="Calibri"/>
      </rPr>
      <t xml:space="preserve">
</t>
    </r>
    <r>
      <rPr>
        <sz val="11"/>
        <color rgb="FF000000"/>
        <rFont val="Calibri"/>
      </rPr>
      <t xml:space="preserve">- This should NOT output any results for Field: "readOnly". If either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is returned, one of the checkboxes (</t>
    </r>
    <r>
      <rPr>
        <b/>
        <sz val="11"/>
        <color rgb="FF000000"/>
        <rFont val="Calibri"/>
      </rPr>
      <t>read</t>
    </r>
    <r>
      <rPr>
        <sz val="11"/>
        <color rgb="FF000000"/>
        <rFont val="Calibri"/>
      </rPr>
      <t xml:space="preserve"> or </t>
    </r>
    <r>
      <rPr>
        <b/>
        <sz val="11"/>
        <color rgb="FF000000"/>
        <rFont val="Calibri"/>
      </rPr>
      <t>write</t>
    </r>
    <r>
      <rPr>
        <sz val="11"/>
        <color rgb="FF000000"/>
        <rFont val="Calibri"/>
      </rPr>
      <t>) is not selected.</t>
    </r>
    <r>
      <rPr>
        <sz val="11"/>
        <color rgb="FF000000"/>
        <rFont val="Calibri"/>
      </rPr>
      <t xml:space="preserve">
</t>
    </r>
    <r>
      <rPr>
        <sz val="11"/>
        <color rgb="FF000000"/>
        <rFont val="Calibri"/>
      </rPr>
      <t>Example of correct output:</t>
    </r>
    <r>
      <rPr>
        <sz val="11"/>
        <color rgb="FF000000"/>
        <rFont val="Calibri"/>
      </rPr>
      <t xml:space="preserve">
</t>
    </r>
    <r>
      <rPr>
        <sz val="11"/>
        <color rgb="FF006096"/>
        <rFont val="Roboto Condensed"/>
      </rPr>
      <t>"TrailARN": "&lt;your_trail_ARN&gt;",</t>
    </r>
    <r>
      <rPr>
        <sz val="11"/>
        <color rgb="FF006096"/>
        <rFont val="Roboto Condensed"/>
      </rPr>
      <t xml:space="preserve">
</t>
    </r>
    <r>
      <rPr>
        <sz val="11"/>
        <color rgb="FF006096"/>
        <rFont val="Roboto Condensed"/>
      </rPr>
      <t xml:space="preserve">    "AdvancedEventSelectors":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"Name": "Management events selector",</t>
    </r>
    <r>
      <rPr>
        <sz val="11"/>
        <color rgb="FF006096"/>
        <rFont val="Roboto Condensed"/>
      </rPr>
      <t xml:space="preserve">
</t>
    </r>
    <r>
      <rPr>
        <sz val="11"/>
        <color rgb="FF006096"/>
        <rFont val="Roboto Condensed"/>
      </rPr>
      <t xml:space="preserve">            "FieldSelectors":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"Field": "eventCategory",</t>
    </r>
    <r>
      <rPr>
        <sz val="11"/>
        <color rgb="FF006096"/>
        <rFont val="Roboto Condensed"/>
      </rPr>
      <t xml:space="preserve">
</t>
    </r>
    <r>
      <rPr>
        <sz val="11"/>
        <color rgb="FF006096"/>
        <rFont val="Roboto Condensed"/>
      </rPr>
      <t xml:space="preserve">                    "Equals": [</t>
    </r>
    <r>
      <rPr>
        <sz val="11"/>
        <color rgb="FF006096"/>
        <rFont val="Roboto Condensed"/>
      </rPr>
      <t xml:space="preserve">
</t>
    </r>
    <r>
      <rPr>
        <sz val="11"/>
        <color rgb="FF006096"/>
        <rFont val="Roboto Condensed"/>
      </rPr>
      <t xml:space="preserve">                        "Management"</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</si>
  <si>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By default, CloudTrail is not enabled in any region.</t>
    </r>
  </si>
  <si>
    <t>4.2</t>
  </si>
  <si>
    <r>
      <rPr>
        <sz val="11"/>
        <rFont val="Calibri"/>
      </rPr>
      <t>Ensure CloudTrail log file validation is enabled</t>
    </r>
  </si>
  <si>
    <r>
      <rPr>
        <sz val="11"/>
        <color rgb="FF000000"/>
        <rFont val="Calibri"/>
      </rPr>
      <t>Perform the following to enable log file validation on a given trail:</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IAM console at </t>
    </r>
    <r>
      <rPr>
        <sz val="11"/>
        <color rgb="FF0000FF"/>
        <rFont val="Calibri"/>
      </rPr>
      <t>https://console.aws.amazon.com/cloudtrail</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Trails</t>
    </r>
    <r>
      <rPr>
        <sz val="11"/>
        <color rgb="FF000000"/>
        <rFont val="Calibri"/>
      </rPr>
      <t xml:space="preserve"> in the left navigation pane.</t>
    </r>
    <r>
      <rPr>
        <sz val="11"/>
        <color rgb="FF000000"/>
        <rFont val="Calibri"/>
      </rPr>
      <t xml:space="preserve">
</t>
    </r>
    <r>
      <rPr>
        <sz val="11"/>
        <color rgb="FF000000"/>
        <rFont val="Calibri"/>
      </rPr>
      <t>- Click on the target trail.</t>
    </r>
    <r>
      <rPr>
        <sz val="11"/>
        <color rgb="FF000000"/>
        <rFont val="Calibri"/>
      </rPr>
      <t xml:space="preserve">
</t>
    </r>
    <r>
      <rPr>
        <sz val="11"/>
        <color rgb="FF000000"/>
        <rFont val="Calibri"/>
      </rPr>
      <t xml:space="preserve">- Within the </t>
    </r>
    <r>
      <rPr>
        <b/>
        <sz val="11"/>
        <color rgb="FF000000"/>
        <rFont val="Calibri"/>
      </rPr>
      <t>General details</t>
    </r>
    <r>
      <rPr>
        <sz val="11"/>
        <color rgb="FF000000"/>
        <rFont val="Calibri"/>
      </rPr>
      <t xml:space="preserve"> section,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Advanced settings</t>
    </r>
    <r>
      <rPr>
        <sz val="11"/>
        <color rgb="FF000000"/>
        <rFont val="Calibri"/>
      </rPr>
      <t xml:space="preserve">, check the </t>
    </r>
    <r>
      <rPr>
        <b/>
        <sz val="11"/>
        <color rgb="FF000000"/>
        <rFont val="Calibri"/>
      </rPr>
      <t>enable</t>
    </r>
    <r>
      <rPr>
        <sz val="11"/>
        <color rgb="FF000000"/>
        <rFont val="Calibri"/>
      </rPr>
      <t xml:space="preserve"> box under </t>
    </r>
    <r>
      <rPr>
        <b/>
        <sz val="11"/>
        <color rgb="FF000000"/>
        <rFont val="Calibri"/>
      </rPr>
      <t>Log file validation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Enable log file validation on a trail:</t>
    </r>
    <r>
      <rPr>
        <sz val="11"/>
        <color rgb="FF000000"/>
        <rFont val="Calibri"/>
      </rPr>
      <t xml:space="preserve">
</t>
    </r>
    <r>
      <rPr>
        <sz val="11"/>
        <color rgb="FF006096"/>
        <rFont val="Roboto Condensed"/>
      </rPr>
      <t>aws cloudtrail update-trail --name &lt;trail_name&gt; --enable-log-file-validation</t>
    </r>
    <r>
      <rPr>
        <sz val="11"/>
        <color rgb="FF006096"/>
        <rFont val="Roboto Condensed"/>
      </rPr>
      <t xml:space="preserve">
</t>
    </r>
    <r>
      <rPr>
        <sz val="11"/>
        <color rgb="FF000000"/>
        <rFont val="Calibri"/>
      </rPr>
      <t xml:space="preserve">
</t>
    </r>
    <r>
      <rPr>
        <sz val="11"/>
        <color rgb="FF000000"/>
        <rFont val="Calibri"/>
      </rPr>
      <t>Note that periodic validation of logs using these digests can be carried out by running the following command:</t>
    </r>
    <r>
      <rPr>
        <sz val="11"/>
        <color rgb="FF000000"/>
        <rFont val="Calibri"/>
      </rPr>
      <t xml:space="preserve">
</t>
    </r>
    <r>
      <rPr>
        <sz val="11"/>
        <color rgb="FF006096"/>
        <rFont val="Roboto Condensed"/>
      </rPr>
      <t>aws cloudtrail validate-logs --trail-arn &lt;trail_arn&gt; --start-time &lt;start_time&gt; --end-time &lt;end_time&gt;</t>
    </r>
    <r>
      <rPr>
        <sz val="11"/>
        <color rgb="FF006096"/>
        <rFont val="Roboto Condensed"/>
      </rPr>
      <t xml:space="preserve">
</t>
    </r>
  </si>
  <si>
    <r>
      <rPr>
        <sz val="11"/>
        <color rgb="FF000000"/>
        <rFont val="Calibri"/>
      </rPr>
      <t>CloudTrail log file validation creates a digitally signed digest file containing a hash of each log that CloudTrail writes to S3. These digest files can be used to determine whether a log file was changed, deleted, or remained unchanged after CloudTrail delivered the log. It is recommended that file validation be enabled for all CloudTrails.</t>
    </r>
  </si>
  <si>
    <r>
      <rPr>
        <sz val="11"/>
        <color rgb="FF000000"/>
        <rFont val="Calibri"/>
      </rPr>
      <t>Perform the following on each trail to determine if log file validation is enabled: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IAM console at </t>
    </r>
    <r>
      <rPr>
        <sz val="11"/>
        <color rgb="FF0000FF"/>
        <rFont val="Calibri"/>
      </rPr>
      <t>https://console.aws.amazon.com/cloudtrail</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Trails</t>
    </r>
    <r>
      <rPr>
        <sz val="11"/>
        <color rgb="FF000000"/>
        <rFont val="Calibri"/>
      </rPr>
      <t xml:space="preserve"> in the left navigation pane.</t>
    </r>
    <r>
      <rPr>
        <sz val="11"/>
        <color rgb="FF000000"/>
        <rFont val="Calibri"/>
      </rPr>
      <t xml:space="preserve">
</t>
    </r>
    <r>
      <rPr>
        <sz val="11"/>
        <color rgb="FF000000"/>
        <rFont val="Calibri"/>
      </rPr>
      <t>- For every trail:</t>
    </r>
    <r>
      <rPr>
        <sz val="11"/>
        <color rgb="FF000000"/>
        <rFont val="Calibri"/>
      </rPr>
      <t xml:space="preserve">
</t>
    </r>
    <r>
      <rPr>
        <sz val="11"/>
        <color rgb="FF000000"/>
        <rFont val="Calibri"/>
      </rPr>
      <t xml:space="preserve">- Click on a trail via the link in the </t>
    </r>
    <r>
      <rPr>
        <b/>
        <sz val="11"/>
        <color rgb="FF000000"/>
        <rFont val="Calibri"/>
      </rPr>
      <t>Name</t>
    </r>
    <r>
      <rPr>
        <sz val="11"/>
        <color rgb="FF000000"/>
        <rFont val="Calibri"/>
      </rPr>
      <t xml:space="preserve"> column.</t>
    </r>
    <r>
      <rPr>
        <sz val="11"/>
        <color rgb="FF000000"/>
        <rFont val="Calibri"/>
      </rPr>
      <t xml:space="preserve">
</t>
    </r>
    <r>
      <rPr>
        <sz val="11"/>
        <color rgb="FF000000"/>
        <rFont val="Calibri"/>
      </rPr>
      <t xml:space="preserve">- Under the </t>
    </r>
    <r>
      <rPr>
        <b/>
        <sz val="11"/>
        <color rgb="FF000000"/>
        <rFont val="Calibri"/>
      </rPr>
      <t>General details</t>
    </r>
    <r>
      <rPr>
        <sz val="11"/>
        <color rgb="FF000000"/>
        <rFont val="Calibri"/>
      </rPr>
      <t xml:space="preserve">  section, ensure </t>
    </r>
    <r>
      <rPr>
        <b/>
        <sz val="11"/>
        <color rgb="FF000000"/>
        <rFont val="Calibri"/>
      </rPr>
      <t>Log file validation</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List all trails:</t>
    </r>
    <r>
      <rPr>
        <sz val="11"/>
        <color rgb="FF000000"/>
        <rFont val="Calibri"/>
      </rPr>
      <t xml:space="preserve">
</t>
    </r>
    <r>
      <rPr>
        <sz val="11"/>
        <color rgb="FF006096"/>
        <rFont val="Roboto Condensed"/>
      </rPr>
      <t>aws cloudtrail describe-trails</t>
    </r>
    <r>
      <rPr>
        <sz val="11"/>
        <color rgb="FF006096"/>
        <rFont val="Roboto Condensed"/>
      </rPr>
      <t xml:space="preserve">
</t>
    </r>
    <r>
      <rPr>
        <sz val="11"/>
        <color rgb="FF000000"/>
        <rFont val="Calibri"/>
      </rPr>
      <t xml:space="preserve">
</t>
    </r>
    <r>
      <rPr>
        <sz val="11"/>
        <color rgb="FF000000"/>
        <rFont val="Calibri"/>
      </rPr>
      <t xml:space="preserve">Ensure </t>
    </r>
    <r>
      <rPr>
        <b/>
        <sz val="11"/>
        <color rgb="FF000000"/>
        <rFont val="Calibri"/>
      </rPr>
      <t>LogFileValidationEnabled</t>
    </r>
    <r>
      <rPr>
        <sz val="11"/>
        <color rgb="FF000000"/>
        <rFont val="Calibri"/>
      </rPr>
      <t xml:space="preserve"> is set to </t>
    </r>
    <r>
      <rPr>
        <b/>
        <sz val="11"/>
        <color rgb="FF000000"/>
        <rFont val="Calibri"/>
      </rPr>
      <t>true</t>
    </r>
    <r>
      <rPr>
        <sz val="11"/>
        <color rgb="FF000000"/>
        <rFont val="Calibri"/>
      </rPr>
      <t xml:space="preserve"> for each trail.</t>
    </r>
  </si>
  <si>
    <r>
      <rPr>
        <sz val="11"/>
        <color rgb="FF000000"/>
        <rFont val="Calibri"/>
      </rPr>
      <t>By default, CloudTrail log file validation is not enabled. This means that while logs are still delivered to the designated S3 bucket, there is no mechanism in place to verify their integrity. Without validation, it is not possible to detect if log files have been altered, deleted, or tampered with after delivery.</t>
    </r>
  </si>
  <si>
    <t>4.3</t>
  </si>
  <si>
    <r>
      <rPr>
        <sz val="11"/>
        <rFont val="Calibri"/>
      </rPr>
      <t>Ensure AWS Config is enabled in all regions</t>
    </r>
  </si>
  <si>
    <r>
      <rPr>
        <sz val="11"/>
        <color rgb="FF000000"/>
        <rFont val="Calibri"/>
      </rPr>
      <t>To implement AWS Config configuration:</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Select the region you want to focus on in the top right of the console.</t>
    </r>
    <r>
      <rPr>
        <sz val="11"/>
        <color rgb="FF000000"/>
        <rFont val="Calibri"/>
      </rPr>
      <t xml:space="preserve">
</t>
    </r>
    <r>
      <rPr>
        <sz val="11"/>
        <color rgb="FF000000"/>
        <rFont val="Calibri"/>
      </rPr>
      <t xml:space="preserve">- Click </t>
    </r>
    <r>
      <rPr>
        <b/>
        <sz val="11"/>
        <color rgb="FF000000"/>
        <rFont val="Calibri"/>
      </rPr>
      <t>Services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Config</t>
    </r>
    <r>
      <rPr>
        <sz val="11"/>
        <color rgb="FF000000"/>
        <rFont val="Calibri"/>
      </rPr>
      <t>.</t>
    </r>
    <r>
      <rPr>
        <sz val="11"/>
        <color rgb="FF000000"/>
        <rFont val="Calibri"/>
      </rPr>
      <t xml:space="preserve">
</t>
    </r>
    <r>
      <rPr>
        <sz val="11"/>
        <color rgb="FF000000"/>
        <rFont val="Calibri"/>
      </rPr>
      <t>- If a Config Recorder is enabled in this region, navigate to the Settings page from the navigation menu on the left-hand side. If a Config Recorder is not yet enabled in this region, select "Get Started".</t>
    </r>
    <r>
      <rPr>
        <sz val="11"/>
        <color rgb="FF000000"/>
        <rFont val="Calibri"/>
      </rPr>
      <t xml:space="preserve">
</t>
    </r>
    <r>
      <rPr>
        <sz val="11"/>
        <color rgb="FF000000"/>
        <rFont val="Calibri"/>
      </rPr>
      <t>- Select "Record all resources supported in this region".</t>
    </r>
    <r>
      <rPr>
        <sz val="11"/>
        <color rgb="FF000000"/>
        <rFont val="Calibri"/>
      </rPr>
      <t xml:space="preserve">
</t>
    </r>
    <r>
      <rPr>
        <sz val="11"/>
        <color rgb="FF000000"/>
        <rFont val="Calibri"/>
      </rPr>
      <t>- Choose to include global resources (IAM resources).</t>
    </r>
    <r>
      <rPr>
        <sz val="11"/>
        <color rgb="FF000000"/>
        <rFont val="Calibri"/>
      </rPr>
      <t xml:space="preserve">
</t>
    </r>
    <r>
      <rPr>
        <sz val="11"/>
        <color rgb="FF000000"/>
        <rFont val="Calibri"/>
      </rPr>
      <t>- Specify an S3 bucket in the same account or in another managed AWS account.</t>
    </r>
    <r>
      <rPr>
        <sz val="11"/>
        <color rgb="FF000000"/>
        <rFont val="Calibri"/>
      </rPr>
      <t xml:space="preserve">
</t>
    </r>
    <r>
      <rPr>
        <sz val="11"/>
        <color rgb="FF000000"/>
        <rFont val="Calibri"/>
      </rPr>
      <t>- Create an SNS Topic from the same AWS account or another managed AWS account.</t>
    </r>
    <r>
      <rPr>
        <sz val="11"/>
        <color rgb="FF000000"/>
        <rFont val="Calibri"/>
      </rPr>
      <t xml:space="preserve">
</t>
    </r>
    <r>
      <rPr>
        <sz val="11"/>
        <color rgb="FF000000"/>
        <rFont val="Calibri"/>
      </rPr>
      <t>Note: In AWS Control Tower or Landing Zone Accelerator (LZA) environments, AWS Config setup and recording may be deployed and managed automatically. Configuration changes should be performed through the centralized governance framework rather than directly in individual accounts.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Ensure there is an appropriate S3 bucket, SNS topic, and IAM role per the AWS Config Service prerequisites </t>
    </r>
    <r>
      <rPr>
        <sz val="11"/>
        <color rgb="FF0000FF"/>
        <rFont val="Calibri"/>
      </rPr>
      <t>(http://docs.aws.amazon.com/config/latest/developerguide/gs-cli-prereq.html)</t>
    </r>
    <r>
      <rPr>
        <sz val="11"/>
        <color rgb="FF000000"/>
        <rFont val="Calibri"/>
      </rPr>
      <t>.</t>
    </r>
    <r>
      <rPr>
        <sz val="11"/>
        <color rgb="FF000000"/>
        <rFont val="Calibri"/>
      </rPr>
      <t xml:space="preserve">
</t>
    </r>
    <r>
      <rPr>
        <sz val="11"/>
        <color rgb="FF000000"/>
        <rFont val="Calibri"/>
      </rPr>
      <t>- Run this command to create a new configuration recorder:</t>
    </r>
    <r>
      <rPr>
        <sz val="11"/>
        <color rgb="FF000000"/>
        <rFont val="Calibri"/>
      </rPr>
      <t xml:space="preserve">
</t>
    </r>
    <r>
      <rPr>
        <sz val="11"/>
        <color rgb="FF006096"/>
        <rFont val="Roboto Condensed"/>
      </rPr>
      <t>aws configservice put-configuration-recorder --configuration-recorder name=&lt;config-recorder-name&gt;,roleARN=arn:aws:iam::&lt;account-id&gt;:role/&lt;iam-role&gt; --recording-group allSupported=true,includeGlobalResourceTypes=true</t>
    </r>
    <r>
      <rPr>
        <sz val="11"/>
        <color rgb="FF006096"/>
        <rFont val="Roboto Condensed"/>
      </rPr>
      <t xml:space="preserve">
</t>
    </r>
    <r>
      <rPr>
        <sz val="11"/>
        <color rgb="FF000000"/>
        <rFont val="Calibri"/>
      </rPr>
      <t xml:space="preserve">
</t>
    </r>
    <r>
      <rPr>
        <sz val="11"/>
        <color rgb="FF000000"/>
        <rFont val="Calibri"/>
      </rPr>
      <t>- Create a delivery channel configuration file locally which specifies the channel attributes, populated from the prerequisites set up previously: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 "&lt;delivery-channel-name&gt;",</t>
    </r>
    <r>
      <rPr>
        <sz val="11"/>
        <color rgb="FF006096"/>
        <rFont val="Roboto Condensed"/>
      </rPr>
      <t xml:space="preserve">
</t>
    </r>
    <r>
      <rPr>
        <sz val="11"/>
        <color rgb="FF006096"/>
        <rFont val="Roboto Condensed"/>
      </rPr>
      <t xml:space="preserve">  "s3BucketName": "&lt;bucket-name&gt;",</t>
    </r>
    <r>
      <rPr>
        <sz val="11"/>
        <color rgb="FF006096"/>
        <rFont val="Roboto Condensed"/>
      </rPr>
      <t xml:space="preserve">
</t>
    </r>
    <r>
      <rPr>
        <sz val="11"/>
        <color rgb="FF006096"/>
        <rFont val="Roboto Condensed"/>
      </rPr>
      <t xml:space="preserve">  "snsTopicARN": "arn:aws:sns:&lt;region&gt;:&lt;account-id&gt;:&lt;sns-topic&gt;",</t>
    </r>
    <r>
      <rPr>
        <sz val="11"/>
        <color rgb="FF006096"/>
        <rFont val="Roboto Condensed"/>
      </rPr>
      <t xml:space="preserve">
</t>
    </r>
    <r>
      <rPr>
        <sz val="11"/>
        <color rgb="FF006096"/>
        <rFont val="Roboto Condensed"/>
      </rPr>
      <t xml:space="preserve">  "configSnapshotDeliveryProperties": {</t>
    </r>
    <r>
      <rPr>
        <sz val="11"/>
        <color rgb="FF006096"/>
        <rFont val="Roboto Condensed"/>
      </rPr>
      <t xml:space="preserve">
</t>
    </r>
    <r>
      <rPr>
        <sz val="11"/>
        <color rgb="FF006096"/>
        <rFont val="Roboto Condensed"/>
      </rPr>
      <t xml:space="preserve">    "deliveryFrequency": "Twelve_Hours"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this command to create a new delivery channel, referencing the json configuration file made in the previous step:</t>
    </r>
    <r>
      <rPr>
        <sz val="11"/>
        <color rgb="FF000000"/>
        <rFont val="Calibri"/>
      </rPr>
      <t xml:space="preserve">
</t>
    </r>
    <r>
      <rPr>
        <sz val="11"/>
        <color rgb="FF006096"/>
        <rFont val="Roboto Condensed"/>
      </rPr>
      <t>aws configservice put-delivery-channel --delivery-channel file://&lt;delivery-channel-file&gt;.json</t>
    </r>
    <r>
      <rPr>
        <sz val="11"/>
        <color rgb="FF006096"/>
        <rFont val="Roboto Condensed"/>
      </rPr>
      <t xml:space="preserve">
</t>
    </r>
    <r>
      <rPr>
        <sz val="11"/>
        <color rgb="FF000000"/>
        <rFont val="Calibri"/>
      </rPr>
      <t xml:space="preserve">
</t>
    </r>
    <r>
      <rPr>
        <sz val="11"/>
        <color rgb="FF000000"/>
        <rFont val="Calibri"/>
      </rPr>
      <t>- Start the configuration recorder by running the following command:</t>
    </r>
    <r>
      <rPr>
        <sz val="11"/>
        <color rgb="FF000000"/>
        <rFont val="Calibri"/>
      </rPr>
      <t xml:space="preserve">
</t>
    </r>
    <r>
      <rPr>
        <sz val="11"/>
        <color rgb="FF006096"/>
        <rFont val="Roboto Condensed"/>
      </rPr>
      <t>aws configservice start-configuration-recorder --configuration-recorder-name &lt;config-recorder-name&gt;</t>
    </r>
    <r>
      <rPr>
        <sz val="11"/>
        <color rgb="FF006096"/>
        <rFont val="Roboto Condensed"/>
      </rPr>
      <t xml:space="preserve">
</t>
    </r>
  </si>
  <si>
    <r>
      <rPr>
        <sz val="11"/>
        <color rgb="FF000000"/>
        <rFont val="Calibri"/>
      </rPr>
      <t>AWS Config is a web service that performs configuration management of supported AWS resources within your account and delivers log files to you. The recorded information includes the configuration items (AWS resources), relationships between configuration items (AWS resources), and any configuration changes between resources. It is recommended that AWS Config be enabled in all regions. In environments using AWS Control Tower or Landing Zone Accelerator (LZA), AWS Config may be centrally managed and automatically enabled across regions.</t>
    </r>
  </si>
  <si>
    <r>
      <rPr>
        <sz val="11"/>
        <color rgb="FF000000"/>
        <rFont val="Calibri"/>
      </rPr>
      <t>Enabling AWS Config in all regions provides comprehensive visibility into resource configurations, enhancing security and compliance monitoring. However, this may incur additional costs and require proper configuration management.</t>
    </r>
  </si>
  <si>
    <r>
      <rPr>
        <sz val="11"/>
        <color rgb="FF000000"/>
        <rFont val="Calibri"/>
      </rPr>
      <t>Process to evaluate AWS Config configuration per region:</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AWS Config console at </t>
    </r>
    <r>
      <rPr>
        <sz val="11"/>
        <color rgb="FF0000FF"/>
        <rFont val="Calibri"/>
      </rPr>
      <t>https://console.aws.amazon.com/config/</t>
    </r>
    <r>
      <rPr>
        <sz val="11"/>
        <color rgb="FF000000"/>
        <rFont val="Calibri"/>
      </rPr>
      <t>.</t>
    </r>
    <r>
      <rPr>
        <sz val="11"/>
        <color rgb="FF000000"/>
        <rFont val="Calibri"/>
      </rPr>
      <t xml:space="preserve">
</t>
    </r>
    <r>
      <rPr>
        <sz val="11"/>
        <color rgb="FF000000"/>
        <rFont val="Calibri"/>
      </rPr>
      <t>- On the top right of the console select the target region.</t>
    </r>
    <r>
      <rPr>
        <sz val="11"/>
        <color rgb="FF000000"/>
        <rFont val="Calibri"/>
      </rPr>
      <t xml:space="preserve">
</t>
    </r>
    <r>
      <rPr>
        <sz val="11"/>
        <color rgb="FF000000"/>
        <rFont val="Calibri"/>
      </rPr>
      <t>- If a Config Recorder is enabled in this region, you should navigate to the Settings page from the navigation menu on the left-hand side. If a Config Recorder is not yet enabled in this region, proceed to the remediation steps.</t>
    </r>
    <r>
      <rPr>
        <sz val="11"/>
        <color rgb="FF000000"/>
        <rFont val="Calibri"/>
      </rPr>
      <t xml:space="preserve">
</t>
    </r>
    <r>
      <rPr>
        <sz val="11"/>
        <color rgb="FF000000"/>
        <rFont val="Calibri"/>
      </rPr>
      <t>- Ensure "Record all resources supported in this region" is checked.</t>
    </r>
    <r>
      <rPr>
        <sz val="11"/>
        <color rgb="FF000000"/>
        <rFont val="Calibri"/>
      </rPr>
      <t xml:space="preserve">
</t>
    </r>
    <r>
      <rPr>
        <sz val="11"/>
        <color rgb="FF000000"/>
        <rFont val="Calibri"/>
      </rPr>
      <t>- Ensure "Include global resources (e.g., AWS IAM resources)" is checked, unless it is enabled in another region (this is only required in one region).</t>
    </r>
    <r>
      <rPr>
        <sz val="11"/>
        <color rgb="FF000000"/>
        <rFont val="Calibri"/>
      </rPr>
      <t xml:space="preserve">
</t>
    </r>
    <r>
      <rPr>
        <sz val="11"/>
        <color rgb="FF000000"/>
        <rFont val="Calibri"/>
      </rPr>
      <t>- Ensure the correct S3 bucket has been defined.</t>
    </r>
    <r>
      <rPr>
        <sz val="11"/>
        <color rgb="FF000000"/>
        <rFont val="Calibri"/>
      </rPr>
      <t xml:space="preserve">
</t>
    </r>
    <r>
      <rPr>
        <sz val="11"/>
        <color rgb="FF000000"/>
        <rFont val="Calibri"/>
      </rPr>
      <t>- Ensure the correct SNS topic has been defined.</t>
    </r>
    <r>
      <rPr>
        <sz val="11"/>
        <color rgb="FF000000"/>
        <rFont val="Calibri"/>
      </rPr>
      <t xml:space="preserve">
</t>
    </r>
    <r>
      <rPr>
        <sz val="11"/>
        <color rgb="FF000000"/>
        <rFont val="Calibri"/>
      </rPr>
      <t>- Repeat steps 2 to 7 for each region.</t>
    </r>
    <r>
      <rPr>
        <sz val="11"/>
        <color rgb="FF000000"/>
        <rFont val="Calibri"/>
      </rPr>
      <t xml:space="preserve">
</t>
    </r>
    <r>
      <rPr>
        <sz val="11"/>
        <color rgb="FF000000"/>
        <rFont val="Calibri"/>
      </rPr>
      <t>Note: In environments using AWS Control Tower or Landing Zone Accelerator (LZA), AWS Config configuration may be managed centrally. Verify that AWS Config is enabled and recording through the centralized governance solution.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this command to show all AWS Config Recorders and their properties:</t>
    </r>
    <r>
      <rPr>
        <sz val="11"/>
        <color rgb="FF000000"/>
        <rFont val="Calibri"/>
      </rPr>
      <t xml:space="preserve">
</t>
    </r>
    <r>
      <rPr>
        <sz val="11"/>
        <color rgb="FF006096"/>
        <rFont val="Roboto Condensed"/>
      </rPr>
      <t>aws configservice describe-configuration-recorders</t>
    </r>
    <r>
      <rPr>
        <sz val="11"/>
        <color rgb="FF006096"/>
        <rFont val="Roboto Condensed"/>
      </rPr>
      <t xml:space="preserve">
</t>
    </r>
    <r>
      <rPr>
        <sz val="11"/>
        <color rgb="FF000000"/>
        <rFont val="Calibri"/>
      </rPr>
      <t xml:space="preserve">
</t>
    </r>
    <r>
      <rPr>
        <sz val="11"/>
        <color rgb="FF000000"/>
        <rFont val="Calibri"/>
      </rPr>
      <t xml:space="preserve">- Evaluate the output to ensure that all recorders have a </t>
    </r>
    <r>
      <rPr>
        <b/>
        <sz val="11"/>
        <color rgb="FF000000"/>
        <rFont val="Calibri"/>
      </rPr>
      <t>recordingGroup</t>
    </r>
    <r>
      <rPr>
        <sz val="11"/>
        <color rgb="FF000000"/>
        <rFont val="Calibri"/>
      </rPr>
      <t xml:space="preserve"> object which includes </t>
    </r>
    <r>
      <rPr>
        <b/>
        <sz val="11"/>
        <color rgb="FF000000"/>
        <rFont val="Calibri"/>
      </rPr>
      <t>"allSupported": true</t>
    </r>
    <r>
      <rPr>
        <sz val="11"/>
        <color rgb="FF000000"/>
        <rFont val="Calibri"/>
      </rPr>
      <t xml:space="preserve">. Additionally, ensure that at least one recorder has </t>
    </r>
    <r>
      <rPr>
        <b/>
        <sz val="11"/>
        <color rgb="FF000000"/>
        <rFont val="Calibri"/>
      </rPr>
      <t>"includeGlobalResourceTypes": 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is one more parameter, "ResourceTypes," in the recordingGroup object. We don't need to check it, as whenever we set "allSupported" to true, AWS enforces the resource types to be empty ("ResourceTypes":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"ConfigurationRecorders":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"recordingGroup": {</t>
    </r>
    <r>
      <rPr>
        <sz val="11"/>
        <color rgb="FF006096"/>
        <rFont val="Roboto Condensed"/>
      </rPr>
      <t xml:space="preserve">
</t>
    </r>
    <r>
      <rPr>
        <sz val="11"/>
        <color rgb="FF006096"/>
        <rFont val="Roboto Condensed"/>
      </rPr>
      <t xml:space="preserve">                "allSupported": true,</t>
    </r>
    <r>
      <rPr>
        <sz val="11"/>
        <color rgb="FF006096"/>
        <rFont val="Roboto Condensed"/>
      </rPr>
      <t xml:space="preserve">
</t>
    </r>
    <r>
      <rPr>
        <sz val="11"/>
        <color rgb="FF006096"/>
        <rFont val="Roboto Condensed"/>
      </rPr>
      <t xml:space="preserve">                "resourceTypes": [],</t>
    </r>
    <r>
      <rPr>
        <sz val="11"/>
        <color rgb="FF006096"/>
        <rFont val="Roboto Condensed"/>
      </rPr>
      <t xml:space="preserve">
</t>
    </r>
    <r>
      <rPr>
        <sz val="11"/>
        <color rgb="FF006096"/>
        <rFont val="Roboto Condensed"/>
      </rPr>
      <t xml:space="preserve">                "includeGlobalResourceTypes": 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"roleARN": "arn:aws:iam::&lt;AWS_Account_ID&gt;:role/service-role/&lt;config-role-name&gt;",</t>
    </r>
    <r>
      <rPr>
        <sz val="11"/>
        <color rgb="FF006096"/>
        <rFont val="Roboto Condensed"/>
      </rPr>
      <t xml:space="preserve">
</t>
    </r>
    <r>
      <rPr>
        <sz val="11"/>
        <color rgb="FF006096"/>
        <rFont val="Roboto Condensed"/>
      </rPr>
      <t xml:space="preserve">            "name": "default"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this command to show the status for all AWS Config Recorders:</t>
    </r>
    <r>
      <rPr>
        <sz val="11"/>
        <color rgb="FF000000"/>
        <rFont val="Calibri"/>
      </rPr>
      <t xml:space="preserve">
</t>
    </r>
    <r>
      <rPr>
        <sz val="11"/>
        <color rgb="FF006096"/>
        <rFont val="Roboto Condensed"/>
      </rPr>
      <t>aws configservice describe-configuration-recorder-status</t>
    </r>
    <r>
      <rPr>
        <sz val="11"/>
        <color rgb="FF006096"/>
        <rFont val="Roboto Condensed"/>
      </rPr>
      <t xml:space="preserve">
</t>
    </r>
    <r>
      <rPr>
        <sz val="11"/>
        <color rgb="FF000000"/>
        <rFont val="Calibri"/>
      </rPr>
      <t xml:space="preserve">
</t>
    </r>
    <r>
      <rPr>
        <sz val="11"/>
        <color rgb="FF000000"/>
        <rFont val="Calibri"/>
      </rPr>
      <t xml:space="preserve">- In the output, find recorders with </t>
    </r>
    <r>
      <rPr>
        <b/>
        <sz val="11"/>
        <color rgb="FF000000"/>
        <rFont val="Calibri"/>
      </rPr>
      <t>name</t>
    </r>
    <r>
      <rPr>
        <sz val="11"/>
        <color rgb="FF000000"/>
        <rFont val="Calibri"/>
      </rPr>
      <t xml:space="preserve"> key matching the recorders that were evaluated in step 2. Ensure that they include </t>
    </r>
    <r>
      <rPr>
        <b/>
        <sz val="11"/>
        <color rgb="FF000000"/>
        <rFont val="Calibri"/>
      </rPr>
      <t>"recording": true</t>
    </r>
    <r>
      <rPr>
        <sz val="11"/>
        <color rgb="FF000000"/>
        <rFont val="Calibri"/>
      </rPr>
      <t xml:space="preserve"> and </t>
    </r>
    <r>
      <rPr>
        <b/>
        <sz val="11"/>
        <color rgb="FF000000"/>
        <rFont val="Calibri"/>
      </rPr>
      <t>"lastStatus": "SUCCESS"</t>
    </r>
    <r>
      <rPr>
        <sz val="11"/>
        <color rgb="FF000000"/>
        <rFont val="Calibri"/>
      </rPr>
      <t>.</t>
    </r>
  </si>
  <si>
    <r>
      <rPr>
        <sz val="11"/>
        <color rgb="FF000000"/>
        <rFont val="Calibri"/>
      </rPr>
      <t>By default, AWS Config is not enabled in any region. No configuration changes or resource relationships are tracked until a Config Recorder and Delivery Channel are set up, leaving organizations without historical records for security analysis, compliance auditing, or incident investigations.</t>
    </r>
  </si>
  <si>
    <t>4.4</t>
  </si>
  <si>
    <r>
      <rPr>
        <sz val="11"/>
        <rFont val="Calibri"/>
      </rPr>
      <t>Ensure that server access logging is enabled on the CloudTrail S3 bucket</t>
    </r>
  </si>
  <si>
    <r>
      <rPr>
        <sz val="11"/>
        <color rgb="FF000000"/>
        <rFont val="Calibri"/>
      </rPr>
      <t>Perform the following to enable server access logging:</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S3 console at </t>
    </r>
    <r>
      <rPr>
        <sz val="11"/>
        <color rgb="FF0000FF"/>
        <rFont val="Calibri"/>
      </rPr>
      <t>https://console.aws.amazon.com/s3</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All Buckets</t>
    </r>
    <r>
      <rPr>
        <sz val="11"/>
        <color rgb="FF000000"/>
        <rFont val="Calibri"/>
      </rPr>
      <t xml:space="preserve"> click on the target S3 bucket.</t>
    </r>
    <r>
      <rPr>
        <sz val="11"/>
        <color rgb="FF000000"/>
        <rFont val="Calibri"/>
      </rPr>
      <t xml:space="preserve">
</t>
    </r>
    <r>
      <rPr>
        <sz val="11"/>
        <color rgb="FF000000"/>
        <rFont val="Calibri"/>
      </rPr>
      <t xml:space="preserve">- Click on </t>
    </r>
    <r>
      <rPr>
        <b/>
        <sz val="11"/>
        <color rgb="FF000000"/>
        <rFont val="Calibri"/>
      </rPr>
      <t>Properties</t>
    </r>
    <r>
      <rPr>
        <sz val="11"/>
        <color rgb="FF000000"/>
        <rFont val="Calibri"/>
      </rPr>
      <t xml:space="preserve"> in the top right of the console.</t>
    </r>
    <r>
      <rPr>
        <sz val="11"/>
        <color rgb="FF000000"/>
        <rFont val="Calibri"/>
      </rPr>
      <t xml:space="preserve">
</t>
    </r>
    <r>
      <rPr>
        <sz val="11"/>
        <color rgb="FF000000"/>
        <rFont val="Calibri"/>
      </rPr>
      <t xml:space="preserve">- Under </t>
    </r>
    <r>
      <rPr>
        <b/>
        <sz val="11"/>
        <color rgb="FF000000"/>
        <rFont val="Calibri"/>
      </rPr>
      <t>Server access logging</t>
    </r>
    <r>
      <rPr>
        <sz val="11"/>
        <color rgb="FF000000"/>
        <rFont val="Calibri"/>
      </rPr>
      <t xml:space="preserve">, click </t>
    </r>
    <r>
      <rPr>
        <b/>
        <sz val="11"/>
        <color rgb="FF000000"/>
        <rFont val="Calibri"/>
      </rPr>
      <t>Edit</t>
    </r>
    <r>
      <rPr>
        <sz val="11"/>
        <color rgb="FF000000"/>
        <rFont val="Calibri"/>
      </rPr>
      <t>.</t>
    </r>
    <r>
      <rPr>
        <sz val="11"/>
        <color rgb="FF000000"/>
        <rFont val="Calibri"/>
      </rPr>
      <t xml:space="preserve">
</t>
    </r>
    <r>
      <rPr>
        <sz val="11"/>
        <color rgb="FF000000"/>
        <rFont val="Calibri"/>
      </rPr>
      <t>- Configure bucket logging:</t>
    </r>
    <r>
      <rPr>
        <sz val="11"/>
        <color rgb="FF000000"/>
        <rFont val="Calibri"/>
      </rPr>
      <t xml:space="preserve">
</t>
    </r>
    <r>
      <rPr>
        <sz val="11"/>
        <color rgb="FF000000"/>
        <rFont val="Calibri"/>
      </rPr>
      <t xml:space="preserve">- Check the </t>
    </r>
    <r>
      <rPr>
        <b/>
        <sz val="11"/>
        <color rgb="FF000000"/>
        <rFont val="Calibri"/>
      </rPr>
      <t>Enabled</t>
    </r>
    <r>
      <rPr>
        <sz val="11"/>
        <color rgb="FF000000"/>
        <rFont val="Calibri"/>
      </rPr>
      <t xml:space="preserve"> box.</t>
    </r>
    <r>
      <rPr>
        <sz val="11"/>
        <color rgb="FF000000"/>
        <rFont val="Calibri"/>
      </rPr>
      <t xml:space="preserve">
</t>
    </r>
    <r>
      <rPr>
        <sz val="11"/>
        <color rgb="FF000000"/>
        <rFont val="Calibri"/>
      </rPr>
      <t>- Select a Target Bucket from the list.</t>
    </r>
    <r>
      <rPr>
        <sz val="11"/>
        <color rgb="FF000000"/>
        <rFont val="Calibri"/>
      </rPr>
      <t xml:space="preserve">
</t>
    </r>
    <r>
      <rPr>
        <sz val="11"/>
        <color rgb="FF000000"/>
        <rFont val="Calibri"/>
      </rPr>
      <t>- Enter a Target Prefix.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Get the name of the S3 bucket that CloudTrail is logging to:</t>
    </r>
    <r>
      <rPr>
        <sz val="11"/>
        <color rgb="FF000000"/>
        <rFont val="Calibri"/>
      </rPr>
      <t xml:space="preserve">
</t>
    </r>
    <r>
      <rPr>
        <sz val="11"/>
        <color rgb="FF006096"/>
        <rFont val="Roboto Condensed"/>
      </rPr>
      <t>aws cloudtrail describe-trails --region &lt;region-name&gt; --query trailList[*].S3BucketName</t>
    </r>
    <r>
      <rPr>
        <sz val="11"/>
        <color rgb="FF006096"/>
        <rFont val="Roboto Condensed"/>
      </rPr>
      <t xml:space="preserve">
</t>
    </r>
    <r>
      <rPr>
        <sz val="11"/>
        <color rgb="FF000000"/>
        <rFont val="Calibri"/>
      </rPr>
      <t xml:space="preserve">
</t>
    </r>
    <r>
      <rPr>
        <sz val="11"/>
        <color rgb="FF000000"/>
        <rFont val="Calibri"/>
      </rPr>
      <t>- Create a logging configuration file and populate the following values: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"LoggingEnabled": {</t>
    </r>
    <r>
      <rPr>
        <sz val="11"/>
        <color rgb="FF006096"/>
        <rFont val="Roboto Condensed"/>
      </rPr>
      <t xml:space="preserve">
</t>
    </r>
    <r>
      <rPr>
        <sz val="11"/>
        <color rgb="FF006096"/>
        <rFont val="Roboto Condensed"/>
      </rPr>
      <t xml:space="preserve">		"TargetBucket": "&lt;TargetBucket&gt;",</t>
    </r>
    <r>
      <rPr>
        <sz val="11"/>
        <color rgb="FF006096"/>
        <rFont val="Roboto Condensed"/>
      </rPr>
      <t xml:space="preserve">
</t>
    </r>
    <r>
      <rPr>
        <sz val="11"/>
        <color rgb="FF006096"/>
        <rFont val="Roboto Condensed"/>
      </rPr>
      <t xml:space="preserve">		"TargetPrefix": "&lt;TargetPrefix&gt;",</t>
    </r>
    <r>
      <rPr>
        <sz val="11"/>
        <color rgb="FF006096"/>
        <rFont val="Roboto Condensed"/>
      </rPr>
      <t xml:space="preserve">
</t>
    </r>
    <r>
      <rPr>
        <sz val="11"/>
        <color rgb="FF006096"/>
        <rFont val="Roboto Condensed"/>
      </rPr>
      <t xml:space="preserve">		"TargetGrants":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"Grantee": {</t>
    </r>
    <r>
      <rPr>
        <sz val="11"/>
        <color rgb="FF006096"/>
        <rFont val="Roboto Condensed"/>
      </rPr>
      <t xml:space="preserve">
</t>
    </r>
    <r>
      <rPr>
        <sz val="11"/>
        <color rgb="FF006096"/>
        <rFont val="Roboto Condensed"/>
      </rPr>
      <t xml:space="preserve">				"Type": "AmazonCustomerByEmail",</t>
    </r>
    <r>
      <rPr>
        <sz val="11"/>
        <color rgb="FF006096"/>
        <rFont val="Roboto Condensed"/>
      </rPr>
      <t xml:space="preserve">
</t>
    </r>
    <r>
      <rPr>
        <sz val="11"/>
        <color rgb="FF006096"/>
        <rFont val="Roboto Condensed"/>
      </rPr>
      <t xml:space="preserve">				"EmailAddress":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"Permission": "FULL_CONTROL"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Save the file as </t>
    </r>
    <r>
      <rPr>
        <b/>
        <sz val="11"/>
        <color rgb="FF000000"/>
        <rFont val="Calibri"/>
      </rPr>
      <t>&lt;file&gt;.json</t>
    </r>
    <r>
      <rPr>
        <sz val="11"/>
        <color rgb="FF000000"/>
        <rFont val="Calibri"/>
      </rPr>
      <t xml:space="preserve">
</t>
    </r>
    <r>
      <rPr>
        <sz val="11"/>
        <color rgb="FF000000"/>
        <rFont val="Calibri"/>
      </rPr>
      <t>- Apply the logging configuration:</t>
    </r>
    <r>
      <rPr>
        <sz val="11"/>
        <color rgb="FF000000"/>
        <rFont val="Calibri"/>
      </rPr>
      <t xml:space="preserve">
</t>
    </r>
    <r>
      <rPr>
        <sz val="11"/>
        <color rgb="FF006096"/>
        <rFont val="Roboto Condensed"/>
      </rPr>
      <t>aws s3api put-bucket-logging --bucket &lt;bucket-name&gt; --bucket-logging-status file://&lt;file&gt;.json</t>
    </r>
    <r>
      <rPr>
        <sz val="11"/>
        <color rgb="FF006096"/>
        <rFont val="Roboto Condensed"/>
      </rPr>
      <t xml:space="preserve">
</t>
    </r>
  </si>
  <si>
    <r>
      <rPr>
        <sz val="11"/>
        <color rgb="FF000000"/>
        <rFont val="Calibri"/>
      </rPr>
      <t>Server access logging generates a log that contains access records for each request made to your S3 bucket. An access log record contains details about the request, such as the request type, the resources specified in the request worked, and the time and date the request was processed. It is recommended that server access logging be enabled on the CloudTrail S3 bucket.</t>
    </r>
  </si>
  <si>
    <r>
      <rPr>
        <sz val="11"/>
        <color rgb="FF000000"/>
        <rFont val="Calibri"/>
      </rPr>
      <t>Perform the following ensure that the CloudTrail S3 bucket has access logging is enabled: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Go to the Amazon CloudTrail console at </t>
    </r>
    <r>
      <rPr>
        <sz val="11"/>
        <color rgb="FF0000FF"/>
        <rFont val="Calibri"/>
      </rPr>
      <t>https://console.aws.amazon.com/cloudtrail/home</t>
    </r>
    <r>
      <rPr>
        <sz val="11"/>
        <color rgb="FF000000"/>
        <rFont val="Calibri"/>
      </rPr>
      <t>.</t>
    </r>
    <r>
      <rPr>
        <sz val="11"/>
        <color rgb="FF000000"/>
        <rFont val="Calibri"/>
      </rPr>
      <t xml:space="preserve">
</t>
    </r>
    <r>
      <rPr>
        <sz val="11"/>
        <color rgb="FF000000"/>
        <rFont val="Calibri"/>
      </rPr>
      <t xml:space="preserve">- In the API activity history pane on the left, click </t>
    </r>
    <r>
      <rPr>
        <b/>
        <sz val="11"/>
        <color rgb="FF000000"/>
        <rFont val="Calibri"/>
      </rPr>
      <t>Trails</t>
    </r>
    <r>
      <rPr>
        <sz val="11"/>
        <color rgb="FF000000"/>
        <rFont val="Calibri"/>
      </rPr>
      <t>.</t>
    </r>
    <r>
      <rPr>
        <sz val="11"/>
        <color rgb="FF000000"/>
        <rFont val="Calibri"/>
      </rPr>
      <t xml:space="preserve">
</t>
    </r>
    <r>
      <rPr>
        <sz val="11"/>
        <color rgb="FF000000"/>
        <rFont val="Calibri"/>
      </rPr>
      <t>- In the Trails pane, note the bucket names in the S3 bucket column.</t>
    </r>
    <r>
      <rPr>
        <sz val="11"/>
        <color rgb="FF000000"/>
        <rFont val="Calibri"/>
      </rPr>
      <t xml:space="preserve">
</t>
    </r>
    <r>
      <rPr>
        <sz val="11"/>
        <color rgb="FF000000"/>
        <rFont val="Calibri"/>
      </rPr>
      <t xml:space="preserve">- Sign in to the AWS Management Console and open the S3 console at </t>
    </r>
    <r>
      <rPr>
        <sz val="11"/>
        <color rgb="FF0000FF"/>
        <rFont val="Calibri"/>
      </rPr>
      <t>https://console.aws.amazon.com/s3</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All Buckets</t>
    </r>
    <r>
      <rPr>
        <sz val="11"/>
        <color rgb="FF000000"/>
        <rFont val="Calibri"/>
      </rPr>
      <t xml:space="preserve">  click on a target S3 bucket.</t>
    </r>
    <r>
      <rPr>
        <sz val="11"/>
        <color rgb="FF000000"/>
        <rFont val="Calibri"/>
      </rPr>
      <t xml:space="preserve">
</t>
    </r>
    <r>
      <rPr>
        <sz val="11"/>
        <color rgb="FF000000"/>
        <rFont val="Calibri"/>
      </rPr>
      <t xml:space="preserve">- Click on </t>
    </r>
    <r>
      <rPr>
        <b/>
        <sz val="11"/>
        <color rgb="FF000000"/>
        <rFont val="Calibri"/>
      </rPr>
      <t>Properties</t>
    </r>
    <r>
      <rPr>
        <sz val="11"/>
        <color rgb="FF000000"/>
        <rFont val="Calibri"/>
      </rPr>
      <t xml:space="preserve"> in the top right of the console.</t>
    </r>
    <r>
      <rPr>
        <sz val="11"/>
        <color rgb="FF000000"/>
        <rFont val="Calibri"/>
      </rPr>
      <t xml:space="preserve">
</t>
    </r>
    <r>
      <rPr>
        <sz val="11"/>
        <color rgb="FF000000"/>
        <rFont val="Calibri"/>
      </rPr>
      <t xml:space="preserve">- Scroll down to </t>
    </r>
    <r>
      <rPr>
        <b/>
        <sz val="11"/>
        <color rgb="FF000000"/>
        <rFont val="Calibri"/>
      </rPr>
      <t>Server access logging</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Server access logging</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Verify the </t>
    </r>
    <r>
      <rPr>
        <b/>
        <sz val="11"/>
        <color rgb="FF000000"/>
        <rFont val="Calibri"/>
      </rPr>
      <t>Target bucket</t>
    </r>
    <r>
      <rPr>
        <sz val="11"/>
        <color rgb="FF000000"/>
        <rFont val="Calibri"/>
      </rPr>
      <t xml:space="preserve"> where logs are delivered.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Get the name of the S3 bucket that CloudTrail is logging to:</t>
    </r>
    <r>
      <rPr>
        <sz val="11"/>
        <color rgb="FF000000"/>
        <rFont val="Calibri"/>
      </rPr>
      <t xml:space="preserve">
</t>
    </r>
    <r>
      <rPr>
        <sz val="11"/>
        <color rgb="FF006096"/>
        <rFont val="Roboto Condensed"/>
      </rPr>
      <t xml:space="preserve">aws cloudtrail describe-trails --query 'trailList[*].S3BucketName'  </t>
    </r>
    <r>
      <rPr>
        <sz val="11"/>
        <color rgb="FF006096"/>
        <rFont val="Roboto Condensed"/>
      </rPr>
      <t xml:space="preserve">
</t>
    </r>
    <r>
      <rPr>
        <sz val="11"/>
        <color rgb="FF000000"/>
        <rFont val="Calibri"/>
      </rPr>
      <t xml:space="preserve">
</t>
    </r>
    <r>
      <rPr>
        <sz val="11"/>
        <color rgb="FF000000"/>
        <rFont val="Calibri"/>
      </rPr>
      <t>- Ensure logging is enabled on the bucket:</t>
    </r>
    <r>
      <rPr>
        <sz val="11"/>
        <color rgb="FF000000"/>
        <rFont val="Calibri"/>
      </rPr>
      <t xml:space="preserve">
</t>
    </r>
    <r>
      <rPr>
        <sz val="11"/>
        <color rgb="FF006096"/>
        <rFont val="Roboto Condensed"/>
      </rPr>
      <t>aws s3api get-bucket-logging --bucket &lt;s3-bucket-for-cloudtrail&gt;</t>
    </r>
    <r>
      <rPr>
        <sz val="11"/>
        <color rgb="FF006096"/>
        <rFont val="Roboto Condensed"/>
      </rPr>
      <t xml:space="preserve">
</t>
    </r>
    <r>
      <rPr>
        <sz val="11"/>
        <color rgb="FF000000"/>
        <rFont val="Calibri"/>
      </rPr>
      <t xml:space="preserve">
</t>
    </r>
    <r>
      <rPr>
        <sz val="11"/>
        <color rgb="FF000000"/>
        <rFont val="Calibri"/>
      </rPr>
      <t>Ensure the command does not return an empty output.</t>
    </r>
    <r>
      <rPr>
        <sz val="11"/>
        <color rgb="FF000000"/>
        <rFont val="Calibri"/>
      </rPr>
      <t xml:space="preserve">
</t>
    </r>
    <r>
      <rPr>
        <sz val="11"/>
        <color rgb="FF000000"/>
        <rFont val="Calibri"/>
      </rPr>
      <t>Sample output for a bucket with logging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"LoggingEnabled": {</t>
    </r>
    <r>
      <rPr>
        <sz val="11"/>
        <color rgb="FF006096"/>
        <rFont val="Roboto Condensed"/>
      </rPr>
      <t xml:space="preserve">
</t>
    </r>
    <r>
      <rPr>
        <sz val="11"/>
        <color rgb="FF006096"/>
        <rFont val="Roboto Condensed"/>
      </rPr>
      <t xml:space="preserve">        "TargetPrefix": "&lt;log-file-prefix&gt;",</t>
    </r>
    <r>
      <rPr>
        <sz val="11"/>
        <color rgb="FF006096"/>
        <rFont val="Roboto Condensed"/>
      </rPr>
      <t xml:space="preserve">
</t>
    </r>
    <r>
      <rPr>
        <sz val="11"/>
        <color rgb="FF006096"/>
        <rFont val="Roboto Condensed"/>
      </rPr>
      <t xml:space="preserve">        "TargetBucket": "&lt;logging-bucket&gt;"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</si>
  <si>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server access logging is disabled on S3 buckets, including those used for CloudTrail. Without enabling this setting, no record of access requests to the CloudTrail bucket is captured, leaving organizations without visibility into who accessed log files or how they were used.</t>
    </r>
  </si>
  <si>
    <t>4.5</t>
  </si>
  <si>
    <r>
      <rPr>
        <sz val="11"/>
        <rFont val="Calibri"/>
      </rPr>
      <t>Ensure CloudTrail logs are encrypted at rest using KMS CMKs</t>
    </r>
  </si>
  <si>
    <r>
      <rPr>
        <sz val="11"/>
        <color rgb="FF000000"/>
        <rFont val="Calibri"/>
      </rPr>
      <t>Perform the following to configure CloudTrail to use SSE-KMS: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CloudTrail console at </t>
    </r>
    <r>
      <rPr>
        <sz val="11"/>
        <color rgb="FF0000FF"/>
        <rFont val="Calibri"/>
      </rPr>
      <t>https://console.aws.amazon.com/cloudtrail</t>
    </r>
    <r>
      <rPr>
        <sz val="11"/>
        <color rgb="FF000000"/>
        <rFont val="Calibri"/>
      </rPr>
      <t>.</t>
    </r>
    <r>
      <rPr>
        <sz val="11"/>
        <color rgb="FF000000"/>
        <rFont val="Calibri"/>
      </rPr>
      <t xml:space="preserve">
</t>
    </r>
    <r>
      <rPr>
        <sz val="11"/>
        <color rgb="FF000000"/>
        <rFont val="Calibri"/>
      </rPr>
      <t xml:space="preserve">- In the left navigation pane, choose </t>
    </r>
    <r>
      <rPr>
        <b/>
        <sz val="11"/>
        <color rgb="FF000000"/>
        <rFont val="Calibri"/>
      </rPr>
      <t>Trails</t>
    </r>
    <r>
      <rPr>
        <sz val="11"/>
        <color rgb="FF000000"/>
        <rFont val="Calibri"/>
      </rPr>
      <t>.</t>
    </r>
    <r>
      <rPr>
        <sz val="11"/>
        <color rgb="FF000000"/>
        <rFont val="Calibri"/>
      </rPr>
      <t xml:space="preserve">
</t>
    </r>
    <r>
      <rPr>
        <sz val="11"/>
        <color rgb="FF000000"/>
        <rFont val="Calibri"/>
      </rPr>
      <t>- Click on a trail.</t>
    </r>
    <r>
      <rPr>
        <sz val="11"/>
        <color rgb="FF000000"/>
        <rFont val="Calibri"/>
      </rPr>
      <t xml:space="preserve">
</t>
    </r>
    <r>
      <rPr>
        <sz val="11"/>
        <color rgb="FF000000"/>
        <rFont val="Calibri"/>
      </rPr>
      <t xml:space="preserve">- Under the </t>
    </r>
    <r>
      <rPr>
        <b/>
        <sz val="11"/>
        <color rgb="FF000000"/>
        <rFont val="Calibri"/>
      </rPr>
      <t>S3</t>
    </r>
    <r>
      <rPr>
        <sz val="11"/>
        <color rgb="FF000000"/>
        <rFont val="Calibri"/>
      </rPr>
      <t xml:space="preserve"> section, click the edit button (pencil icon).</t>
    </r>
    <r>
      <rPr>
        <sz val="11"/>
        <color rgb="FF000000"/>
        <rFont val="Calibri"/>
      </rPr>
      <t xml:space="preserve">
</t>
    </r>
    <r>
      <rPr>
        <sz val="11"/>
        <color rgb="FF000000"/>
        <rFont val="Calibri"/>
      </rPr>
      <t xml:space="preserve">- Click </t>
    </r>
    <r>
      <rPr>
        <b/>
        <sz val="11"/>
        <color rgb="FF000000"/>
        <rFont val="Calibri"/>
      </rPr>
      <t>Advanced</t>
    </r>
    <r>
      <rPr>
        <sz val="11"/>
        <color rgb="FF000000"/>
        <rFont val="Calibri"/>
      </rPr>
      <t>.</t>
    </r>
    <r>
      <rPr>
        <sz val="11"/>
        <color rgb="FF000000"/>
        <rFont val="Calibri"/>
      </rPr>
      <t xml:space="preserve">
</t>
    </r>
    <r>
      <rPr>
        <sz val="11"/>
        <color rgb="FF000000"/>
        <rFont val="Calibri"/>
      </rPr>
      <t xml:space="preserve">- Select an existing CMK from the </t>
    </r>
    <r>
      <rPr>
        <b/>
        <sz val="11"/>
        <color rgb="FF000000"/>
        <rFont val="Calibri"/>
      </rPr>
      <t>KMS key Id</t>
    </r>
    <r>
      <rPr>
        <sz val="11"/>
        <color rgb="FF000000"/>
        <rFont val="Calibri"/>
      </rPr>
      <t xml:space="preserve"> drop-down menu.</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Ensure the CMK is located in the same region as the S3 bucket.</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You will need to apply a KMS key policy on the selected CMK in order for CloudTrail, as a service, to encrypt and decrypt log files using the CMK provided. View the AWS documentation for editing the selected CMK Key policy </t>
    </r>
    <r>
      <rPr>
        <sz val="11"/>
        <color rgb="FF0000FF"/>
        <rFont val="Calibri"/>
      </rPr>
      <t>(https://docs.aws.amazon.com/awscloudtrail/latest/userguide/create-kms-key-policy-for-cloudtrail.html)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You will see a notification message stating that you need to have decryption permissions on the specified KMS key to decrypt log files.</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specify a KMS key ID to use with a trail:</t>
    </r>
    <r>
      <rPr>
        <sz val="11"/>
        <color rgb="FF000000"/>
        <rFont val="Calibri"/>
      </rPr>
      <t xml:space="preserve">
</t>
    </r>
    <r>
      <rPr>
        <sz val="11"/>
        <color rgb="FF006096"/>
        <rFont val="Roboto Condensed"/>
      </rPr>
      <t>aws cloudtrail update-trail --name &lt;trail-name&gt;  --kms-key-id &lt;cloudtrail-kms-key&gt;</t>
    </r>
    <r>
      <rPr>
        <sz val="11"/>
        <color rgb="FF006096"/>
        <rFont val="Roboto Condensed"/>
      </rPr>
      <t xml:space="preserve">
</t>
    </r>
    <r>
      <rPr>
        <sz val="11"/>
        <color rgb="FF000000"/>
        <rFont val="Calibri"/>
      </rPr>
      <t xml:space="preserve">
</t>
    </r>
    <r>
      <rPr>
        <sz val="11"/>
        <color rgb="FF000000"/>
        <rFont val="Calibri"/>
      </rPr>
      <t>Run the following command to attach a key policy to a specified KMS key:</t>
    </r>
    <r>
      <rPr>
        <sz val="11"/>
        <color rgb="FF000000"/>
        <rFont val="Calibri"/>
      </rPr>
      <t xml:space="preserve">
</t>
    </r>
    <r>
      <rPr>
        <sz val="11"/>
        <color rgb="FF006096"/>
        <rFont val="Roboto Condensed"/>
      </rPr>
      <t>aws kms put-key-policy --key-id &lt;cloudtrail-kms-key&gt; --policy &lt;cloudtrail-kms-key-policy&gt;</t>
    </r>
    <r>
      <rPr>
        <sz val="11"/>
        <color rgb="FF006096"/>
        <rFont val="Roboto Condensed"/>
      </rPr>
      <t xml:space="preserve">
</t>
    </r>
  </si>
  <si>
    <r>
      <rPr>
        <sz val="11"/>
        <color rgb="FF000000"/>
        <rFont val="Calibri"/>
      </rPr>
      <t>AWS CloudTrail is a web service that records AWS API calls for an account and makes those logs available to users and resources in accordance with IAM policies. AWS Key Management Service (KMS) is a managed service that helps create and control the encryption keys used to encrypt account data, and uses Hardware Security Modules (HSMs) to protect the security of encryption keys. CloudTrail logs can be configured to leverage server side encryption (SSE) and KMS customer-created master keys (CMK) to further protect CloudTrail logs. It is recommended that CloudTrail be configured to use SSE-KMS.</t>
    </r>
  </si>
  <si>
    <r>
      <rPr>
        <sz val="11"/>
        <color rgb="FF000000"/>
        <rFont val="Calibri"/>
      </rPr>
      <t>Customer-created keys incur an additional cost. See https://aws.amazon.com/kms/pricing/ for more information.</t>
    </r>
  </si>
  <si>
    <r>
      <rPr>
        <sz val="11"/>
        <color rgb="FF000000"/>
        <rFont val="Calibri"/>
      </rPr>
      <t>Perform the following to determine if CloudTrail is configured to use SSE-KMS: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Sign in to the AWS Management Console and open the CloudTrail console at </t>
    </r>
    <r>
      <rPr>
        <sz val="11"/>
        <color rgb="FF0000FF"/>
        <rFont val="Calibri"/>
      </rPr>
      <t>https://console.aws.amazon.com/cloudtrail</t>
    </r>
    <r>
      <rPr>
        <sz val="11"/>
        <color rgb="FF000000"/>
        <rFont val="Calibri"/>
      </rPr>
      <t>.</t>
    </r>
    <r>
      <rPr>
        <sz val="11"/>
        <color rgb="FF000000"/>
        <rFont val="Calibri"/>
      </rPr>
      <t xml:space="preserve">
</t>
    </r>
    <r>
      <rPr>
        <sz val="11"/>
        <color rgb="FF000000"/>
        <rFont val="Calibri"/>
      </rPr>
      <t xml:space="preserve">- In the left navigation pane, choose </t>
    </r>
    <r>
      <rPr>
        <b/>
        <sz val="11"/>
        <color rgb="FF000000"/>
        <rFont val="Calibri"/>
      </rPr>
      <t>Trails</t>
    </r>
    <r>
      <rPr>
        <sz val="11"/>
        <color rgb="FF000000"/>
        <rFont val="Calibri"/>
      </rPr>
      <t>.</t>
    </r>
    <r>
      <rPr>
        <sz val="11"/>
        <color rgb="FF000000"/>
        <rFont val="Calibri"/>
      </rPr>
      <t xml:space="preserve">
</t>
    </r>
    <r>
      <rPr>
        <sz val="11"/>
        <color rgb="FF000000"/>
        <rFont val="Calibri"/>
      </rPr>
      <t>- Select a trail.</t>
    </r>
    <r>
      <rPr>
        <sz val="11"/>
        <color rgb="FF000000"/>
        <rFont val="Calibri"/>
      </rPr>
      <t xml:space="preserve">
</t>
    </r>
    <r>
      <rPr>
        <sz val="11"/>
        <color rgb="FF000000"/>
        <rFont val="Calibri"/>
      </rPr>
      <t xml:space="preserve">- In the </t>
    </r>
    <r>
      <rPr>
        <b/>
        <sz val="11"/>
        <color rgb="FF000000"/>
        <rFont val="Calibri"/>
      </rPr>
      <t>General details</t>
    </r>
    <r>
      <rPr>
        <sz val="11"/>
        <color rgb="FF000000"/>
        <rFont val="Calibri"/>
      </rPr>
      <t xml:space="preserve"> section, select </t>
    </r>
    <r>
      <rPr>
        <b/>
        <sz val="11"/>
        <color rgb="FF000000"/>
        <rFont val="Calibri"/>
      </rPr>
      <t>Edit</t>
    </r>
    <r>
      <rPr>
        <sz val="11"/>
        <color rgb="FF000000"/>
        <rFont val="Calibri"/>
      </rPr>
      <t xml:space="preserve"> to edit the trail configuration.</t>
    </r>
    <r>
      <rPr>
        <sz val="11"/>
        <color rgb="FF000000"/>
        <rFont val="Calibri"/>
      </rPr>
      <t xml:space="preserve">
</t>
    </r>
    <r>
      <rPr>
        <sz val="11"/>
        <color rgb="FF000000"/>
        <rFont val="Calibri"/>
      </rPr>
      <t xml:space="preserve">- Ensure the box at </t>
    </r>
    <r>
      <rPr>
        <b/>
        <sz val="11"/>
        <color rgb="FF000000"/>
        <rFont val="Calibri"/>
      </rPr>
      <t>Log file SSE-KMS encryption</t>
    </r>
    <r>
      <rPr>
        <sz val="11"/>
        <color rgb="FF000000"/>
        <rFont val="Calibri"/>
      </rPr>
      <t xml:space="preserve"> is checked and that a valid </t>
    </r>
    <r>
      <rPr>
        <b/>
        <sz val="11"/>
        <color rgb="FF000000"/>
        <rFont val="Calibri"/>
      </rPr>
      <t>AWS KMS alias</t>
    </r>
    <r>
      <rPr>
        <sz val="11"/>
        <color rgb="FF000000"/>
        <rFont val="Calibri"/>
      </rPr>
      <t xml:space="preserve"> of a KMS key is entered in the respective text box.</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xml:space="preserve">  aws cloudtrail describe-trails  </t>
    </r>
    <r>
      <rPr>
        <sz val="11"/>
        <color rgb="FF006096"/>
        <rFont val="Roboto Condensed"/>
      </rPr>
      <t xml:space="preserve">
</t>
    </r>
    <r>
      <rPr>
        <sz val="11"/>
        <color rgb="FF000000"/>
        <rFont val="Calibri"/>
      </rPr>
      <t xml:space="preserve">
</t>
    </r>
    <r>
      <rPr>
        <sz val="11"/>
        <color rgb="FF000000"/>
        <rFont val="Calibri"/>
      </rPr>
      <t xml:space="preserve">- For each trail listed, SSE-KMS is enabled if the trail has a </t>
    </r>
    <r>
      <rPr>
        <b/>
        <sz val="11"/>
        <color rgb="FF000000"/>
        <rFont val="Calibri"/>
      </rPr>
      <t>KmsKeyId</t>
    </r>
    <r>
      <rPr>
        <sz val="11"/>
        <color rgb="FF000000"/>
        <rFont val="Calibri"/>
      </rPr>
      <t xml:space="preserve"> property defined.</t>
    </r>
  </si>
  <si>
    <r>
      <rPr>
        <sz val="11"/>
        <color rgb="FF000000"/>
        <rFont val="Calibri"/>
      </rPr>
      <t>By default, CloudTrail logs are not encrypted with a KMS CMK. Logs may be encrypted with SSE-S3, but this does not provide the same level of control or auditing as KMS CMKs.</t>
    </r>
  </si>
  <si>
    <t>4.6</t>
  </si>
  <si>
    <r>
      <rPr>
        <sz val="11"/>
        <rFont val="Calibri"/>
      </rPr>
      <t>Ensure rotation for customer-created symmetric CMKs is enabled</t>
    </r>
  </si>
  <si>
    <r>
      <rPr>
        <b/>
        <sz val="11"/>
        <color rgb="FF000000"/>
        <rFont val="Calibri"/>
      </rPr>
      <t>From Console:</t>
    </r>
    <r>
      <rPr>
        <sz val="11"/>
        <color rgb="FF000000"/>
        <rFont val="Calibri"/>
      </rPr>
      <t xml:space="preserve">
</t>
    </r>
    <r>
      <rPr>
        <sz val="11"/>
        <color rgb="FF000000"/>
        <rFont val="Calibri"/>
      </rPr>
      <t xml:space="preserve">- Sign in to the AWS Management Console and open the KMS console at: </t>
    </r>
    <r>
      <rPr>
        <sz val="11"/>
        <color rgb="FF0000FF"/>
        <rFont val="Calibri"/>
      </rPr>
      <t>https://console.aws.amazon.com/kms</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Customer-managed keys</t>
    </r>
    <r>
      <rPr>
        <sz val="11"/>
        <color rgb="FF000000"/>
        <rFont val="Calibri"/>
      </rPr>
      <t>.</t>
    </r>
    <r>
      <rPr>
        <sz val="11"/>
        <color rgb="FF000000"/>
        <rFont val="Calibri"/>
      </rPr>
      <t xml:space="preserve">
</t>
    </r>
    <r>
      <rPr>
        <sz val="11"/>
        <color rgb="FF000000"/>
        <rFont val="Calibri"/>
      </rPr>
      <t xml:space="preserve">- Select a key with </t>
    </r>
    <r>
      <rPr>
        <b/>
        <sz val="11"/>
        <color rgb="FF000000"/>
        <rFont val="Calibri"/>
      </rPr>
      <t>Key spec = SYMMETRIC_DEFAULT</t>
    </r>
    <r>
      <rPr>
        <sz val="11"/>
        <color rgb="FF000000"/>
        <rFont val="Calibri"/>
      </rPr>
      <t xml:space="preserve"> that does not have automatic rotation enabled.</t>
    </r>
    <r>
      <rPr>
        <sz val="11"/>
        <color rgb="FF000000"/>
        <rFont val="Calibri"/>
      </rPr>
      <t xml:space="preserve">
</t>
    </r>
    <r>
      <rPr>
        <sz val="11"/>
        <color rgb="FF000000"/>
        <rFont val="Calibri"/>
      </rPr>
      <t xml:space="preserve">- Select the </t>
    </r>
    <r>
      <rPr>
        <b/>
        <sz val="11"/>
        <color rgb="FF000000"/>
        <rFont val="Calibri"/>
      </rPr>
      <t>Key rotation</t>
    </r>
    <r>
      <rPr>
        <sz val="11"/>
        <color rgb="FF000000"/>
        <rFont val="Calibri"/>
      </rPr>
      <t xml:space="preserve"> tab.</t>
    </r>
    <r>
      <rPr>
        <sz val="11"/>
        <color rgb="FF000000"/>
        <rFont val="Calibri"/>
      </rPr>
      <t xml:space="preserve">
</t>
    </r>
    <r>
      <rPr>
        <sz val="11"/>
        <color rgb="FF000000"/>
        <rFont val="Calibri"/>
      </rPr>
      <t xml:space="preserve">- Check the </t>
    </r>
    <r>
      <rPr>
        <b/>
        <sz val="11"/>
        <color rgb="FF000000"/>
        <rFont val="Calibri"/>
      </rPr>
      <t>Automatically rotate this KMS key every year</t>
    </r>
    <r>
      <rPr>
        <sz val="11"/>
        <color rgb="FF000000"/>
        <rFont val="Calibri"/>
      </rPr>
      <t xml:space="preserve"> box.</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3–6 for all customer-managed CMKs that do not have automatic rotation enabled.</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to enable key rotation:</t>
    </r>
    <r>
      <rPr>
        <sz val="11"/>
        <color rgb="FF000000"/>
        <rFont val="Calibri"/>
      </rPr>
      <t xml:space="preserve">
</t>
    </r>
    <r>
      <rPr>
        <sz val="11"/>
        <color rgb="FF006096"/>
        <rFont val="Roboto Condensed"/>
      </rPr>
      <t xml:space="preserve">  aws kms enable-key-rotation --key-id &lt;kms-key-id&gt;</t>
    </r>
    <r>
      <rPr>
        <sz val="11"/>
        <color rgb="FF006096"/>
        <rFont val="Roboto Condensed"/>
      </rPr>
      <t xml:space="preserve">
</t>
    </r>
  </si>
  <si>
    <r>
      <rPr>
        <sz val="11"/>
        <color rgb="FF000000"/>
        <rFont val="Calibri"/>
      </rPr>
      <t>AWS Key Management Service (KMS) allows customers to rotate the backing key, which is key material stored within the KMS that is tied to the key ID of the customer-created customer master key (CMK). The backing key is used to perform cryptographic operations such as encryption and decryption. Automated key rotation currently retains all prior backing keys so that decryption of encrypted data can occur transparently. It is recommended that CMK key rotation be enabled for symmetric keys. Key rotation cannot be enabled for any asymmetric CMK.</t>
    </r>
  </si>
  <si>
    <r>
      <rPr>
        <sz val="11"/>
        <color rgb="FF000000"/>
        <rFont val="Calibri"/>
      </rPr>
      <t>Creation, management, and storage of CMKs may require additional time from an administrator.</t>
    </r>
  </si>
  <si>
    <r>
      <rPr>
        <b/>
        <sz val="11"/>
        <color rgb="FF000000"/>
        <rFont val="Calibri"/>
      </rPr>
      <t>From Console:</t>
    </r>
    <r>
      <rPr>
        <sz val="11"/>
        <color rgb="FF000000"/>
        <rFont val="Calibri"/>
      </rPr>
      <t xml:space="preserve">
</t>
    </r>
    <r>
      <rPr>
        <sz val="11"/>
        <color rgb="FF000000"/>
        <rFont val="Calibri"/>
      </rPr>
      <t xml:space="preserve">- Sign in to the AWS Management Console and open the KMS console at: </t>
    </r>
    <r>
      <rPr>
        <sz val="11"/>
        <color rgb="FF0000FF"/>
        <rFont val="Calibri"/>
      </rPr>
      <t>https://console.aws.amazon.com/kms</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Customer-managed keys</t>
    </r>
    <r>
      <rPr>
        <sz val="11"/>
        <color rgb="FF000000"/>
        <rFont val="Calibri"/>
      </rPr>
      <t>.</t>
    </r>
    <r>
      <rPr>
        <sz val="11"/>
        <color rgb="FF000000"/>
        <rFont val="Calibri"/>
      </rPr>
      <t xml:space="preserve">
</t>
    </r>
    <r>
      <rPr>
        <sz val="11"/>
        <color rgb="FF000000"/>
        <rFont val="Calibri"/>
      </rPr>
      <t xml:space="preserve">- Select a customer-managed CMK where </t>
    </r>
    <r>
      <rPr>
        <b/>
        <sz val="11"/>
        <color rgb="FF000000"/>
        <rFont val="Calibri"/>
      </rPr>
      <t>Key spec = SYMMETRIC_DEFAULT</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Key rotation</t>
    </r>
    <r>
      <rPr>
        <sz val="11"/>
        <color rgb="FF000000"/>
        <rFont val="Calibri"/>
      </rPr>
      <t xml:space="preserve"> tab.</t>
    </r>
    <r>
      <rPr>
        <sz val="11"/>
        <color rgb="FF000000"/>
        <rFont val="Calibri"/>
      </rPr>
      <t xml:space="preserve">
</t>
    </r>
    <r>
      <rPr>
        <sz val="11"/>
        <color rgb="FF000000"/>
        <rFont val="Calibri"/>
      </rPr>
      <t xml:space="preserve">- Ensure the </t>
    </r>
    <r>
      <rPr>
        <b/>
        <sz val="11"/>
        <color rgb="FF000000"/>
        <rFont val="Calibri"/>
      </rPr>
      <t>Automatically rotate this KMS key every year</t>
    </r>
    <r>
      <rPr>
        <sz val="11"/>
        <color rgb="FF000000"/>
        <rFont val="Calibri"/>
      </rPr>
      <t xml:space="preserve"> box is checked.</t>
    </r>
    <r>
      <rPr>
        <sz val="11"/>
        <color rgb="FF000000"/>
        <rFont val="Calibri"/>
      </rPr>
      <t xml:space="preserve">
</t>
    </r>
    <r>
      <rPr>
        <sz val="11"/>
        <color rgb="FF000000"/>
        <rFont val="Calibri"/>
      </rPr>
      <t xml:space="preserve">- Repeat steps 3–5 for all customer-managed CMKs where </t>
    </r>
    <r>
      <rPr>
        <b/>
        <sz val="11"/>
        <color rgb="FF000000"/>
        <rFont val="Calibri"/>
      </rPr>
      <t>Key spec = SYMMETRIC_DEFAULT</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following command to get a list of all keys and their associated </t>
    </r>
    <r>
      <rPr>
        <b/>
        <sz val="11"/>
        <color rgb="FF000000"/>
        <rFont val="Calibri"/>
      </rPr>
      <t>KeyIds</t>
    </r>
    <r>
      <rPr>
        <sz val="11"/>
        <color rgb="FF000000"/>
        <rFont val="Calibri"/>
      </rPr>
      <t>:</t>
    </r>
    <r>
      <rPr>
        <sz val="11"/>
        <color rgb="FF000000"/>
        <rFont val="Calibri"/>
      </rPr>
      <t xml:space="preserve">
</t>
    </r>
    <r>
      <rPr>
        <sz val="11"/>
        <color rgb="FF006096"/>
        <rFont val="Roboto Condensed"/>
      </rPr>
      <t xml:space="preserve">  aws kms list-keys</t>
    </r>
    <r>
      <rPr>
        <sz val="11"/>
        <color rgb="FF006096"/>
        <rFont val="Roboto Condensed"/>
      </rPr>
      <t xml:space="preserve">
</t>
    </r>
    <r>
      <rPr>
        <sz val="11"/>
        <color rgb="FF000000"/>
        <rFont val="Calibri"/>
      </rPr>
      <t xml:space="preserve">
</t>
    </r>
    <r>
      <rPr>
        <sz val="11"/>
        <color rgb="FF000000"/>
        <rFont val="Calibri"/>
      </rPr>
      <t>- For each key, note the KeyId and run the following command:</t>
    </r>
    <r>
      <rPr>
        <sz val="11"/>
        <color rgb="FF000000"/>
        <rFont val="Calibri"/>
      </rPr>
      <t xml:space="preserve">
</t>
    </r>
    <r>
      <rPr>
        <sz val="11"/>
        <color rgb="FF006096"/>
        <rFont val="Roboto Condensed"/>
      </rPr>
      <t>aws kms describe-key --key-id &lt;key-id&gt;</t>
    </r>
    <r>
      <rPr>
        <sz val="11"/>
        <color rgb="FF006096"/>
        <rFont val="Roboto Condensed"/>
      </rPr>
      <t xml:space="preserve">
</t>
    </r>
    <r>
      <rPr>
        <sz val="11"/>
        <color rgb="FF000000"/>
        <rFont val="Calibri"/>
      </rPr>
      <t xml:space="preserve">
</t>
    </r>
    <r>
      <rPr>
        <sz val="11"/>
        <color rgb="FF000000"/>
        <rFont val="Calibri"/>
      </rPr>
      <t xml:space="preserve">- If the response contains </t>
    </r>
    <r>
      <rPr>
        <b/>
        <sz val="11"/>
        <color rgb="FF000000"/>
        <rFont val="Calibri"/>
      </rPr>
      <t>"KeySpec = SYMMETRIC_DEFAULT"</t>
    </r>
    <r>
      <rPr>
        <sz val="11"/>
        <color rgb="FF000000"/>
        <rFont val="Calibri"/>
      </rPr>
      <t>, run the following command:</t>
    </r>
    <r>
      <rPr>
        <sz val="11"/>
        <color rgb="FF000000"/>
        <rFont val="Calibri"/>
      </rPr>
      <t xml:space="preserve">
</t>
    </r>
    <r>
      <rPr>
        <sz val="11"/>
        <color rgb="FF006096"/>
        <rFont val="Roboto Condensed"/>
      </rPr>
      <t xml:space="preserve">  aws kms get-key-rotation-status --key-id &lt;kms-key-id&gt;</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KeyRotationEnabled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0000"/>
        <rFont val="Calibri"/>
      </rPr>
      <t>- Repeat steps 2–4 for all remaining CMKs.</t>
    </r>
    <r>
      <rPr>
        <sz val="11"/>
        <color rgb="FF000000"/>
        <rFont val="Calibri"/>
      </rPr>
      <t xml:space="preserve">
</t>
    </r>
    <r>
      <rPr>
        <sz val="11"/>
        <color rgb="FF000000"/>
        <rFont val="Calibri"/>
      </rPr>
      <t>- Alternatively, the following command can be used to check all keys more comprehensively:</t>
    </r>
    <r>
      <rPr>
        <sz val="11"/>
        <color rgb="FF000000"/>
        <rFont val="Calibri"/>
      </rPr>
      <t xml:space="preserve">
</t>
    </r>
    <r>
      <rPr>
        <sz val="11"/>
        <color rgb="FF006096"/>
        <rFont val="Roboto Condensed"/>
      </rPr>
      <t>KEY_IDS=$(aws kms list-keys --query "Keys[].KeyId" --output text)</t>
    </r>
    <r>
      <rPr>
        <sz val="11"/>
        <color rgb="FF006096"/>
        <rFont val="Roboto Condensed"/>
      </rPr>
      <t xml:space="preserve">
</t>
    </r>
    <r>
      <rPr>
        <sz val="11"/>
        <color rgb="FF006096"/>
        <rFont val="Roboto Condensed"/>
      </rPr>
      <t>for KEY_ID in $KEY_IDS; do</t>
    </r>
    <r>
      <rPr>
        <sz val="11"/>
        <color rgb="FF006096"/>
        <rFont val="Roboto Condensed"/>
      </rPr>
      <t xml:space="preserve">
</t>
    </r>
    <r>
      <rPr>
        <sz val="11"/>
        <color rgb="FF006096"/>
        <rFont val="Roboto Condensed"/>
      </rPr>
      <t xml:space="preserve">  aws kms get-key-rotation-status --key-id "$KEY_ID" --query "{KeyId:KeyId,RotationEnabled:KeyRotationEnabled}" --output table</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</si>
  <si>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By default, automatic key rotation is disabled for customer-managed symmetric CMKs. Key rotation must be explicitly enabled after key creation.</t>
    </r>
  </si>
  <si>
    <t>4.7</t>
  </si>
  <si>
    <r>
      <rPr>
        <sz val="11"/>
        <rFont val="Calibri"/>
      </rPr>
      <t>Ensure VPC flow logging is enabled in all VPCs</t>
    </r>
  </si>
  <si>
    <r>
      <rPr>
        <sz val="11"/>
        <color rgb="FF000000"/>
        <rFont val="Calibri"/>
      </rPr>
      <t>Perform the following to enable VPC Flow Logs: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into the management console.</t>
    </r>
    <r>
      <rPr>
        <sz val="11"/>
        <color rgb="FF000000"/>
        <rFont val="Calibri"/>
      </rPr>
      <t xml:space="preserve">
</t>
    </r>
    <r>
      <rPr>
        <sz val="11"/>
        <color rgb="FF000000"/>
        <rFont val="Calibri"/>
      </rPr>
      <t xml:space="preserve">- Select </t>
    </r>
    <r>
      <rPr>
        <b/>
        <sz val="11"/>
        <color rgb="FF000000"/>
        <rFont val="Calibri"/>
      </rPr>
      <t>Services</t>
    </r>
    <r>
      <rPr>
        <sz val="11"/>
        <color rgb="FF000000"/>
        <rFont val="Calibri"/>
      </rPr>
      <t xml:space="preserve">, then select </t>
    </r>
    <r>
      <rPr>
        <b/>
        <sz val="11"/>
        <color rgb="FF000000"/>
        <rFont val="Calibri"/>
      </rPr>
      <t>VPC</t>
    </r>
    <r>
      <rPr>
        <sz val="11"/>
        <color rgb="FF000000"/>
        <rFont val="Calibri"/>
      </rPr>
      <t>.</t>
    </r>
    <r>
      <rPr>
        <sz val="11"/>
        <color rgb="FF000000"/>
        <rFont val="Calibri"/>
      </rPr>
      <t xml:space="preserve">
</t>
    </r>
    <r>
      <rPr>
        <sz val="11"/>
        <color rgb="FF000000"/>
        <rFont val="Calibri"/>
      </rPr>
      <t xml:space="preserve">- In the left navigation pane, select </t>
    </r>
    <r>
      <rPr>
        <b/>
        <sz val="11"/>
        <color rgb="FF000000"/>
        <rFont val="Calibri"/>
      </rPr>
      <t>Your VPCs</t>
    </r>
    <r>
      <rPr>
        <sz val="11"/>
        <color rgb="FF000000"/>
        <rFont val="Calibri"/>
      </rPr>
      <t>.</t>
    </r>
    <r>
      <rPr>
        <sz val="11"/>
        <color rgb="FF000000"/>
        <rFont val="Calibri"/>
      </rPr>
      <t xml:space="preserve">
</t>
    </r>
    <r>
      <rPr>
        <sz val="11"/>
        <color rgb="FF000000"/>
        <rFont val="Calibri"/>
      </rPr>
      <t>- Select a VPC.</t>
    </r>
    <r>
      <rPr>
        <sz val="11"/>
        <color rgb="FF000000"/>
        <rFont val="Calibri"/>
      </rPr>
      <t xml:space="preserve">
</t>
    </r>
    <r>
      <rPr>
        <sz val="11"/>
        <color rgb="FF000000"/>
        <rFont val="Calibri"/>
      </rPr>
      <t xml:space="preserve">- In the right pane, select the </t>
    </r>
    <r>
      <rPr>
        <b/>
        <sz val="11"/>
        <color rgb="FF000000"/>
        <rFont val="Calibri"/>
      </rPr>
      <t>Flow Logs</t>
    </r>
    <r>
      <rPr>
        <sz val="11"/>
        <color rgb="FF000000"/>
        <rFont val="Calibri"/>
      </rPr>
      <t xml:space="preserve"> tab.</t>
    </r>
    <r>
      <rPr>
        <sz val="11"/>
        <color rgb="FF000000"/>
        <rFont val="Calibri"/>
      </rPr>
      <t xml:space="preserve">
</t>
    </r>
    <r>
      <rPr>
        <sz val="11"/>
        <color rgb="FF000000"/>
        <rFont val="Calibri"/>
      </rPr>
      <t xml:space="preserve">- If no Flow Log exists, click </t>
    </r>
    <r>
      <rPr>
        <b/>
        <sz val="11"/>
        <color rgb="FF000000"/>
        <rFont val="Calibri"/>
      </rPr>
      <t>Create Flow Log</t>
    </r>
    <r>
      <rPr>
        <sz val="11"/>
        <color rgb="FF000000"/>
        <rFont val="Calibri"/>
      </rPr>
      <t>.</t>
    </r>
    <r>
      <rPr>
        <sz val="11"/>
        <color rgb="FF000000"/>
        <rFont val="Calibri"/>
      </rPr>
      <t xml:space="preserve">
</t>
    </r>
    <r>
      <rPr>
        <sz val="11"/>
        <color rgb="FF000000"/>
        <rFont val="Calibri"/>
      </rPr>
      <t xml:space="preserve">- For Filter, select </t>
    </r>
    <r>
      <rPr>
        <b/>
        <sz val="11"/>
        <color rgb="FF000000"/>
        <rFont val="Calibri"/>
      </rPr>
      <t>Reject</t>
    </r>
    <r>
      <rPr>
        <sz val="11"/>
        <color rgb="FF000000"/>
        <rFont val="Calibri"/>
      </rPr>
      <t>.</t>
    </r>
    <r>
      <rPr>
        <sz val="11"/>
        <color rgb="FF000000"/>
        <rFont val="Calibri"/>
      </rPr>
      <t xml:space="preserve">
</t>
    </r>
    <r>
      <rPr>
        <sz val="11"/>
        <color rgb="FF000000"/>
        <rFont val="Calibri"/>
      </rPr>
      <t xml:space="preserve">- Enter a </t>
    </r>
    <r>
      <rPr>
        <b/>
        <sz val="11"/>
        <color rgb="FF000000"/>
        <rFont val="Calibri"/>
      </rPr>
      <t>Role</t>
    </r>
    <r>
      <rPr>
        <sz val="11"/>
        <color rgb="FF000000"/>
        <rFont val="Calibri"/>
      </rPr>
      <t xml:space="preserve"> and </t>
    </r>
    <r>
      <rPr>
        <b/>
        <sz val="11"/>
        <color rgb="FF000000"/>
        <rFont val="Calibri"/>
      </rPr>
      <t>Destination Log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Log Flow</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CloudWatch Logs Group</t>
    </r>
    <r>
      <rPr>
        <sz val="11"/>
        <color rgb="FF000000"/>
        <rFont val="Calibri"/>
      </rPr>
      <t>.</t>
    </r>
    <r>
      <rPr>
        <sz val="11"/>
        <color rgb="FF000000"/>
        <rFont val="Calibri"/>
      </rPr>
      <t xml:space="preserve">
</t>
    </r>
    <r>
      <rPr>
        <b/>
        <sz val="11"/>
        <color rgb="FF000000"/>
        <rFont val="Calibri"/>
      </rPr>
      <t>Note:</t>
    </r>
    <r>
      <rPr>
        <sz val="11"/>
        <color rgb="FF000000"/>
        <rFont val="Calibri"/>
      </rPr>
      <t xml:space="preserve"> Setting the filter to "Reject" will dramatically reduce the accumulation of logging data for this recommendation and provide sufficient information for the purposes of breach detection, research, and remediation. However, during periods of least privilege security group engineering, setting the filter to "All" can be very helpful in discovering existing traffic flows required for the proper operation of an already running environment.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Create a policy document, name it </t>
    </r>
    <r>
      <rPr>
        <b/>
        <sz val="11"/>
        <color rgb="FF000000"/>
        <rFont val="Calibri"/>
      </rPr>
      <t>role_policy_document.json</t>
    </r>
    <r>
      <rPr>
        <sz val="11"/>
        <color rgb="FF000000"/>
        <rFont val="Calibri"/>
      </rPr>
      <t>, and paste the following content: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"Sid": "test",</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"Principal": {</t>
    </r>
    <r>
      <rPr>
        <sz val="11"/>
        <color rgb="FF006096"/>
        <rFont val="Roboto Condensed"/>
      </rPr>
      <t xml:space="preserve">
</t>
    </r>
    <r>
      <rPr>
        <sz val="11"/>
        <color rgb="FF006096"/>
        <rFont val="Roboto Condensed"/>
      </rPr>
      <t xml:space="preserve">                "Service": "vpc-flow-logs.amazonaws.com"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 "sts:AssumeRole"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another policy document, name it </t>
    </r>
    <r>
      <rPr>
        <b/>
        <sz val="11"/>
        <color rgb="FF000000"/>
        <rFont val="Calibri"/>
      </rPr>
      <t>iam_policy.json</t>
    </r>
    <r>
      <rPr>
        <sz val="11"/>
        <color rgb="FF000000"/>
        <rFont val="Calibri"/>
      </rPr>
      <t>, and paste the following content: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t>
    </r>
    <r>
      <rPr>
        <sz val="11"/>
        <color rgb="FF006096"/>
        <rFont val="Roboto Condensed"/>
      </rPr>
      <t xml:space="preserve">
</t>
    </r>
    <r>
      <rPr>
        <sz val="11"/>
        <color rgb="FF006096"/>
        <rFont val="Roboto Condensed"/>
      </rPr>
      <t xml:space="preserve">                "logs:CreateLogGroup",</t>
    </r>
    <r>
      <rPr>
        <sz val="11"/>
        <color rgb="FF006096"/>
        <rFont val="Roboto Condensed"/>
      </rPr>
      <t xml:space="preserve">
</t>
    </r>
    <r>
      <rPr>
        <sz val="11"/>
        <color rgb="FF006096"/>
        <rFont val="Roboto Condensed"/>
      </rPr>
      <t xml:space="preserve">                "logs:CreateLogStream",</t>
    </r>
    <r>
      <rPr>
        <sz val="11"/>
        <color rgb="FF006096"/>
        <rFont val="Roboto Condensed"/>
      </rPr>
      <t xml:space="preserve">
</t>
    </r>
    <r>
      <rPr>
        <sz val="11"/>
        <color rgb="FF006096"/>
        <rFont val="Roboto Condensed"/>
      </rPr>
      <t xml:space="preserve">                "logs:DescribeLogGroups",</t>
    </r>
    <r>
      <rPr>
        <sz val="11"/>
        <color rgb="FF006096"/>
        <rFont val="Roboto Condensed"/>
      </rPr>
      <t xml:space="preserve">
</t>
    </r>
    <r>
      <rPr>
        <sz val="11"/>
        <color rgb="FF006096"/>
        <rFont val="Roboto Condensed"/>
      </rPr>
      <t xml:space="preserve">                "logs:DescribeLogStreams",</t>
    </r>
    <r>
      <rPr>
        <sz val="11"/>
        <color rgb="FF006096"/>
        <rFont val="Roboto Condensed"/>
      </rPr>
      <t xml:space="preserve">
</t>
    </r>
    <r>
      <rPr>
        <sz val="11"/>
        <color rgb="FF006096"/>
        <rFont val="Roboto Condensed"/>
      </rPr>
      <t xml:space="preserve">                "logs:PutLogEvents",</t>
    </r>
    <r>
      <rPr>
        <sz val="11"/>
        <color rgb="FF006096"/>
        <rFont val="Roboto Condensed"/>
      </rPr>
      <t xml:space="preserve">
</t>
    </r>
    <r>
      <rPr>
        <sz val="11"/>
        <color rgb="FF006096"/>
        <rFont val="Roboto Condensed"/>
      </rPr>
      <t xml:space="preserve">                "logs:GetLogEvents",</t>
    </r>
    <r>
      <rPr>
        <sz val="11"/>
        <color rgb="FF006096"/>
        <rFont val="Roboto Condensed"/>
      </rPr>
      <t xml:space="preserve">
</t>
    </r>
    <r>
      <rPr>
        <sz val="11"/>
        <color rgb="FF006096"/>
        <rFont val="Roboto Condensed"/>
      </rPr>
      <t xml:space="preserve">                "logs:FilterLogEvents"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create an IAM role:</t>
    </r>
    <r>
      <rPr>
        <sz val="11"/>
        <color rgb="FF000000"/>
        <rFont val="Calibri"/>
      </rPr>
      <t xml:space="preserve">
</t>
    </r>
    <r>
      <rPr>
        <sz val="11"/>
        <color rgb="FF006096"/>
        <rFont val="Roboto Condensed"/>
      </rPr>
      <t xml:space="preserve">aws iam create-role --role-name &lt;aws-support-iam-role&gt; --assume-role-policy-document file://&lt;file-path&gt;role_policy_document.json </t>
    </r>
    <r>
      <rPr>
        <sz val="11"/>
        <color rgb="FF006096"/>
        <rFont val="Roboto Condensed"/>
      </rPr>
      <t xml:space="preserve">
</t>
    </r>
    <r>
      <rPr>
        <sz val="11"/>
        <color rgb="FF000000"/>
        <rFont val="Calibri"/>
      </rPr>
      <t xml:space="preserve">
</t>
    </r>
    <r>
      <rPr>
        <sz val="11"/>
        <color rgb="FF000000"/>
        <rFont val="Calibri"/>
      </rPr>
      <t>- Run the following command to create an IAM policy:</t>
    </r>
    <r>
      <rPr>
        <sz val="11"/>
        <color rgb="FF000000"/>
        <rFont val="Calibri"/>
      </rPr>
      <t xml:space="preserve">
</t>
    </r>
    <r>
      <rPr>
        <sz val="11"/>
        <color rgb="FF006096"/>
        <rFont val="Roboto Condensed"/>
      </rPr>
      <t>aws iam create-policy --policy-name &lt;iam-policy-name&gt; --policy-document file://&lt;file-path&gt;iam-policy.json</t>
    </r>
    <r>
      <rPr>
        <sz val="11"/>
        <color rgb="FF006096"/>
        <rFont val="Roboto Condensed"/>
      </rPr>
      <t xml:space="preserve">
</t>
    </r>
    <r>
      <rPr>
        <sz val="11"/>
        <color rgb="FF000000"/>
        <rFont val="Calibri"/>
      </rPr>
      <t xml:space="preserve">
</t>
    </r>
    <r>
      <rPr>
        <sz val="11"/>
        <color rgb="FF000000"/>
        <rFont val="Calibri"/>
      </rPr>
      <t xml:space="preserve">- Run the </t>
    </r>
    <r>
      <rPr>
        <b/>
        <sz val="11"/>
        <color rgb="FF000000"/>
        <rFont val="Calibri"/>
      </rPr>
      <t>attach-group-policy</t>
    </r>
    <r>
      <rPr>
        <sz val="11"/>
        <color rgb="FF000000"/>
        <rFont val="Calibri"/>
      </rPr>
      <t xml:space="preserve"> command, using the IAM policy ARN returned from the previous step to attach the policy to the IAM role:</t>
    </r>
    <r>
      <rPr>
        <sz val="11"/>
        <color rgb="FF000000"/>
        <rFont val="Calibri"/>
      </rPr>
      <t xml:space="preserve">
</t>
    </r>
    <r>
      <rPr>
        <sz val="11"/>
        <color rgb="FF006096"/>
        <rFont val="Roboto Condensed"/>
      </rPr>
      <t>aws iam attach-group-policy --policy-arn arn:aws:iam::&lt;aws-account-id&gt;:policy/&lt;iam-policy-name&gt; --group-name &lt;group-name&gt;</t>
    </r>
    <r>
      <rPr>
        <sz val="11"/>
        <color rgb="FF006096"/>
        <rFont val="Roboto Condensed"/>
      </rPr>
      <t xml:space="preserve">
</t>
    </r>
    <r>
      <rPr>
        <sz val="11"/>
        <color rgb="FF000000"/>
        <rFont val="Calibri"/>
      </rPr>
      <t xml:space="preserve">
</t>
    </r>
    <r>
      <rPr>
        <sz val="11"/>
        <color rgb="FF000000"/>
        <rFont val="Calibri"/>
      </rPr>
      <t>- If the command succeeds, no output is returned.</t>
    </r>
    <r>
      <rPr>
        <sz val="11"/>
        <color rgb="FF000000"/>
        <rFont val="Calibri"/>
      </rPr>
      <t xml:space="preserve">
</t>
    </r>
    <r>
      <rPr>
        <sz val="11"/>
        <color rgb="FF000000"/>
        <rFont val="Calibri"/>
      </rPr>
      <t xml:space="preserve">- Run the </t>
    </r>
    <r>
      <rPr>
        <b/>
        <sz val="11"/>
        <color rgb="FF000000"/>
        <rFont val="Calibri"/>
      </rPr>
      <t>describe-vpcs</t>
    </r>
    <r>
      <rPr>
        <sz val="11"/>
        <color rgb="FF000000"/>
        <rFont val="Calibri"/>
      </rPr>
      <t xml:space="preserve"> command to get a list of VPCs in the selected region:</t>
    </r>
    <r>
      <rPr>
        <sz val="11"/>
        <color rgb="FF000000"/>
        <rFont val="Calibri"/>
      </rPr>
      <t xml:space="preserve">
</t>
    </r>
    <r>
      <rPr>
        <sz val="11"/>
        <color rgb="FF006096"/>
        <rFont val="Roboto Condensed"/>
      </rPr>
      <t>aws ec2 describe-vpcs --region &lt;region&gt;</t>
    </r>
    <r>
      <rPr>
        <sz val="11"/>
        <color rgb="FF006096"/>
        <rFont val="Roboto Condensed"/>
      </rPr>
      <t xml:space="preserve">
</t>
    </r>
    <r>
      <rPr>
        <sz val="11"/>
        <color rgb="FF000000"/>
        <rFont val="Calibri"/>
      </rPr>
      <t xml:space="preserve">
</t>
    </r>
    <r>
      <rPr>
        <sz val="11"/>
        <color rgb="FF000000"/>
        <rFont val="Calibri"/>
      </rPr>
      <t>- The command output should return a list of VPCs in the selected region.</t>
    </r>
    <r>
      <rPr>
        <sz val="11"/>
        <color rgb="FF000000"/>
        <rFont val="Calibri"/>
      </rPr>
      <t xml:space="preserve">
</t>
    </r>
    <r>
      <rPr>
        <sz val="11"/>
        <color rgb="FF000000"/>
        <rFont val="Calibri"/>
      </rPr>
      <t xml:space="preserve">- Run the </t>
    </r>
    <r>
      <rPr>
        <b/>
        <sz val="11"/>
        <color rgb="FF000000"/>
        <rFont val="Calibri"/>
      </rPr>
      <t>create-flow-logs</t>
    </r>
    <r>
      <rPr>
        <sz val="11"/>
        <color rgb="FF000000"/>
        <rFont val="Calibri"/>
      </rPr>
      <t xml:space="preserve"> command to create a flow log for a VPC:</t>
    </r>
    <r>
      <rPr>
        <sz val="11"/>
        <color rgb="FF000000"/>
        <rFont val="Calibri"/>
      </rPr>
      <t xml:space="preserve">
</t>
    </r>
    <r>
      <rPr>
        <sz val="11"/>
        <color rgb="FF006096"/>
        <rFont val="Roboto Condensed"/>
      </rPr>
      <t>aws ec2 create-flow-logs --resource-type VPC --resource-ids &lt;vpc-id&gt; --traffic-type REJECT --log-group-name &lt;log-group-name&gt; --deliver-logs-permission-arn &lt;iam-role-arn&gt;</t>
    </r>
    <r>
      <rPr>
        <sz val="11"/>
        <color rgb="FF006096"/>
        <rFont val="Roboto Condensed"/>
      </rPr>
      <t xml:space="preserve">
</t>
    </r>
    <r>
      <rPr>
        <sz val="11"/>
        <color rgb="FF000000"/>
        <rFont val="Calibri"/>
      </rPr>
      <t xml:space="preserve">
</t>
    </r>
    <r>
      <rPr>
        <sz val="11"/>
        <color rgb="FF000000"/>
        <rFont val="Calibri"/>
      </rPr>
      <t>- Repeat step 7 for other VPCs in the selected region.</t>
    </r>
    <r>
      <rPr>
        <sz val="11"/>
        <color rgb="FF000000"/>
        <rFont val="Calibri"/>
      </rPr>
      <t xml:space="preserve">
</t>
    </r>
    <r>
      <rPr>
        <sz val="11"/>
        <color rgb="FF000000"/>
        <rFont val="Calibri"/>
      </rPr>
      <t>- Change the region by updating --region, and repeat the remediation procedure for each region.</t>
    </r>
  </si>
  <si>
    <r>
      <rPr>
        <sz val="11"/>
        <color rgb="FF000000"/>
        <rFont val="Calibri"/>
      </rPr>
      <t>VPC Flow Logs is a feature that enables you to capture information about the IP traffic going to and from network interfaces in your VPC. After you've created a flow log, you can view and retrieve its data in Amazon CloudWatch Logs. It is recommended that VPC Flow Logs be enabled for packet "Rejects" for VPCs.</t>
    </r>
  </si>
  <si>
    <r>
      <rPr>
        <sz val="11"/>
        <color rgb="FF000000"/>
        <rFont val="Calibri"/>
      </rPr>
      <t>By default, CloudWatch Logs will store logs indefinitely unless a specific retention period is defined for the log group. When choosing the number of days to retain, keep in mind that the average time it takes for an organization to realize they have been breached is 210 days (at the time of this writing). Since additional time is required to research a breach, a minimum retention policy of 365 days allows for detection and investigation. You may also wish to archive the logs to a cheaper storage service rather than simply deleting them. See the following AWS resource to manage CloudWatch Logs retention periods:</t>
    </r>
    <r>
      <rPr>
        <sz val="11"/>
        <color rgb="FF000000"/>
        <rFont val="Calibri"/>
      </rPr>
      <t xml:space="preserve">
</t>
    </r>
    <r>
      <rPr>
        <sz val="11"/>
        <color rgb="FF000000"/>
        <rFont val="Calibri"/>
      </rPr>
      <t>- https://docs.aws.amazon.com/AmazonCloudWatch/latest/DeveloperGuide/SettingLogRetention.html</t>
    </r>
  </si>
  <si>
    <r>
      <rPr>
        <sz val="11"/>
        <color rgb="FF000000"/>
        <rFont val="Calibri"/>
      </rPr>
      <t>Perform the following to determine if VPC Flow logs are enabled:</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into the management console.</t>
    </r>
    <r>
      <rPr>
        <sz val="11"/>
        <color rgb="FF000000"/>
        <rFont val="Calibri"/>
      </rPr>
      <t xml:space="preserve">
</t>
    </r>
    <r>
      <rPr>
        <sz val="11"/>
        <color rgb="FF000000"/>
        <rFont val="Calibri"/>
      </rPr>
      <t xml:space="preserve">- Select </t>
    </r>
    <r>
      <rPr>
        <b/>
        <sz val="11"/>
        <color rgb="FF000000"/>
        <rFont val="Calibri"/>
      </rPr>
      <t>Services</t>
    </r>
    <r>
      <rPr>
        <sz val="11"/>
        <color rgb="FF000000"/>
        <rFont val="Calibri"/>
      </rPr>
      <t xml:space="preserve">, then select </t>
    </r>
    <r>
      <rPr>
        <b/>
        <sz val="11"/>
        <color rgb="FF000000"/>
        <rFont val="Calibri"/>
      </rPr>
      <t>VPC</t>
    </r>
    <r>
      <rPr>
        <sz val="11"/>
        <color rgb="FF000000"/>
        <rFont val="Calibri"/>
      </rPr>
      <t>.</t>
    </r>
    <r>
      <rPr>
        <sz val="11"/>
        <color rgb="FF000000"/>
        <rFont val="Calibri"/>
      </rPr>
      <t xml:space="preserve">
</t>
    </r>
    <r>
      <rPr>
        <sz val="11"/>
        <color rgb="FF000000"/>
        <rFont val="Calibri"/>
      </rPr>
      <t xml:space="preserve">- In the left navigation pane, select </t>
    </r>
    <r>
      <rPr>
        <b/>
        <sz val="11"/>
        <color rgb="FF000000"/>
        <rFont val="Calibri"/>
      </rPr>
      <t>Your VPCs</t>
    </r>
    <r>
      <rPr>
        <sz val="11"/>
        <color rgb="FF000000"/>
        <rFont val="Calibri"/>
      </rPr>
      <t>.</t>
    </r>
    <r>
      <rPr>
        <sz val="11"/>
        <color rgb="FF000000"/>
        <rFont val="Calibri"/>
      </rPr>
      <t xml:space="preserve">
</t>
    </r>
    <r>
      <rPr>
        <sz val="11"/>
        <color rgb="FF000000"/>
        <rFont val="Calibri"/>
      </rPr>
      <t>- Select a VPC.</t>
    </r>
    <r>
      <rPr>
        <sz val="11"/>
        <color rgb="FF000000"/>
        <rFont val="Calibri"/>
      </rPr>
      <t xml:space="preserve">
</t>
    </r>
    <r>
      <rPr>
        <sz val="11"/>
        <color rgb="FF000000"/>
        <rFont val="Calibri"/>
      </rPr>
      <t xml:space="preserve">- In the right pane, select the </t>
    </r>
    <r>
      <rPr>
        <b/>
        <sz val="11"/>
        <color rgb="FF000000"/>
        <rFont val="Calibri"/>
      </rPr>
      <t>Flow Logs</t>
    </r>
    <r>
      <rPr>
        <sz val="11"/>
        <color rgb="FF000000"/>
        <rFont val="Calibri"/>
      </rPr>
      <t xml:space="preserve"> tab.</t>
    </r>
    <r>
      <rPr>
        <sz val="11"/>
        <color rgb="FF000000"/>
        <rFont val="Calibri"/>
      </rPr>
      <t xml:space="preserve">
</t>
    </r>
    <r>
      <rPr>
        <sz val="11"/>
        <color rgb="FF000000"/>
        <rFont val="Calibri"/>
      </rPr>
      <t xml:space="preserve">- Ensure a Log Flow exists that has </t>
    </r>
    <r>
      <rPr>
        <b/>
        <sz val="11"/>
        <color rgb="FF000000"/>
        <rFont val="Calibri"/>
      </rPr>
      <t>Active</t>
    </r>
    <r>
      <rPr>
        <sz val="11"/>
        <color rgb="FF000000"/>
        <rFont val="Calibri"/>
      </rPr>
      <t xml:space="preserve"> in the </t>
    </r>
    <r>
      <rPr>
        <b/>
        <sz val="11"/>
        <color rgb="FF000000"/>
        <rFont val="Calibri"/>
      </rPr>
      <t>Status</t>
    </r>
    <r>
      <rPr>
        <sz val="11"/>
        <color rgb="FF000000"/>
        <rFont val="Calibri"/>
      </rPr>
      <t xml:space="preserve"> column.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describe-vpcs</t>
    </r>
    <r>
      <rPr>
        <sz val="11"/>
        <color rgb="FF000000"/>
        <rFont val="Calibri"/>
      </rPr>
      <t xml:space="preserve"> command (OSX/Linux/UNIX) to list the VPC networks available in the current AWS region:</t>
    </r>
    <r>
      <rPr>
        <sz val="11"/>
        <color rgb="FF000000"/>
        <rFont val="Calibri"/>
      </rPr>
      <t xml:space="preserve">
</t>
    </r>
    <r>
      <rPr>
        <sz val="11"/>
        <color rgb="FF006096"/>
        <rFont val="Roboto Condensed"/>
      </rPr>
      <t>aws ec2 describe-vpcs --region &lt;region&gt; --query Vpcs[].VpcId</t>
    </r>
    <r>
      <rPr>
        <sz val="11"/>
        <color rgb="FF006096"/>
        <rFont val="Roboto Condensed"/>
      </rPr>
      <t xml:space="preserve">
</t>
    </r>
    <r>
      <rPr>
        <sz val="11"/>
        <color rgb="FF000000"/>
        <rFont val="Calibri"/>
      </rPr>
      <t xml:space="preserve">
</t>
    </r>
    <r>
      <rPr>
        <sz val="11"/>
        <color rgb="FF000000"/>
        <rFont val="Calibri"/>
      </rPr>
      <t xml:space="preserve">The command output returns the </t>
    </r>
    <r>
      <rPr>
        <b/>
        <sz val="11"/>
        <color rgb="FF000000"/>
        <rFont val="Calibri"/>
      </rPr>
      <t>VpcId</t>
    </r>
    <r>
      <rPr>
        <sz val="11"/>
        <color rgb="FF000000"/>
        <rFont val="Calibri"/>
      </rPr>
      <t xml:space="preserve"> of VPCs available in the selected region.</t>
    </r>
    <r>
      <rPr>
        <sz val="11"/>
        <color rgb="FF000000"/>
        <rFont val="Calibri"/>
      </rPr>
      <t xml:space="preserve">
</t>
    </r>
    <r>
      <rPr>
        <sz val="11"/>
        <color rgb="FF000000"/>
        <rFont val="Calibri"/>
      </rPr>
      <t xml:space="preserve">- Run the </t>
    </r>
    <r>
      <rPr>
        <b/>
        <sz val="11"/>
        <color rgb="FF000000"/>
        <rFont val="Calibri"/>
      </rPr>
      <t>describe-flow-logs</t>
    </r>
    <r>
      <rPr>
        <sz val="11"/>
        <color rgb="FF000000"/>
        <rFont val="Calibri"/>
      </rPr>
      <t xml:space="preserve"> command (OSX/Linux/UNIX) using the VPC ID to determine if the selected virtual network has the Flow Logs feature enabled:</t>
    </r>
    <r>
      <rPr>
        <sz val="11"/>
        <color rgb="FF000000"/>
        <rFont val="Calibri"/>
      </rPr>
      <t xml:space="preserve">
</t>
    </r>
    <r>
      <rPr>
        <sz val="11"/>
        <color rgb="FF006096"/>
        <rFont val="Roboto Condensed"/>
      </rPr>
      <t>aws ec2 describe-flow-logs --filter "Name=resource-id,Values=&lt;vpc-id&gt;"</t>
    </r>
    <r>
      <rPr>
        <sz val="11"/>
        <color rgb="FF006096"/>
        <rFont val="Roboto Condensed"/>
      </rPr>
      <t xml:space="preserve">
</t>
    </r>
    <r>
      <rPr>
        <sz val="11"/>
        <color rgb="FF000000"/>
        <rFont val="Calibri"/>
      </rPr>
      <t xml:space="preserve">
</t>
    </r>
    <r>
      <rPr>
        <sz val="11"/>
        <color rgb="FF000000"/>
        <rFont val="Calibri"/>
      </rPr>
      <t xml:space="preserve">If there are no Flow Logs created for the selected VPC, the command output will return an empty list </t>
    </r>
    <r>
      <rPr>
        <b/>
        <sz val="11"/>
        <color rgb="FF000000"/>
        <rFont val="Calibri"/>
      </rPr>
      <t>[]</t>
    </r>
    <r>
      <rPr>
        <sz val="11"/>
        <color rgb="FF000000"/>
        <rFont val="Calibri"/>
      </rPr>
      <t xml:space="preserve">.3. Repeat step 2 for other VPCs in the same region.4. Change the region by updating </t>
    </r>
    <r>
      <rPr>
        <b/>
        <sz val="11"/>
        <color rgb="FF000000"/>
        <rFont val="Calibri"/>
      </rPr>
      <t>--region</t>
    </r>
    <r>
      <rPr>
        <sz val="11"/>
        <color rgb="FF000000"/>
        <rFont val="Calibri"/>
      </rPr>
      <t>, and repeat steps 1-4 for each region.5. Alternatively, the following command can be used to identify VPCs with and without Flow Logs:</t>
    </r>
    <r>
      <rPr>
        <sz val="11"/>
        <color rgb="FF000000"/>
        <rFont val="Calibri"/>
      </rPr>
      <t xml:space="preserve">
</t>
    </r>
    <r>
      <rPr>
        <sz val="11"/>
        <color rgb="FF006096"/>
        <rFont val="Roboto Condensed"/>
      </rPr>
      <t>VPCS=$(aws ec2 describe-vpcs --query "Vpcs[].VpcId" --output text)</t>
    </r>
    <r>
      <rPr>
        <sz val="11"/>
        <color rgb="FF006096"/>
        <rFont val="Roboto Condensed"/>
      </rPr>
      <t xml:space="preserve">
</t>
    </r>
    <r>
      <rPr>
        <sz val="11"/>
        <color rgb="FF006096"/>
        <rFont val="Roboto Condensed"/>
      </rPr>
      <t>for VPC in $VPCS; do</t>
    </r>
    <r>
      <rPr>
        <sz val="11"/>
        <color rgb="FF006096"/>
        <rFont val="Roboto Condensed"/>
      </rPr>
      <t xml:space="preserve">
</t>
    </r>
    <r>
      <rPr>
        <sz val="11"/>
        <color rgb="FF006096"/>
        <rFont val="Roboto Condensed"/>
      </rPr>
      <t xml:space="preserve">  COUNT=$(aws ec2 describe-flow-logs --filter Name=resource-id,Values=$VPC --query "length(FlowLogs)" --output text)</t>
    </r>
    <r>
      <rPr>
        <sz val="11"/>
        <color rgb="FF006096"/>
        <rFont val="Roboto Condensed"/>
      </rPr>
      <t xml:space="preserve">
</t>
    </r>
    <r>
      <rPr>
        <sz val="11"/>
        <color rgb="FF006096"/>
        <rFont val="Roboto Condensed"/>
      </rPr>
      <t xml:space="preserve">  if [ "$COUNT" -gt 0 ]; then</t>
    </r>
    <r>
      <rPr>
        <sz val="11"/>
        <color rgb="FF006096"/>
        <rFont val="Roboto Condensed"/>
      </rPr>
      <t xml:space="preserve">
</t>
    </r>
    <r>
      <rPr>
        <sz val="11"/>
        <color rgb="FF006096"/>
        <rFont val="Roboto Condensed"/>
      </rPr>
      <t xml:space="preserve">    echo "$VPC True"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"$VPC False"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</si>
  <si>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By default, VPC Flow Logs are not enabled for any newly created VPCs. Logging must be manually configured on a per-VPC basis.</t>
    </r>
  </si>
  <si>
    <t>4.8</t>
  </si>
  <si>
    <r>
      <rPr>
        <sz val="11"/>
        <rFont val="Calibri"/>
      </rPr>
      <t>Ensure that object-level logging for write events is enabled for S3 buckets</t>
    </r>
  </si>
  <si>
    <r>
      <rPr>
        <b/>
        <sz val="11"/>
        <color rgb="FF000000"/>
        <rFont val="Calibri"/>
      </rPr>
      <t>From Console:</t>
    </r>
    <r>
      <rPr>
        <sz val="11"/>
        <color rgb="FF000000"/>
        <rFont val="Calibri"/>
      </rPr>
      <t xml:space="preserve">
</t>
    </r>
    <r>
      <rPr>
        <sz val="11"/>
        <color rgb="FF000000"/>
        <rFont val="Calibri"/>
      </rPr>
      <t xml:space="preserve">- Login to the AWS Management Console and navigate to the S3 dashboard at </t>
    </r>
    <r>
      <rPr>
        <b/>
        <sz val="11"/>
        <color rgb="FF000000"/>
        <rFont val="Calibri"/>
      </rPr>
      <t>https://console.aws.amazon.com/s3/</t>
    </r>
    <r>
      <rPr>
        <sz val="11"/>
        <color rgb="FF000000"/>
        <rFont val="Calibri"/>
      </rPr>
      <t>.</t>
    </r>
    <r>
      <rPr>
        <sz val="11"/>
        <color rgb="FF000000"/>
        <rFont val="Calibri"/>
      </rPr>
      <t xml:space="preserve">
</t>
    </r>
    <r>
      <rPr>
        <sz val="11"/>
        <color rgb="FF000000"/>
        <rFont val="Calibri"/>
      </rPr>
      <t xml:space="preserve">- In the left navigation panel, click </t>
    </r>
    <r>
      <rPr>
        <b/>
        <sz val="11"/>
        <color rgb="FF000000"/>
        <rFont val="Calibri"/>
      </rPr>
      <t>buckets</t>
    </r>
    <r>
      <rPr>
        <sz val="11"/>
        <color rgb="FF000000"/>
        <rFont val="Calibri"/>
      </rPr>
      <t>, and then click the name of the S3 bucket you want to examine.</t>
    </r>
    <r>
      <rPr>
        <sz val="11"/>
        <color rgb="FF000000"/>
        <rFont val="Calibri"/>
      </rPr>
      <t xml:space="preserve">
</t>
    </r>
    <r>
      <rPr>
        <sz val="11"/>
        <color rgb="FF000000"/>
        <rFont val="Calibri"/>
      </rPr>
      <t xml:space="preserve">- Click the </t>
    </r>
    <r>
      <rPr>
        <b/>
        <sz val="11"/>
        <color rgb="FF000000"/>
        <rFont val="Calibri"/>
      </rPr>
      <t>Properties</t>
    </r>
    <r>
      <rPr>
        <sz val="11"/>
        <color rgb="FF000000"/>
        <rFont val="Calibri"/>
      </rPr>
      <t xml:space="preserve"> tab to see the bucket configuration in detail.</t>
    </r>
    <r>
      <rPr>
        <sz val="11"/>
        <color rgb="FF000000"/>
        <rFont val="Calibri"/>
      </rPr>
      <t xml:space="preserve">
</t>
    </r>
    <r>
      <rPr>
        <sz val="11"/>
        <color rgb="FF000000"/>
        <rFont val="Calibri"/>
      </rPr>
      <t xml:space="preserve">- In the </t>
    </r>
    <r>
      <rPr>
        <b/>
        <sz val="11"/>
        <color rgb="FF000000"/>
        <rFont val="Calibri"/>
      </rPr>
      <t>AWS CloudTrail data events</t>
    </r>
    <r>
      <rPr>
        <sz val="11"/>
        <color rgb="FF000000"/>
        <rFont val="Calibri"/>
      </rPr>
      <t xml:space="preserve"> section, select the trail name for recording activity. You can choose an existing trail or create a new one by clicking the </t>
    </r>
    <r>
      <rPr>
        <b/>
        <sz val="11"/>
        <color rgb="FF000000"/>
        <rFont val="Calibri"/>
      </rPr>
      <t>Configure in CloudTrail</t>
    </r>
    <r>
      <rPr>
        <sz val="11"/>
        <color rgb="FF000000"/>
        <rFont val="Calibri"/>
      </rPr>
      <t xml:space="preserve"> button or navigating to the CloudTrail console </t>
    </r>
    <r>
      <rPr>
        <sz val="11"/>
        <color rgb="FF0000FF"/>
        <rFont val="Calibri"/>
      </rPr>
      <t>(https://console.aws.amazon.com/cloudtrail/)</t>
    </r>
    <r>
      <rPr>
        <sz val="11"/>
        <color rgb="FF000000"/>
        <rFont val="Calibri"/>
      </rPr>
      <t>.</t>
    </r>
    <r>
      <rPr>
        <sz val="11"/>
        <color rgb="FF000000"/>
        <rFont val="Calibri"/>
      </rPr>
      <t xml:space="preserve">
</t>
    </r>
    <r>
      <rPr>
        <sz val="11"/>
        <color rgb="FF000000"/>
        <rFont val="Calibri"/>
      </rPr>
      <t xml:space="preserve">- Once the trail is selected, select the </t>
    </r>
    <r>
      <rPr>
        <b/>
        <sz val="11"/>
        <color rgb="FF000000"/>
        <rFont val="Calibri"/>
      </rPr>
      <t>Data Events</t>
    </r>
    <r>
      <rPr>
        <sz val="11"/>
        <color rgb="FF000000"/>
        <rFont val="Calibri"/>
      </rPr>
      <t xml:space="preserve"> check box.</t>
    </r>
    <r>
      <rPr>
        <sz val="11"/>
        <color rgb="FF000000"/>
        <rFont val="Calibri"/>
      </rPr>
      <t xml:space="preserve">
</t>
    </r>
    <r>
      <rPr>
        <sz val="11"/>
        <color rgb="FF000000"/>
        <rFont val="Calibri"/>
      </rPr>
      <t xml:space="preserve">- Select </t>
    </r>
    <r>
      <rPr>
        <b/>
        <sz val="11"/>
        <color rgb="FF000000"/>
        <rFont val="Calibri"/>
      </rPr>
      <t>S3</t>
    </r>
    <r>
      <rPr>
        <sz val="11"/>
        <color rgb="FF000000"/>
        <rFont val="Calibri"/>
      </rPr>
      <t xml:space="preserve"> from the </t>
    </r>
    <r>
      <rPr>
        <b/>
        <sz val="11"/>
        <color rgb="FF000000"/>
        <rFont val="Calibri"/>
      </rPr>
      <t>Data event type</t>
    </r>
    <r>
      <rPr>
        <sz val="11"/>
        <color rgb="FF000000"/>
        <rFont val="Calibri"/>
      </rPr>
      <t xml:space="preserve"> drop-down.</t>
    </r>
    <r>
      <rPr>
        <sz val="11"/>
        <color rgb="FF000000"/>
        <rFont val="Calibri"/>
      </rPr>
      <t xml:space="preserve">
</t>
    </r>
    <r>
      <rPr>
        <sz val="11"/>
        <color rgb="FF000000"/>
        <rFont val="Calibri"/>
      </rPr>
      <t xml:space="preserve">- Select </t>
    </r>
    <r>
      <rPr>
        <b/>
        <sz val="11"/>
        <color rgb="FF000000"/>
        <rFont val="Calibri"/>
      </rPr>
      <t>Log all events</t>
    </r>
    <r>
      <rPr>
        <sz val="11"/>
        <color rgb="FF000000"/>
        <rFont val="Calibri"/>
      </rPr>
      <t xml:space="preserve"> from the </t>
    </r>
    <r>
      <rPr>
        <b/>
        <sz val="11"/>
        <color rgb="FF000000"/>
        <rFont val="Calibri"/>
      </rPr>
      <t>Log selector template</t>
    </r>
    <r>
      <rPr>
        <sz val="11"/>
        <color rgb="FF000000"/>
        <rFont val="Calibri"/>
      </rPr>
      <t xml:space="preserve"> drop-down.</t>
    </r>
    <r>
      <rPr>
        <sz val="11"/>
        <color rgb="FF000000"/>
        <rFont val="Calibri"/>
      </rPr>
      <t xml:space="preserve">
</t>
    </r>
    <r>
      <rPr>
        <sz val="11"/>
        <color rgb="FF000000"/>
        <rFont val="Calibri"/>
      </rPr>
      <t>- Repeat steps 2-7 to enable object-level logging of write events for other S3 buckets.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To enable </t>
    </r>
    <r>
      <rPr>
        <b/>
        <sz val="11"/>
        <color rgb="FF000000"/>
        <rFont val="Calibri"/>
      </rPr>
      <t>object-level</t>
    </r>
    <r>
      <rPr>
        <sz val="11"/>
        <color rgb="FF000000"/>
        <rFont val="Calibri"/>
      </rPr>
      <t xml:space="preserve"> data events logging for S3 buckets within your AWS account, run the </t>
    </r>
    <r>
      <rPr>
        <b/>
        <sz val="11"/>
        <color rgb="FF000000"/>
        <rFont val="Calibri"/>
      </rPr>
      <t>put-event-selectors</t>
    </r>
    <r>
      <rPr>
        <sz val="11"/>
        <color rgb="FF000000"/>
        <rFont val="Calibri"/>
      </rPr>
      <t xml:space="preserve"> command using the name of the trail that you want to reconfigure as identifier:</t>
    </r>
    <r>
      <rPr>
        <sz val="11"/>
        <color rgb="FF000000"/>
        <rFont val="Calibri"/>
      </rPr>
      <t xml:space="preserve">
</t>
    </r>
    <r>
      <rPr>
        <sz val="11"/>
        <color rgb="FF006096"/>
        <rFont val="Roboto Condensed"/>
      </rPr>
      <t>aws cloudtrail put-event-selectors --region &lt;region-name&gt; --trail-name &lt;trail-name&gt; --event-selectors '[{ "ReadWriteType": "WriteOnly", "IncludeManagementEvents":true, "DataResources": [{ "Type": "AWS::S3::Object", "Values": ["arn:aws:s3:::&lt;s3-bucket-name&gt;/"] }] }]'</t>
    </r>
    <r>
      <rPr>
        <sz val="11"/>
        <color rgb="FF006096"/>
        <rFont val="Roboto Condensed"/>
      </rPr>
      <t xml:space="preserve">
</t>
    </r>
    <r>
      <rPr>
        <sz val="11"/>
        <color rgb="FF000000"/>
        <rFont val="Calibri"/>
      </rPr>
      <t xml:space="preserve">
</t>
    </r>
    <r>
      <rPr>
        <sz val="11"/>
        <color rgb="FF000000"/>
        <rFont val="Calibri"/>
      </rPr>
      <t xml:space="preserve">- The command output will be </t>
    </r>
    <r>
      <rPr>
        <b/>
        <sz val="11"/>
        <color rgb="FF000000"/>
        <rFont val="Calibri"/>
      </rPr>
      <t>object-level</t>
    </r>
    <r>
      <rPr>
        <sz val="11"/>
        <color rgb="FF000000"/>
        <rFont val="Calibri"/>
      </rPr>
      <t xml:space="preserve"> event trail configuration.</t>
    </r>
    <r>
      <rPr>
        <sz val="11"/>
        <color rgb="FF000000"/>
        <rFont val="Calibri"/>
      </rPr>
      <t xml:space="preserve">
</t>
    </r>
    <r>
      <rPr>
        <sz val="11"/>
        <color rgb="FF000000"/>
        <rFont val="Calibri"/>
      </rPr>
      <t xml:space="preserve">- If you want to enable it for all buckets at once, change the Values parameter to </t>
    </r>
    <r>
      <rPr>
        <b/>
        <sz val="11"/>
        <color rgb="FF000000"/>
        <rFont val="Calibri"/>
      </rPr>
      <t>["arn:aws:s3"]</t>
    </r>
    <r>
      <rPr>
        <sz val="11"/>
        <color rgb="FF000000"/>
        <rFont val="Calibri"/>
      </rPr>
      <t xml:space="preserve"> in the previous command.</t>
    </r>
    <r>
      <rPr>
        <sz val="11"/>
        <color rgb="FF000000"/>
        <rFont val="Calibri"/>
      </rPr>
      <t xml:space="preserve">
</t>
    </r>
    <r>
      <rPr>
        <sz val="11"/>
        <color rgb="FF000000"/>
        <rFont val="Calibri"/>
      </rPr>
      <t xml:space="preserve">- Repeat step 1 for each s3 bucket to update </t>
    </r>
    <r>
      <rPr>
        <b/>
        <sz val="11"/>
        <color rgb="FF000000"/>
        <rFont val="Calibri"/>
      </rPr>
      <t>object-level</t>
    </r>
    <r>
      <rPr>
        <sz val="11"/>
        <color rgb="FF000000"/>
        <rFont val="Calibri"/>
      </rPr>
      <t xml:space="preserve"> logging of write events.</t>
    </r>
    <r>
      <rPr>
        <sz val="11"/>
        <color rgb="FF000000"/>
        <rFont val="Calibri"/>
      </rPr>
      <t xml:space="preserve">
</t>
    </r>
    <r>
      <rPr>
        <sz val="11"/>
        <color rgb="FF000000"/>
        <rFont val="Calibri"/>
      </rPr>
      <t xml:space="preserve">- Change the AWS region by updating the </t>
    </r>
    <r>
      <rPr>
        <b/>
        <sz val="11"/>
        <color rgb="FF000000"/>
        <rFont val="Calibri"/>
      </rPr>
      <t>--region</t>
    </r>
    <r>
      <rPr>
        <sz val="11"/>
        <color rgb="FF000000"/>
        <rFont val="Calibri"/>
      </rPr>
      <t xml:space="preserve"> command parameter, and perform the process for the other regions.</t>
    </r>
  </si>
  <si>
    <r>
      <rPr>
        <sz val="11"/>
        <color rgb="FF000000"/>
        <rFont val="Calibri"/>
      </rPr>
      <t>S3 object-level API operations, such as GetObject, DeleteObject, and PutObject, are referred to as data events. By default, CloudTrail trails do not log data events, so it is recommended to enable object-level logging for S3 buckets.</t>
    </r>
  </si>
  <si>
    <r>
      <rPr>
        <sz val="11"/>
        <color rgb="FF000000"/>
        <rFont val="Calibri"/>
      </rPr>
      <t>Enabling logging for these object-level events may significantly increase the number of events logged and may incur additional costs.</t>
    </r>
  </si>
  <si>
    <r>
      <rPr>
        <b/>
        <sz val="11"/>
        <color rgb="FF000000"/>
        <rFont val="Calibri"/>
      </rPr>
      <t>From Console:</t>
    </r>
    <r>
      <rPr>
        <sz val="11"/>
        <color rgb="FF000000"/>
        <rFont val="Calibri"/>
      </rPr>
      <t xml:space="preserve">
</t>
    </r>
    <r>
      <rPr>
        <sz val="11"/>
        <color rgb="FF000000"/>
        <rFont val="Calibri"/>
      </rPr>
      <t xml:space="preserve">- Login to the AWS Management Console and navigate to the CloudTrail dashboard at </t>
    </r>
    <r>
      <rPr>
        <b/>
        <sz val="11"/>
        <color rgb="FF000000"/>
        <rFont val="Calibri"/>
      </rPr>
      <t>https://console.aws.amazon.com/cloudtrail/</t>
    </r>
    <r>
      <rPr>
        <sz val="11"/>
        <color rgb="FF000000"/>
        <rFont val="Calibri"/>
      </rPr>
      <t>.</t>
    </r>
    <r>
      <rPr>
        <sz val="11"/>
        <color rgb="FF000000"/>
        <rFont val="Calibri"/>
      </rPr>
      <t xml:space="preserve">
</t>
    </r>
    <r>
      <rPr>
        <sz val="11"/>
        <color rgb="FF000000"/>
        <rFont val="Calibri"/>
      </rPr>
      <t xml:space="preserve">- In the left panel, click </t>
    </r>
    <r>
      <rPr>
        <b/>
        <sz val="11"/>
        <color rgb="FF000000"/>
        <rFont val="Calibri"/>
      </rPr>
      <t>Trails</t>
    </r>
    <r>
      <rPr>
        <sz val="11"/>
        <color rgb="FF000000"/>
        <rFont val="Calibri"/>
      </rPr>
      <t>, and then click the name of the trail that you want to examine.</t>
    </r>
    <r>
      <rPr>
        <sz val="11"/>
        <color rgb="FF000000"/>
        <rFont val="Calibri"/>
      </rPr>
      <t xml:space="preserve">
</t>
    </r>
    <r>
      <rPr>
        <sz val="11"/>
        <color rgb="FF000000"/>
        <rFont val="Calibri"/>
      </rPr>
      <t xml:space="preserve">- Review </t>
    </r>
    <r>
      <rPr>
        <b/>
        <sz val="11"/>
        <color rgb="FF000000"/>
        <rFont val="Calibri"/>
      </rPr>
      <t>General details</t>
    </r>
    <r>
      <rPr>
        <sz val="11"/>
        <color rgb="FF000000"/>
        <rFont val="Calibri"/>
      </rPr>
      <t>.</t>
    </r>
    <r>
      <rPr>
        <sz val="11"/>
        <color rgb="FF000000"/>
        <rFont val="Calibri"/>
      </rPr>
      <t xml:space="preserve">
</t>
    </r>
    <r>
      <rPr>
        <sz val="11"/>
        <color rgb="FF000000"/>
        <rFont val="Calibri"/>
      </rPr>
      <t xml:space="preserve">- Confirm that </t>
    </r>
    <r>
      <rPr>
        <b/>
        <sz val="11"/>
        <color rgb="FF000000"/>
        <rFont val="Calibri"/>
      </rPr>
      <t>Multi-region trail</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 xml:space="preserve">- Scroll down to </t>
    </r>
    <r>
      <rPr>
        <b/>
        <sz val="11"/>
        <color rgb="FF000000"/>
        <rFont val="Calibri"/>
      </rPr>
      <t>Data events</t>
    </r>
    <r>
      <rPr>
        <sz val="11"/>
        <color rgb="FF000000"/>
        <rFont val="Calibri"/>
      </rPr>
      <t xml:space="preserve"> and confirm the configuration:</t>
    </r>
    <r>
      <rPr>
        <sz val="11"/>
        <color rgb="FF000000"/>
        <rFont val="Calibri"/>
      </rPr>
      <t xml:space="preserve">
</t>
    </r>
    <r>
      <rPr>
        <sz val="11"/>
        <color rgb="FF000000"/>
        <rFont val="Calibri"/>
      </rPr>
      <t xml:space="preserve">- If </t>
    </r>
    <r>
      <rPr>
        <b/>
        <sz val="11"/>
        <color rgb="FF000000"/>
        <rFont val="Calibri"/>
      </rPr>
      <t>advanced event selectors</t>
    </r>
    <r>
      <rPr>
        <sz val="11"/>
        <color rgb="FF000000"/>
        <rFont val="Calibri"/>
      </rPr>
      <t xml:space="preserve"> is being used, it should read:</t>
    </r>
    <r>
      <rPr>
        <sz val="11"/>
        <color rgb="FF000000"/>
        <rFont val="Calibri"/>
      </rPr>
      <t xml:space="preserve">
</t>
    </r>
    <r>
      <rPr>
        <sz val="11"/>
        <color rgb="FF006096"/>
        <rFont val="Roboto Condensed"/>
      </rPr>
      <t>Data Events: S3</t>
    </r>
    <r>
      <rPr>
        <sz val="11"/>
        <color rgb="FF006096"/>
        <rFont val="Roboto Condensed"/>
      </rPr>
      <t xml:space="preserve">
</t>
    </r>
    <r>
      <rPr>
        <sz val="11"/>
        <color rgb="FF006096"/>
        <rFont val="Roboto Condensed"/>
      </rPr>
      <t>Log selector template</t>
    </r>
    <r>
      <rPr>
        <sz val="11"/>
        <color rgb="FF006096"/>
        <rFont val="Roboto Condensed"/>
      </rPr>
      <t xml:space="preserve">
</t>
    </r>
    <r>
      <rPr>
        <sz val="11"/>
        <color rgb="FF006096"/>
        <rFont val="Roboto Condensed"/>
      </rPr>
      <t>Log all events</t>
    </r>
    <r>
      <rPr>
        <sz val="11"/>
        <color rgb="FF006096"/>
        <rFont val="Roboto Condensed"/>
      </rPr>
      <t xml:space="preserve">
</t>
    </r>
    <r>
      <rPr>
        <sz val="11"/>
        <color rgb="FF000000"/>
        <rFont val="Calibri"/>
      </rPr>
      <t xml:space="preserve">
</t>
    </r>
    <r>
      <rPr>
        <sz val="11"/>
        <color rgb="FF000000"/>
        <rFont val="Calibri"/>
      </rPr>
      <t xml:space="preserve">- If </t>
    </r>
    <r>
      <rPr>
        <b/>
        <sz val="11"/>
        <color rgb="FF000000"/>
        <rFont val="Calibri"/>
      </rPr>
      <t>basic event selectors</t>
    </r>
    <r>
      <rPr>
        <sz val="11"/>
        <color rgb="FF000000"/>
        <rFont val="Calibri"/>
      </rPr>
      <t xml:space="preserve"> is being used, it should read:</t>
    </r>
    <r>
      <rPr>
        <sz val="11"/>
        <color rgb="FF000000"/>
        <rFont val="Calibri"/>
      </rPr>
      <t xml:space="preserve">
</t>
    </r>
    <r>
      <rPr>
        <sz val="11"/>
        <color rgb="FF006096"/>
        <rFont val="Roboto Condensed"/>
      </rPr>
      <t>Data events: S3</t>
    </r>
    <r>
      <rPr>
        <sz val="11"/>
        <color rgb="FF006096"/>
        <rFont val="Roboto Condensed"/>
      </rPr>
      <t xml:space="preserve">
</t>
    </r>
    <r>
      <rPr>
        <sz val="11"/>
        <color rgb="FF006096"/>
        <rFont val="Roboto Condensed"/>
      </rPr>
      <t>Bucket Name: All current and future S3 buckets</t>
    </r>
    <r>
      <rPr>
        <sz val="11"/>
        <color rgb="FF006096"/>
        <rFont val="Roboto Condensed"/>
      </rPr>
      <t xml:space="preserve">
</t>
    </r>
    <r>
      <rPr>
        <sz val="11"/>
        <color rgb="FF006096"/>
        <rFont val="Roboto Condensed"/>
      </rPr>
      <t>Write: Enabled</t>
    </r>
    <r>
      <rPr>
        <sz val="11"/>
        <color rgb="FF006096"/>
        <rFont val="Roboto Condensed"/>
      </rPr>
      <t xml:space="preserve">
</t>
    </r>
    <r>
      <rPr>
        <sz val="11"/>
        <color rgb="FF000000"/>
        <rFont val="Calibri"/>
      </rPr>
      <t xml:space="preserve">
</t>
    </r>
    <r>
      <rPr>
        <sz val="11"/>
        <color rgb="FF000000"/>
        <rFont val="Calibri"/>
      </rPr>
      <t>- Repeat steps 2-5 to verify that each trail has multi-region enabled and is configured to log data events. If a trail does not have multi-region enabled and data event logging configured, refer to the remediation steps.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list-trails</t>
    </r>
    <r>
      <rPr>
        <sz val="11"/>
        <color rgb="FF000000"/>
        <rFont val="Calibri"/>
      </rPr>
      <t xml:space="preserve"> command to list all trails:</t>
    </r>
    <r>
      <rPr>
        <sz val="11"/>
        <color rgb="FF000000"/>
        <rFont val="Calibri"/>
      </rPr>
      <t xml:space="preserve">
</t>
    </r>
    <r>
      <rPr>
        <sz val="11"/>
        <color rgb="FF006096"/>
        <rFont val="Roboto Condensed"/>
      </rPr>
      <t>aws cloudtrail list-trails</t>
    </r>
    <r>
      <rPr>
        <sz val="11"/>
        <color rgb="FF006096"/>
        <rFont val="Roboto Condensed"/>
      </rPr>
      <t xml:space="preserve">
</t>
    </r>
    <r>
      <rPr>
        <sz val="11"/>
        <color rgb="FF000000"/>
        <rFont val="Calibri"/>
      </rPr>
      <t xml:space="preserve">
</t>
    </r>
    <r>
      <rPr>
        <sz val="11"/>
        <color rgb="FF000000"/>
        <rFont val="Calibri"/>
      </rPr>
      <t>- The command output will be a list of trails:</t>
    </r>
    <r>
      <rPr>
        <sz val="11"/>
        <color rgb="FF000000"/>
        <rFont val="Calibri"/>
      </rPr>
      <t xml:space="preserve">
</t>
    </r>
    <r>
      <rPr>
        <sz val="11"/>
        <color rgb="FF006096"/>
        <rFont val="Roboto Condensed"/>
      </rPr>
      <t>"TrailARN": "arn:aws:cloudtrail:&lt;region&gt;:&lt;account#&gt;:trail/&lt;trail-name&gt;",</t>
    </r>
    <r>
      <rPr>
        <sz val="11"/>
        <color rgb="FF006096"/>
        <rFont val="Roboto Condensed"/>
      </rPr>
      <t xml:space="preserve">
</t>
    </r>
    <r>
      <rPr>
        <sz val="11"/>
        <color rgb="FF006096"/>
        <rFont val="Roboto Condensed"/>
      </rPr>
      <t>"Name": "&lt;trail-name&gt;",</t>
    </r>
    <r>
      <rPr>
        <sz val="11"/>
        <color rgb="FF006096"/>
        <rFont val="Roboto Condensed"/>
      </rPr>
      <t xml:space="preserve">
</t>
    </r>
    <r>
      <rPr>
        <sz val="11"/>
        <color rgb="FF006096"/>
        <rFont val="Roboto Condensed"/>
      </rPr>
      <t>"HomeRegion": "&lt;region&gt;"</t>
    </r>
    <r>
      <rPr>
        <sz val="11"/>
        <color rgb="FF006096"/>
        <rFont val="Roboto Condensed"/>
      </rPr>
      <t xml:space="preserve">
</t>
    </r>
    <r>
      <rPr>
        <sz val="11"/>
        <color rgb="FF000000"/>
        <rFont val="Calibri"/>
      </rPr>
      <t xml:space="preserve">
</t>
    </r>
    <r>
      <rPr>
        <sz val="11"/>
        <color rgb="FF000000"/>
        <rFont val="Calibri"/>
      </rPr>
      <t xml:space="preserve">- Run the </t>
    </r>
    <r>
      <rPr>
        <b/>
        <sz val="11"/>
        <color rgb="FF000000"/>
        <rFont val="Calibri"/>
      </rPr>
      <t>get-trail</t>
    </r>
    <r>
      <rPr>
        <sz val="11"/>
        <color rgb="FF000000"/>
        <rFont val="Calibri"/>
      </rPr>
      <t xml:space="preserve"> command to determine whether a trail is a multi-region trail:</t>
    </r>
    <r>
      <rPr>
        <sz val="11"/>
        <color rgb="FF000000"/>
        <rFont val="Calibri"/>
      </rPr>
      <t xml:space="preserve">
</t>
    </r>
    <r>
      <rPr>
        <sz val="11"/>
        <color rgb="FF006096"/>
        <rFont val="Roboto Condensed"/>
      </rPr>
      <t>aws cloudtrail get-trail --name &lt;trail-name&gt; --region &lt;region-name&gt;</t>
    </r>
    <r>
      <rPr>
        <sz val="11"/>
        <color rgb="FF006096"/>
        <rFont val="Roboto Condensed"/>
      </rPr>
      <t xml:space="preserve">
</t>
    </r>
    <r>
      <rPr>
        <sz val="11"/>
        <color rgb="FF000000"/>
        <rFont val="Calibri"/>
      </rPr>
      <t xml:space="preserve">
</t>
    </r>
    <r>
      <rPr>
        <sz val="11"/>
        <color rgb="FF000000"/>
        <rFont val="Calibri"/>
      </rPr>
      <t xml:space="preserve">- The command output should include: </t>
    </r>
    <r>
      <rPr>
        <b/>
        <sz val="11"/>
        <color rgb="FF000000"/>
        <rFont val="Calibri"/>
      </rPr>
      <t>"IsMultiRegionTrail": true</t>
    </r>
    <r>
      <rPr>
        <sz val="11"/>
        <color rgb="FF000000"/>
        <rFont val="Calibri"/>
      </rPr>
      <t>.</t>
    </r>
    <r>
      <rPr>
        <sz val="11"/>
        <color rgb="FF000000"/>
        <rFont val="Calibri"/>
      </rPr>
      <t xml:space="preserve">
</t>
    </r>
    <r>
      <rPr>
        <sz val="11"/>
        <color rgb="FF000000"/>
        <rFont val="Calibri"/>
      </rPr>
      <t xml:space="preserve">- Run the </t>
    </r>
    <r>
      <rPr>
        <b/>
        <sz val="11"/>
        <color rgb="FF000000"/>
        <rFont val="Calibri"/>
      </rPr>
      <t>get-event-selectors</t>
    </r>
    <r>
      <rPr>
        <sz val="11"/>
        <color rgb="FF000000"/>
        <rFont val="Calibri"/>
      </rPr>
      <t xml:space="preserve"> command, using the </t>
    </r>
    <r>
      <rPr>
        <b/>
        <sz val="11"/>
        <color rgb="FF000000"/>
        <rFont val="Calibri"/>
      </rPr>
      <t>Name</t>
    </r>
    <r>
      <rPr>
        <sz val="11"/>
        <color rgb="FF000000"/>
        <rFont val="Calibri"/>
      </rPr>
      <t xml:space="preserve"> of the trail and the </t>
    </r>
    <r>
      <rPr>
        <b/>
        <sz val="11"/>
        <color rgb="FF000000"/>
        <rFont val="Calibri"/>
      </rPr>
      <t>region</t>
    </r>
    <r>
      <rPr>
        <sz val="11"/>
        <color rgb="FF000000"/>
        <rFont val="Calibri"/>
      </rPr>
      <t xml:space="preserve"> returned in step 2, to determine if data event logging is configured:</t>
    </r>
    <r>
      <rPr>
        <sz val="11"/>
        <color rgb="FF000000"/>
        <rFont val="Calibri"/>
      </rPr>
      <t xml:space="preserve">
</t>
    </r>
    <r>
      <rPr>
        <sz val="11"/>
        <color rgb="FF006096"/>
        <rFont val="Roboto Condensed"/>
      </rPr>
      <t>aws cloudtrail get-event-selectors --region &lt;home-region&gt; --trail-name &lt;trail-name&gt; --query EventSelectors[*].DataResources[]</t>
    </r>
    <r>
      <rPr>
        <sz val="11"/>
        <color rgb="FF006096"/>
        <rFont val="Roboto Condensed"/>
      </rPr>
      <t xml:space="preserve">
</t>
    </r>
    <r>
      <rPr>
        <sz val="11"/>
        <color rgb="FF000000"/>
        <rFont val="Calibri"/>
      </rPr>
      <t xml:space="preserve">
</t>
    </r>
    <r>
      <rPr>
        <sz val="11"/>
        <color rgb="FF000000"/>
        <rFont val="Calibri"/>
      </rPr>
      <t>- The command output should be an array that includes the S3 bucket defined for data event logging:</t>
    </r>
    <r>
      <rPr>
        <sz val="11"/>
        <color rgb="FF000000"/>
        <rFont val="Calibri"/>
      </rPr>
      <t xml:space="preserve">
</t>
    </r>
    <r>
      <rPr>
        <sz val="11"/>
        <color rgb="FF006096"/>
        <rFont val="Roboto Condensed"/>
      </rPr>
      <t>"Type": "AWS::S3::Object",</t>
    </r>
    <r>
      <rPr>
        <sz val="11"/>
        <color rgb="FF006096"/>
        <rFont val="Roboto Condensed"/>
      </rPr>
      <t xml:space="preserve">
</t>
    </r>
    <r>
      <rPr>
        <sz val="11"/>
        <color rgb="FF006096"/>
        <rFont val="Roboto Condensed"/>
      </rPr>
      <t xml:space="preserve">        "Values": [</t>
    </r>
    <r>
      <rPr>
        <sz val="11"/>
        <color rgb="FF006096"/>
        <rFont val="Roboto Condensed"/>
      </rPr>
      <t xml:space="preserve">
</t>
    </r>
    <r>
      <rPr>
        <sz val="11"/>
        <color rgb="FF006096"/>
        <rFont val="Roboto Condensed"/>
      </rPr>
      <t xml:space="preserve">            "arn:aws:s3"</t>
    </r>
    <r>
      <rPr>
        <sz val="11"/>
        <color rgb="FF006096"/>
        <rFont val="Roboto Condensed"/>
      </rPr>
      <t xml:space="preserve">
</t>
    </r>
    <r>
      <rPr>
        <sz val="11"/>
        <color rgb="FF000000"/>
        <rFont val="Calibri"/>
      </rPr>
      <t xml:space="preserve">
</t>
    </r>
    <r>
      <rPr>
        <sz val="11"/>
        <color rgb="FF000000"/>
        <rFont val="Calibri"/>
      </rPr>
      <t xml:space="preserve">- If the </t>
    </r>
    <r>
      <rPr>
        <b/>
        <sz val="11"/>
        <color rgb="FF000000"/>
        <rFont val="Calibri"/>
      </rPr>
      <t>get-event-selectors</t>
    </r>
    <r>
      <rPr>
        <sz val="11"/>
        <color rgb="FF000000"/>
        <rFont val="Calibri"/>
      </rPr>
      <t xml:space="preserve"> command returns an empty array, data events are not included in the trail's logging configuration; therefore, object-level API operations performed on S3 buckets within your AWS account are not being recorded.</t>
    </r>
    <r>
      <rPr>
        <sz val="11"/>
        <color rgb="FF000000"/>
        <rFont val="Calibri"/>
      </rPr>
      <t xml:space="preserve">
</t>
    </r>
    <r>
      <rPr>
        <sz val="11"/>
        <color rgb="FF000000"/>
        <rFont val="Calibri"/>
      </rPr>
      <t>- Repeat steps 1-7 to verify that each trail has multi-region enabled and is configured to log data events. If a trail does not have multi-region enabled and data event logging configured, refer to the remediation steps.</t>
    </r>
  </si>
  <si>
    <r>
      <rPr>
        <sz val="11"/>
        <color rgb="FF000000"/>
        <rFont val="Calibri"/>
      </rPr>
      <t>By default, CloudTrail does not log object-level (data event) API operations for S3 buckets. Data event logging must be explicitly enabled per trail and bucket.</t>
    </r>
  </si>
  <si>
    <t>4.9</t>
  </si>
  <si>
    <r>
      <rPr>
        <sz val="11"/>
        <rFont val="Calibri"/>
      </rPr>
      <t>Ensure that object-level logging for read events is enabled for S3 buckets</t>
    </r>
  </si>
  <si>
    <r>
      <rPr>
        <b/>
        <sz val="11"/>
        <color rgb="FF000000"/>
        <rFont val="Calibri"/>
      </rPr>
      <t>From Console:</t>
    </r>
    <r>
      <rPr>
        <sz val="11"/>
        <color rgb="FF000000"/>
        <rFont val="Calibri"/>
      </rPr>
      <t xml:space="preserve">
</t>
    </r>
    <r>
      <rPr>
        <sz val="11"/>
        <color rgb="FF000000"/>
        <rFont val="Calibri"/>
      </rPr>
      <t xml:space="preserve">- Login to the AWS Management Console and navigate to S3 dashboard at </t>
    </r>
    <r>
      <rPr>
        <b/>
        <sz val="11"/>
        <color rgb="FF000000"/>
        <rFont val="Calibri"/>
      </rPr>
      <t>https://console.aws.amazon.com/s3/</t>
    </r>
    <r>
      <rPr>
        <sz val="11"/>
        <color rgb="FF000000"/>
        <rFont val="Calibri"/>
      </rPr>
      <t>.</t>
    </r>
    <r>
      <rPr>
        <sz val="11"/>
        <color rgb="FF000000"/>
        <rFont val="Calibri"/>
      </rPr>
      <t xml:space="preserve">
</t>
    </r>
    <r>
      <rPr>
        <sz val="11"/>
        <color rgb="FF000000"/>
        <rFont val="Calibri"/>
      </rPr>
      <t xml:space="preserve">- In the left navigation panel, click </t>
    </r>
    <r>
      <rPr>
        <b/>
        <sz val="11"/>
        <color rgb="FF000000"/>
        <rFont val="Calibri"/>
      </rPr>
      <t>buckets</t>
    </r>
    <r>
      <rPr>
        <sz val="11"/>
        <color rgb="FF000000"/>
        <rFont val="Calibri"/>
      </rPr>
      <t xml:space="preserve"> and then click the name of the S3 bucket that you want to examine.</t>
    </r>
    <r>
      <rPr>
        <sz val="11"/>
        <color rgb="FF000000"/>
        <rFont val="Calibri"/>
      </rPr>
      <t xml:space="preserve">
</t>
    </r>
    <r>
      <rPr>
        <sz val="11"/>
        <color rgb="FF000000"/>
        <rFont val="Calibri"/>
      </rPr>
      <t xml:space="preserve">- Click the </t>
    </r>
    <r>
      <rPr>
        <b/>
        <sz val="11"/>
        <color rgb="FF000000"/>
        <rFont val="Calibri"/>
      </rPr>
      <t>Properties</t>
    </r>
    <r>
      <rPr>
        <sz val="11"/>
        <color rgb="FF000000"/>
        <rFont val="Calibri"/>
      </rPr>
      <t xml:space="preserve"> tab to see the bucket configuration in detail.</t>
    </r>
    <r>
      <rPr>
        <sz val="11"/>
        <color rgb="FF000000"/>
        <rFont val="Calibri"/>
      </rPr>
      <t xml:space="preserve">
</t>
    </r>
    <r>
      <rPr>
        <sz val="11"/>
        <color rgb="FF000000"/>
        <rFont val="Calibri"/>
      </rPr>
      <t xml:space="preserve">- In the </t>
    </r>
    <r>
      <rPr>
        <b/>
        <sz val="11"/>
        <color rgb="FF000000"/>
        <rFont val="Calibri"/>
      </rPr>
      <t>AWS Cloud Trail data events</t>
    </r>
    <r>
      <rPr>
        <sz val="11"/>
        <color rgb="FF000000"/>
        <rFont val="Calibri"/>
      </rPr>
      <t xml:space="preserve"> section, select the trail name for recording activity. You can choose an existing trail or create a new one by clicking the </t>
    </r>
    <r>
      <rPr>
        <b/>
        <sz val="11"/>
        <color rgb="FF000000"/>
        <rFont val="Calibri"/>
      </rPr>
      <t>Configure in CloudTrail</t>
    </r>
    <r>
      <rPr>
        <sz val="11"/>
        <color rgb="FF000000"/>
        <rFont val="Calibri"/>
      </rPr>
      <t xml:space="preserve"> button or navigating to the CloudTrail console </t>
    </r>
    <r>
      <rPr>
        <sz val="11"/>
        <color rgb="FF0000FF"/>
        <rFont val="Calibri"/>
      </rPr>
      <t>(https://console.aws.amazon.com/cloudtrail/)</t>
    </r>
    <r>
      <rPr>
        <sz val="11"/>
        <color rgb="FF000000"/>
        <rFont val="Calibri"/>
      </rPr>
      <t>.</t>
    </r>
    <r>
      <rPr>
        <sz val="11"/>
        <color rgb="FF000000"/>
        <rFont val="Calibri"/>
      </rPr>
      <t xml:space="preserve">
</t>
    </r>
    <r>
      <rPr>
        <sz val="11"/>
        <color rgb="FF000000"/>
        <rFont val="Calibri"/>
      </rPr>
      <t xml:space="preserve">- Once the trail is selected, select the </t>
    </r>
    <r>
      <rPr>
        <b/>
        <sz val="11"/>
        <color rgb="FF000000"/>
        <rFont val="Calibri"/>
      </rPr>
      <t>Data Events</t>
    </r>
    <r>
      <rPr>
        <sz val="11"/>
        <color rgb="FF000000"/>
        <rFont val="Calibri"/>
      </rPr>
      <t xml:space="preserve"> check box.</t>
    </r>
    <r>
      <rPr>
        <sz val="11"/>
        <color rgb="FF000000"/>
        <rFont val="Calibri"/>
      </rPr>
      <t xml:space="preserve">
</t>
    </r>
    <r>
      <rPr>
        <sz val="11"/>
        <color rgb="FF000000"/>
        <rFont val="Calibri"/>
      </rPr>
      <t xml:space="preserve">- Select </t>
    </r>
    <r>
      <rPr>
        <b/>
        <sz val="11"/>
        <color rgb="FF000000"/>
        <rFont val="Calibri"/>
      </rPr>
      <t>S3</t>
    </r>
    <r>
      <rPr>
        <sz val="11"/>
        <color rgb="FF000000"/>
        <rFont val="Calibri"/>
      </rPr>
      <t xml:space="preserve"> from the </t>
    </r>
    <r>
      <rPr>
        <b/>
        <sz val="11"/>
        <color rgb="FF000000"/>
        <rFont val="Calibri"/>
      </rPr>
      <t>Data event type</t>
    </r>
    <r>
      <rPr>
        <sz val="11"/>
        <color rgb="FF000000"/>
        <rFont val="Calibri"/>
      </rPr>
      <t xml:space="preserve"> drop-down.</t>
    </r>
    <r>
      <rPr>
        <sz val="11"/>
        <color rgb="FF000000"/>
        <rFont val="Calibri"/>
      </rPr>
      <t xml:space="preserve">
</t>
    </r>
    <r>
      <rPr>
        <sz val="11"/>
        <color rgb="FF000000"/>
        <rFont val="Calibri"/>
      </rPr>
      <t xml:space="preserve">- Select </t>
    </r>
    <r>
      <rPr>
        <b/>
        <sz val="11"/>
        <color rgb="FF000000"/>
        <rFont val="Calibri"/>
      </rPr>
      <t>Log all events</t>
    </r>
    <r>
      <rPr>
        <sz val="11"/>
        <color rgb="FF000000"/>
        <rFont val="Calibri"/>
      </rPr>
      <t xml:space="preserve"> from the </t>
    </r>
    <r>
      <rPr>
        <b/>
        <sz val="11"/>
        <color rgb="FF000000"/>
        <rFont val="Calibri"/>
      </rPr>
      <t>Log selector template</t>
    </r>
    <r>
      <rPr>
        <sz val="11"/>
        <color rgb="FF000000"/>
        <rFont val="Calibri"/>
      </rPr>
      <t xml:space="preserve"> drop-down.</t>
    </r>
    <r>
      <rPr>
        <sz val="11"/>
        <color rgb="FF000000"/>
        <rFont val="Calibri"/>
      </rPr>
      <t xml:space="preserve">
</t>
    </r>
    <r>
      <rPr>
        <sz val="11"/>
        <color rgb="FF000000"/>
        <rFont val="Calibri"/>
      </rPr>
      <t>- Repeat steps 2-7 to enable object-level logging of read events for other S3 buckets.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To enable </t>
    </r>
    <r>
      <rPr>
        <b/>
        <sz val="11"/>
        <color rgb="FF000000"/>
        <rFont val="Calibri"/>
      </rPr>
      <t>object-level</t>
    </r>
    <r>
      <rPr>
        <sz val="11"/>
        <color rgb="FF000000"/>
        <rFont val="Calibri"/>
      </rPr>
      <t xml:space="preserve"> data events logging for S3 buckets within your AWS account, run the </t>
    </r>
    <r>
      <rPr>
        <b/>
        <sz val="11"/>
        <color rgb="FF000000"/>
        <rFont val="Calibri"/>
      </rPr>
      <t>put-event-selectors</t>
    </r>
    <r>
      <rPr>
        <sz val="11"/>
        <color rgb="FF000000"/>
        <rFont val="Calibri"/>
      </rPr>
      <t xml:space="preserve"> command using the name of the trail that you want to reconfigure as identifier:</t>
    </r>
    <r>
      <rPr>
        <sz val="11"/>
        <color rgb="FF000000"/>
        <rFont val="Calibri"/>
      </rPr>
      <t xml:space="preserve">
</t>
    </r>
    <r>
      <rPr>
        <sz val="11"/>
        <color rgb="FF006096"/>
        <rFont val="Roboto Condensed"/>
      </rPr>
      <t>aws cloudtrail put-event-selectors --region &lt;region-name&gt; --trail-name &lt;trail-name&gt; --event-selectors '[{ "ReadWriteType": "ReadOnly", "IncludeManagementEvents":true, "DataResources": [{ "Type": "AWS::S3::Object", "Values": ["arn:aws:s3:::&lt;s3-bucket-name&gt;/"] }] }]'</t>
    </r>
    <r>
      <rPr>
        <sz val="11"/>
        <color rgb="FF006096"/>
        <rFont val="Roboto Condensed"/>
      </rPr>
      <t xml:space="preserve">
</t>
    </r>
    <r>
      <rPr>
        <sz val="11"/>
        <color rgb="FF000000"/>
        <rFont val="Calibri"/>
      </rPr>
      <t xml:space="preserve">
</t>
    </r>
    <r>
      <rPr>
        <sz val="11"/>
        <color rgb="FF000000"/>
        <rFont val="Calibri"/>
      </rPr>
      <t xml:space="preserve">- The command output will be </t>
    </r>
    <r>
      <rPr>
        <b/>
        <sz val="11"/>
        <color rgb="FF000000"/>
        <rFont val="Calibri"/>
      </rPr>
      <t>object-level</t>
    </r>
    <r>
      <rPr>
        <sz val="11"/>
        <color rgb="FF000000"/>
        <rFont val="Calibri"/>
      </rPr>
      <t xml:space="preserve"> event trail configuration.</t>
    </r>
    <r>
      <rPr>
        <sz val="11"/>
        <color rgb="FF000000"/>
        <rFont val="Calibri"/>
      </rPr>
      <t xml:space="preserve">
</t>
    </r>
    <r>
      <rPr>
        <sz val="11"/>
        <color rgb="FF000000"/>
        <rFont val="Calibri"/>
      </rPr>
      <t xml:space="preserve">- If you want to enable it for all buckets at once, change the Values parameter to </t>
    </r>
    <r>
      <rPr>
        <b/>
        <sz val="11"/>
        <color rgb="FF000000"/>
        <rFont val="Calibri"/>
      </rPr>
      <t>["arn:aws:s3"]</t>
    </r>
    <r>
      <rPr>
        <sz val="11"/>
        <color rgb="FF000000"/>
        <rFont val="Calibri"/>
      </rPr>
      <t xml:space="preserve"> in the previous command.</t>
    </r>
    <r>
      <rPr>
        <sz val="11"/>
        <color rgb="FF000000"/>
        <rFont val="Calibri"/>
      </rPr>
      <t xml:space="preserve">
</t>
    </r>
    <r>
      <rPr>
        <sz val="11"/>
        <color rgb="FF000000"/>
        <rFont val="Calibri"/>
      </rPr>
      <t xml:space="preserve">- Repeat step 1 for each s3 bucket to update </t>
    </r>
    <r>
      <rPr>
        <b/>
        <sz val="11"/>
        <color rgb="FF000000"/>
        <rFont val="Calibri"/>
      </rPr>
      <t>object-level</t>
    </r>
    <r>
      <rPr>
        <sz val="11"/>
        <color rgb="FF000000"/>
        <rFont val="Calibri"/>
      </rPr>
      <t xml:space="preserve"> logging of read events.</t>
    </r>
    <r>
      <rPr>
        <sz val="11"/>
        <color rgb="FF000000"/>
        <rFont val="Calibri"/>
      </rPr>
      <t xml:space="preserve">
</t>
    </r>
    <r>
      <rPr>
        <sz val="11"/>
        <color rgb="FF000000"/>
        <rFont val="Calibri"/>
      </rPr>
      <t xml:space="preserve">- Change the AWS region by updating the </t>
    </r>
    <r>
      <rPr>
        <b/>
        <sz val="11"/>
        <color rgb="FF000000"/>
        <rFont val="Calibri"/>
      </rPr>
      <t>--region</t>
    </r>
    <r>
      <rPr>
        <sz val="11"/>
        <color rgb="FF000000"/>
        <rFont val="Calibri"/>
      </rPr>
      <t xml:space="preserve"> command parameter, and perform the process for the other regions.</t>
    </r>
  </si>
  <si>
    <r>
      <rPr>
        <b/>
        <sz val="11"/>
        <color rgb="FF000000"/>
        <rFont val="Calibri"/>
      </rPr>
      <t>From Console:</t>
    </r>
    <r>
      <rPr>
        <sz val="11"/>
        <color rgb="FF000000"/>
        <rFont val="Calibri"/>
      </rPr>
      <t xml:space="preserve">
</t>
    </r>
    <r>
      <rPr>
        <sz val="11"/>
        <color rgb="FF000000"/>
        <rFont val="Calibri"/>
      </rPr>
      <t xml:space="preserve">- Login to the AWS Management Console and navigate to the CloudTrail dashboard at </t>
    </r>
    <r>
      <rPr>
        <b/>
        <sz val="11"/>
        <color rgb="FF000000"/>
        <rFont val="Calibri"/>
      </rPr>
      <t>https://console.aws.amazon.com/cloudtrail/</t>
    </r>
    <r>
      <rPr>
        <sz val="11"/>
        <color rgb="FF000000"/>
        <rFont val="Calibri"/>
      </rPr>
      <t>.</t>
    </r>
    <r>
      <rPr>
        <sz val="11"/>
        <color rgb="FF000000"/>
        <rFont val="Calibri"/>
      </rPr>
      <t xml:space="preserve">
</t>
    </r>
    <r>
      <rPr>
        <sz val="11"/>
        <color rgb="FF000000"/>
        <rFont val="Calibri"/>
      </rPr>
      <t xml:space="preserve">- In the left panel, click </t>
    </r>
    <r>
      <rPr>
        <b/>
        <sz val="11"/>
        <color rgb="FF000000"/>
        <rFont val="Calibri"/>
      </rPr>
      <t>Trails</t>
    </r>
    <r>
      <rPr>
        <sz val="11"/>
        <color rgb="FF000000"/>
        <rFont val="Calibri"/>
      </rPr>
      <t>, and then click the name of the trail that you want to examine.</t>
    </r>
    <r>
      <rPr>
        <sz val="11"/>
        <color rgb="FF000000"/>
        <rFont val="Calibri"/>
      </rPr>
      <t xml:space="preserve">
</t>
    </r>
    <r>
      <rPr>
        <sz val="11"/>
        <color rgb="FF000000"/>
        <rFont val="Calibri"/>
      </rPr>
      <t xml:space="preserve">- Review </t>
    </r>
    <r>
      <rPr>
        <b/>
        <sz val="11"/>
        <color rgb="FF000000"/>
        <rFont val="Calibri"/>
      </rPr>
      <t>General details</t>
    </r>
    <r>
      <rPr>
        <sz val="11"/>
        <color rgb="FF000000"/>
        <rFont val="Calibri"/>
      </rPr>
      <t>.</t>
    </r>
    <r>
      <rPr>
        <sz val="11"/>
        <color rgb="FF000000"/>
        <rFont val="Calibri"/>
      </rPr>
      <t xml:space="preserve">
</t>
    </r>
    <r>
      <rPr>
        <sz val="11"/>
        <color rgb="FF000000"/>
        <rFont val="Calibri"/>
      </rPr>
      <t xml:space="preserve">- Confirm that </t>
    </r>
    <r>
      <rPr>
        <b/>
        <sz val="11"/>
        <color rgb="FF000000"/>
        <rFont val="Calibri"/>
      </rPr>
      <t>Multi-region trail</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Scroll down to </t>
    </r>
    <r>
      <rPr>
        <b/>
        <sz val="11"/>
        <color rgb="FF000000"/>
        <rFont val="Calibri"/>
      </rPr>
      <t>Data events</t>
    </r>
    <r>
      <rPr>
        <sz val="11"/>
        <color rgb="FF000000"/>
        <rFont val="Calibri"/>
      </rPr>
      <t xml:space="preserve">
</t>
    </r>
    <r>
      <rPr>
        <sz val="11"/>
        <color rgb="FF000000"/>
        <rFont val="Calibri"/>
      </rPr>
      <t xml:space="preserve">- Scroll down to </t>
    </r>
    <r>
      <rPr>
        <b/>
        <sz val="11"/>
        <color rgb="FF000000"/>
        <rFont val="Calibri"/>
      </rPr>
      <t>Data events</t>
    </r>
    <r>
      <rPr>
        <sz val="11"/>
        <color rgb="FF000000"/>
        <rFont val="Calibri"/>
      </rPr>
      <t xml:space="preserve"> and confirm the configuration:</t>
    </r>
    <r>
      <rPr>
        <sz val="11"/>
        <color rgb="FF000000"/>
        <rFont val="Calibri"/>
      </rPr>
      <t xml:space="preserve">
</t>
    </r>
    <r>
      <rPr>
        <sz val="11"/>
        <color rgb="FF000000"/>
        <rFont val="Calibri"/>
      </rPr>
      <t xml:space="preserve">- If </t>
    </r>
    <r>
      <rPr>
        <b/>
        <sz val="11"/>
        <color rgb="FF000000"/>
        <rFont val="Calibri"/>
      </rPr>
      <t>advanced event selectors</t>
    </r>
    <r>
      <rPr>
        <sz val="11"/>
        <color rgb="FF000000"/>
        <rFont val="Calibri"/>
      </rPr>
      <t xml:space="preserve"> is being used, it should read:</t>
    </r>
    <r>
      <rPr>
        <sz val="11"/>
        <color rgb="FF000000"/>
        <rFont val="Calibri"/>
      </rPr>
      <t xml:space="preserve">
</t>
    </r>
    <r>
      <rPr>
        <sz val="11"/>
        <color rgb="FF006096"/>
        <rFont val="Roboto Condensed"/>
      </rPr>
      <t>Data Events: S3</t>
    </r>
    <r>
      <rPr>
        <sz val="11"/>
        <color rgb="FF006096"/>
        <rFont val="Roboto Condensed"/>
      </rPr>
      <t xml:space="preserve">
</t>
    </r>
    <r>
      <rPr>
        <sz val="11"/>
        <color rgb="FF006096"/>
        <rFont val="Roboto Condensed"/>
      </rPr>
      <t>Log selector template</t>
    </r>
    <r>
      <rPr>
        <sz val="11"/>
        <color rgb="FF006096"/>
        <rFont val="Roboto Condensed"/>
      </rPr>
      <t xml:space="preserve">
</t>
    </r>
    <r>
      <rPr>
        <sz val="11"/>
        <color rgb="FF006096"/>
        <rFont val="Roboto Condensed"/>
      </rPr>
      <t>Log all events</t>
    </r>
    <r>
      <rPr>
        <sz val="11"/>
        <color rgb="FF006096"/>
        <rFont val="Roboto Condensed"/>
      </rPr>
      <t xml:space="preserve">
</t>
    </r>
    <r>
      <rPr>
        <sz val="11"/>
        <color rgb="FF000000"/>
        <rFont val="Calibri"/>
      </rPr>
      <t xml:space="preserve">
</t>
    </r>
    <r>
      <rPr>
        <sz val="11"/>
        <color rgb="FF000000"/>
        <rFont val="Calibri"/>
      </rPr>
      <t xml:space="preserve">- If </t>
    </r>
    <r>
      <rPr>
        <b/>
        <sz val="11"/>
        <color rgb="FF000000"/>
        <rFont val="Calibri"/>
      </rPr>
      <t>basic event selectors</t>
    </r>
    <r>
      <rPr>
        <sz val="11"/>
        <color rgb="FF000000"/>
        <rFont val="Calibri"/>
      </rPr>
      <t xml:space="preserve"> is being used, it should read:</t>
    </r>
    <r>
      <rPr>
        <sz val="11"/>
        <color rgb="FF000000"/>
        <rFont val="Calibri"/>
      </rPr>
      <t xml:space="preserve">
</t>
    </r>
    <r>
      <rPr>
        <sz val="11"/>
        <color rgb="FF006096"/>
        <rFont val="Roboto Condensed"/>
      </rPr>
      <t>Data events: S3</t>
    </r>
    <r>
      <rPr>
        <sz val="11"/>
        <color rgb="FF006096"/>
        <rFont val="Roboto Condensed"/>
      </rPr>
      <t xml:space="preserve">
</t>
    </r>
    <r>
      <rPr>
        <sz val="11"/>
        <color rgb="FF006096"/>
        <rFont val="Roboto Condensed"/>
      </rPr>
      <t>Bucket Name: All current and future S3 buckets</t>
    </r>
    <r>
      <rPr>
        <sz val="11"/>
        <color rgb="FF006096"/>
        <rFont val="Roboto Condensed"/>
      </rPr>
      <t xml:space="preserve">
</t>
    </r>
    <r>
      <rPr>
        <sz val="11"/>
        <color rgb="FF006096"/>
        <rFont val="Roboto Condensed"/>
      </rPr>
      <t>Read: Enabled</t>
    </r>
    <r>
      <rPr>
        <sz val="11"/>
        <color rgb="FF006096"/>
        <rFont val="Roboto Condensed"/>
      </rPr>
      <t xml:space="preserve">
</t>
    </r>
    <r>
      <rPr>
        <sz val="11"/>
        <color rgb="FF000000"/>
        <rFont val="Calibri"/>
      </rPr>
      <t xml:space="preserve">
</t>
    </r>
    <r>
      <rPr>
        <sz val="11"/>
        <color rgb="FF000000"/>
        <rFont val="Calibri"/>
      </rPr>
      <t>- Repeat steps 2-5 to verify that each trail has multi-region enabled and is configured to log data events. If a trail does not have multi-region enabled and data event logging configured, refer to the remediation steps.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describe-trails</t>
    </r>
    <r>
      <rPr>
        <sz val="11"/>
        <color rgb="FF000000"/>
        <rFont val="Calibri"/>
      </rPr>
      <t xml:space="preserve"> command to list all trail names:</t>
    </r>
    <r>
      <rPr>
        <sz val="11"/>
        <color rgb="FF000000"/>
        <rFont val="Calibri"/>
      </rPr>
      <t xml:space="preserve">
</t>
    </r>
    <r>
      <rPr>
        <sz val="11"/>
        <color rgb="FF006096"/>
        <rFont val="Roboto Condensed"/>
      </rPr>
      <t>aws cloudtrail describe-trails --region &lt;region-name&gt; --output table --query trailList[*].Name</t>
    </r>
    <r>
      <rPr>
        <sz val="11"/>
        <color rgb="FF006096"/>
        <rFont val="Roboto Condensed"/>
      </rPr>
      <t xml:space="preserve">
</t>
    </r>
    <r>
      <rPr>
        <sz val="11"/>
        <color rgb="FF000000"/>
        <rFont val="Calibri"/>
      </rPr>
      <t xml:space="preserve">
</t>
    </r>
    <r>
      <rPr>
        <sz val="11"/>
        <color rgb="FF000000"/>
        <rFont val="Calibri"/>
      </rPr>
      <t>- The command output will be table of the trail names.</t>
    </r>
    <r>
      <rPr>
        <sz val="11"/>
        <color rgb="FF000000"/>
        <rFont val="Calibri"/>
      </rPr>
      <t xml:space="preserve">
</t>
    </r>
    <r>
      <rPr>
        <sz val="11"/>
        <color rgb="FF000000"/>
        <rFont val="Calibri"/>
      </rPr>
      <t xml:space="preserve">- For each trail, run the </t>
    </r>
    <r>
      <rPr>
        <b/>
        <sz val="11"/>
        <color rgb="FF000000"/>
        <rFont val="Calibri"/>
      </rPr>
      <t>get-trail</t>
    </r>
    <r>
      <rPr>
        <sz val="11"/>
        <color rgb="FF000000"/>
        <rFont val="Calibri"/>
      </rPr>
      <t xml:space="preserve"> command to verify it is a multi-regional trail:</t>
    </r>
    <r>
      <rPr>
        <sz val="11"/>
        <color rgb="FF000000"/>
        <rFont val="Calibri"/>
      </rPr>
      <t xml:space="preserve">
</t>
    </r>
    <r>
      <rPr>
        <sz val="11"/>
        <color rgb="FF006096"/>
        <rFont val="Roboto Condensed"/>
      </rPr>
      <t>aws cloudtrail get-trail --region &lt;region-name&gt; --name &lt;trail-name&gt; \ --query 'Trail.IsMultiRegionTrail'</t>
    </r>
    <r>
      <rPr>
        <sz val="11"/>
        <color rgb="FF006096"/>
        <rFont val="Roboto Condensed"/>
      </rPr>
      <t xml:space="preserve">
</t>
    </r>
    <r>
      <rPr>
        <sz val="11"/>
        <color rgb="FF000000"/>
        <rFont val="Calibri"/>
      </rPr>
      <t xml:space="preserve">
</t>
    </r>
    <r>
      <rPr>
        <sz val="11"/>
        <color rgb="FF000000"/>
        <rFont val="Calibri"/>
      </rPr>
      <t xml:space="preserve">- Run the </t>
    </r>
    <r>
      <rPr>
        <b/>
        <sz val="11"/>
        <color rgb="FF000000"/>
        <rFont val="Calibri"/>
      </rPr>
      <t>get-event-selectors</t>
    </r>
    <r>
      <rPr>
        <sz val="11"/>
        <color rgb="FF000000"/>
        <rFont val="Calibri"/>
      </rPr>
      <t xml:space="preserve"> command using the name of a trail returned at the previous step and custom query filters to determine if data event logging is configured:</t>
    </r>
    <r>
      <rPr>
        <sz val="11"/>
        <color rgb="FF000000"/>
        <rFont val="Calibri"/>
      </rPr>
      <t xml:space="preserve">
</t>
    </r>
    <r>
      <rPr>
        <sz val="11"/>
        <color rgb="FF006096"/>
        <rFont val="Roboto Condensed"/>
      </rPr>
      <t>aws cloudtrail get-event-selectors --region &lt;region-name&gt; --trail-name &lt;trail-name&gt; --query EventSelectors[*].DataResources[]</t>
    </r>
    <r>
      <rPr>
        <sz val="11"/>
        <color rgb="FF006096"/>
        <rFont val="Roboto Condensed"/>
      </rPr>
      <t xml:space="preserve">
</t>
    </r>
    <r>
      <rPr>
        <sz val="11"/>
        <color rgb="FF000000"/>
        <rFont val="Calibri"/>
      </rPr>
      <t xml:space="preserve">
</t>
    </r>
    <r>
      <rPr>
        <sz val="11"/>
        <color rgb="FF000000"/>
        <rFont val="Calibri"/>
      </rPr>
      <t>- The command output should be an array that includes the S3 bucket defined for data event logging.</t>
    </r>
    <r>
      <rPr>
        <sz val="11"/>
        <color rgb="FF000000"/>
        <rFont val="Calibri"/>
      </rPr>
      <t xml:space="preserve">
</t>
    </r>
    <r>
      <rPr>
        <sz val="11"/>
        <color rgb="FF000000"/>
        <rFont val="Calibri"/>
      </rPr>
      <t xml:space="preserve">- If the </t>
    </r>
    <r>
      <rPr>
        <b/>
        <sz val="11"/>
        <color rgb="FF000000"/>
        <rFont val="Calibri"/>
      </rPr>
      <t>get-event-selectors</t>
    </r>
    <r>
      <rPr>
        <sz val="11"/>
        <color rgb="FF000000"/>
        <rFont val="Calibri"/>
      </rPr>
      <t xml:space="preserve"> command returns an empty array, data events are not included in the trail's logging configuration; therefore, object-level API operations performed on S3 buckets within your AWS account are not being recorded.</t>
    </r>
    <r>
      <rPr>
        <sz val="11"/>
        <color rgb="FF000000"/>
        <rFont val="Calibri"/>
      </rPr>
      <t xml:space="preserve">
</t>
    </r>
    <r>
      <rPr>
        <sz val="11"/>
        <color rgb="FF000000"/>
        <rFont val="Calibri"/>
      </rPr>
      <t>- Repeat steps 1-5 to verify the configuration of each trail.</t>
    </r>
    <r>
      <rPr>
        <sz val="11"/>
        <color rgb="FF000000"/>
        <rFont val="Calibri"/>
      </rPr>
      <t xml:space="preserve">
</t>
    </r>
    <r>
      <rPr>
        <sz val="11"/>
        <color rgb="FF000000"/>
        <rFont val="Calibri"/>
      </rPr>
      <t xml:space="preserve">- Change the AWS region by updating the </t>
    </r>
    <r>
      <rPr>
        <b/>
        <sz val="11"/>
        <color rgb="FF000000"/>
        <rFont val="Calibri"/>
      </rPr>
      <t>--region</t>
    </r>
    <r>
      <rPr>
        <sz val="11"/>
        <color rgb="FF000000"/>
        <rFont val="Calibri"/>
      </rPr>
      <t xml:space="preserve"> command parameter, and perform the audit process for other regions.</t>
    </r>
  </si>
  <si>
    <r>
      <rPr>
        <sz val="11"/>
        <color rgb="FF000000"/>
        <rFont val="Calibri"/>
      </rPr>
      <t>By default, CloudTrail does not log S3 object-level (data) events; only management events are logged unless explicitly enabled.</t>
    </r>
  </si>
  <si>
    <t>4.10</t>
  </si>
  <si>
    <r>
      <rPr>
        <sz val="11"/>
        <rFont val="Calibri"/>
      </rPr>
      <t>Ensure all AWS-managed web front-end services have access logging enabled</t>
    </r>
  </si>
  <si>
    <r>
      <rPr>
        <sz val="11"/>
        <color rgb="FF000000"/>
        <rFont val="Calibri"/>
      </rPr>
      <t>Following instructions enable standard access logging for CloudFront distributions using the AWS Management Console.</t>
    </r>
    <r>
      <rPr>
        <sz val="11"/>
        <color rgb="FF000000"/>
        <rFont val="Calibri"/>
      </rPr>
      <t xml:space="preserve">
</t>
    </r>
    <r>
      <rPr>
        <sz val="11"/>
        <color rgb="FF000000"/>
        <rFont val="Calibri"/>
      </rPr>
      <t>-  Open the CloudFront console from the AWS Management Console.</t>
    </r>
    <r>
      <rPr>
        <sz val="11"/>
        <color rgb="FF000000"/>
        <rFont val="Calibri"/>
      </rPr>
      <t xml:space="preserve">
</t>
    </r>
    <r>
      <rPr>
        <sz val="11"/>
        <color rgb="FF000000"/>
        <rFont val="Calibri"/>
      </rPr>
      <t>-  Click Distributions in the left navigation and click on the Distribution ID needing remediation.</t>
    </r>
    <r>
      <rPr>
        <sz val="11"/>
        <color rgb="FF000000"/>
        <rFont val="Calibri"/>
      </rPr>
      <t xml:space="preserve">
</t>
    </r>
    <r>
      <rPr>
        <sz val="11"/>
        <color rgb="FF000000"/>
        <rFont val="Calibri"/>
      </rPr>
      <t>-  Go to the "Logging" tab and click on "Create access log delivery"</t>
    </r>
    <r>
      <rPr>
        <sz val="11"/>
        <color rgb="FF000000"/>
        <rFont val="Calibri"/>
      </rPr>
      <t xml:space="preserve">
</t>
    </r>
    <r>
      <rPr>
        <sz val="11"/>
        <color rgb="FF000000"/>
        <rFont val="Calibri"/>
      </rPr>
      <t>- Select "Deliver to" for your preferred location: S3 or CloudWatch log group</t>
    </r>
    <r>
      <rPr>
        <sz val="11"/>
        <color rgb="FF000000"/>
        <rFont val="Calibri"/>
      </rPr>
      <t xml:space="preserve">
</t>
    </r>
    <r>
      <rPr>
        <sz val="11"/>
        <color rgb="FF000000"/>
        <rFont val="Calibri"/>
      </rPr>
      <t>- Select the ARN of your log destination resource</t>
    </r>
    <r>
      <rPr>
        <sz val="11"/>
        <color rgb="FF000000"/>
        <rFont val="Calibri"/>
      </rPr>
      <t xml:space="preserve">
</t>
    </r>
    <r>
      <rPr>
        <sz val="11"/>
        <color rgb="FF000000"/>
        <rFont val="Calibri"/>
      </rPr>
      <t>- Click on Submit</t>
    </r>
    <r>
      <rPr>
        <sz val="11"/>
        <color rgb="FF000000"/>
        <rFont val="Calibri"/>
      </rPr>
      <t xml:space="preserve">
</t>
    </r>
    <r>
      <rPr>
        <sz val="11"/>
        <color rgb="FF000000"/>
        <rFont val="Calibri"/>
      </rPr>
      <t>- Confirm if you see the access log destination in the logging tab</t>
    </r>
  </si>
  <si>
    <r>
      <rPr>
        <sz val="11"/>
        <color rgb="FF000000"/>
        <rFont val="Calibri"/>
      </rPr>
      <t>Ensure that access logging is enabled for all AWS-managed web front-end services that terminate or front HTTP(S) traffic, including Amazon CloudFront distributions, Application Load Balancers (ALB), Network Load Balancers (NLB), and Amazon API Gateway REST/HTTP API stages with public endpoints. Access logs must be enabled with delivery to a designated S3 bucket or CloudWatch Logs destination that is protected with appropriate access controls.</t>
    </r>
    <r>
      <rPr>
        <sz val="11"/>
        <color rgb="FF000000"/>
        <rFont val="Calibri"/>
      </rPr>
      <t xml:space="preserve">
</t>
    </r>
    <r>
      <rPr>
        <sz val="11"/>
        <color rgb="FF000000"/>
        <rFont val="Calibri"/>
      </rPr>
      <t>This control requires logging of request details such as client IP address, timestamp, HTTP method, requested URI, response status code, bytes transferred, and user agent for every request processed by these services. CloudTrail provides management event logging for these resources, but access logs are required to capture the actual HTTP request/response activity at the network edge layers.</t>
    </r>
  </si>
  <si>
    <r>
      <rPr>
        <sz val="11"/>
        <color rgb="FF000000"/>
        <rFont val="Calibri"/>
      </rPr>
      <t>Enabling access logging incurs additional storage costs for log delivery and retention, as well as minor configuration overhead for creating dedicated logging buckets, IAM roles, and retention policies. Costs can be managed through lifecycle policies, log sampling, and tiered storage classes.</t>
    </r>
  </si>
  <si>
    <r>
      <rPr>
        <sz val="11"/>
        <color rgb="FF000000"/>
        <rFont val="Calibri"/>
      </rPr>
      <t>As an example with CloudFront, verify following the below steps if access logging is enabled:</t>
    </r>
    <r>
      <rPr>
        <sz val="11"/>
        <color rgb="FF000000"/>
        <rFont val="Calibri"/>
      </rPr>
      <t xml:space="preserve">
</t>
    </r>
    <r>
      <rPr>
        <sz val="11"/>
        <color rgb="FF000000"/>
        <rFont val="Calibri"/>
      </rPr>
      <t>-  Open the CloudFront console from the AWS Management Console.</t>
    </r>
    <r>
      <rPr>
        <sz val="11"/>
        <color rgb="FF000000"/>
        <rFont val="Calibri"/>
      </rPr>
      <t xml:space="preserve">
</t>
    </r>
    <r>
      <rPr>
        <sz val="11"/>
        <color rgb="FF000000"/>
        <rFont val="Calibri"/>
      </rPr>
      <t>-  Click Distributions in the left navigation.</t>
    </r>
    <r>
      <rPr>
        <sz val="11"/>
        <color rgb="FF000000"/>
        <rFont val="Calibri"/>
      </rPr>
      <t xml:space="preserve">
</t>
    </r>
    <r>
      <rPr>
        <sz val="11"/>
        <color rgb="FF000000"/>
        <rFont val="Calibri"/>
      </rPr>
      <t>-  For each Distribution ID (e.g., E123ABC...), click the Distribution ID and go to the "Logging" tab</t>
    </r>
    <r>
      <rPr>
        <sz val="11"/>
        <color rgb="FF000000"/>
        <rFont val="Calibri"/>
      </rPr>
      <t xml:space="preserve">
</t>
    </r>
    <r>
      <rPr>
        <sz val="11"/>
        <color rgb="FF000000"/>
        <rFont val="Calibri"/>
      </rPr>
      <t>-  Check if one or more "Access log destinations" are present with a destination type of S3 or CloudWatch log group.</t>
    </r>
  </si>
  <si>
    <t>Monitoring</t>
  </si>
  <si>
    <t>5.1</t>
  </si>
  <si>
    <r>
      <rPr>
        <sz val="11"/>
        <rFont val="Calibri"/>
      </rPr>
      <t>Ensure unauthorized API calls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</si>
  <si>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unauthorized API calls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&lt;unauthorized-api-calls-metric&gt; --metric-transformations metricName=unauthorized_api_calls_metric,metricNamespace=CISBenchmark,metricValue=1 --filter-pattern "{ ($.errorCode ="*UnauthorizedOperation") || ($.errorCode ="AccessDenied*") &amp;&amp; ($.sourceIPAddress!="delivery.logs.amazonaws.com") &amp;&amp; ($.eventName!="HeadBucket")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"unauthorized_api_calls_alarm"  --metric-name  "unauthorized_api_calls_metric"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</si>
  <si>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unauthorized API calls.</t>
    </r>
  </si>
  <si>
    <r>
      <rPr>
        <sz val="11"/>
        <color rgb="FF000000"/>
        <rFont val="Calibri"/>
      </rPr>
      <t>This alert may be triggered by normal read-only console activities that attempt to opportunistically gather optional information but gracefully fail if they lack the necessary permissions.</t>
    </r>
    <r>
      <rPr>
        <sz val="11"/>
        <color rgb="FF000000"/>
        <rFont val="Calibri"/>
      </rPr>
      <t xml:space="preserve">
</t>
    </r>
    <r>
      <rPr>
        <sz val="11"/>
        <color rgb="FF000000"/>
        <rFont val="Calibri"/>
      </rPr>
      <t>If an excessive number of alerts are generated, then an organization may wish to consider adding read access to the limited IAM user permissions solely to reduce the number of alerts.</t>
    </r>
    <r>
      <rPr>
        <sz val="11"/>
        <color rgb="FF000000"/>
        <rFont val="Calibri"/>
      </rPr>
      <t xml:space="preserve">
</t>
    </r>
    <r>
      <rPr>
        <sz val="11"/>
        <color rgb="FF000000"/>
        <rFont val="Calibri"/>
      </rPr>
      <t>In some cases, doing this may allow users to actually view some areas of the system; any additional access granted should be reviewed for alignment with the original limited IAM user intent.</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</si>
  <si>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($.errorCode ="*UnauthorizedOperation") || ($.errorCode ="AccessDenied*") &amp;&amp; ($.sourceIPAddress!="delivery.logs.amazonaws.com") &amp;&amp; ($.eventName!="HeadBucket")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&lt;unauthorized-api-calls-metric&gt;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&lt;unauthorized-api-calls-metric&gt;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 == &lt;unauthorized-api-calls-metric&gt;]"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</si>
  <si>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no CloudWatch metric filters or alarms exist for unauthorized API calls.</t>
    </r>
  </si>
  <si>
    <t>5.2</t>
  </si>
  <si>
    <r>
      <rPr>
        <sz val="11"/>
        <rFont val="Calibri"/>
      </rPr>
      <t>Ensure management console sign-in without MFA is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</si>
  <si>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AWS Management Console sign-ins without MFA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`&lt;no-mfa-console-signin-metric&gt;` --metric-transformations metricName= `&lt;no-mfa-console-signin-metric&gt;`,metricNamespace='CISBenchmark',metricValue=1 --filter-pattern '{ ($.eventName = "ConsoleLogin") &amp;&amp; ($.additionalEventData.MFAUsed != "Yes") }'</t>
    </r>
    <r>
      <rPr>
        <sz val="11"/>
        <color rgb="FF006096"/>
        <rFont val="Roboto Condensed"/>
      </rPr>
      <t xml:space="preserve">
</t>
    </r>
    <r>
      <rPr>
        <sz val="11"/>
        <color rgb="FF000000"/>
        <rFont val="Calibri"/>
      </rPr>
      <t xml:space="preserve">
</t>
    </r>
    <r>
      <rPr>
        <sz val="11"/>
        <color rgb="FF000000"/>
        <rFont val="Calibri"/>
      </rPr>
      <t>Or, to reduce false positives in case Single Sign-On (SSO) is used in the organization:</t>
    </r>
    <r>
      <rPr>
        <sz val="11"/>
        <color rgb="FF000000"/>
        <rFont val="Calibri"/>
      </rPr>
      <t xml:space="preserve">
</t>
    </r>
    <r>
      <rPr>
        <sz val="11"/>
        <color rgb="FF006096"/>
        <rFont val="Roboto Condensed"/>
      </rPr>
      <t>aws logs put-metric-filter --log-group-name &lt;trail-log-group-name&gt; --filter-name `&lt;no-mfa-console-signin-metric&gt;` --metric-transformations metricName= `&lt;no-mfa-console-signin-metric&gt;`,metricNamespace='CISBenchmark',metricValue=1 --filter-pattern '{ ($.eventName = "ConsoleLogin") &amp;&amp; ($.additionalEventData.MFAUsed != "Yes") &amp;&amp; ($.userIdentity.type = "IAMUser") &amp;&amp; ($.responseElements.ConsoleLogin = "Success")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`&lt;no-mfa-console-signin-alarm&gt;` --metric-name `&lt;no-mfa-console-signin-metric&gt;`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</si>
  <si>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console logins that are not protected by multi-factor authentication (MFA).</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</si>
  <si>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List all CloudTrail trails:</t>
    </r>
    <r>
      <rPr>
        <sz val="11"/>
        <color rgb="FF000000"/>
        <rFont val="Calibri"/>
      </rPr>
      <t xml:space="preserve">
</t>
    </r>
    <r>
      <rPr>
        <sz val="11"/>
        <color rgb="FF006096"/>
        <rFont val="Roboto Condensed"/>
      </rPr>
      <t>aws cloudtrail describe-trails</t>
    </r>
    <r>
      <rPr>
        <sz val="11"/>
        <color rgb="FF006096"/>
        <rFont val="Roboto Condensed"/>
      </rPr>
      <t xml:space="preserve">
</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6096"/>
        <rFont val="Roboto Condensed"/>
      </rPr>
      <t>aws cloudtrail get-trail-status --name &lt;trail-name&gt;</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6096"/>
        <rFont val="Roboto Condensed"/>
      </rPr>
      <t>aws cloudtrail get-event-selectors --trail-name &lt;trail-name&gt;</t>
    </r>
    <r>
      <rPr>
        <sz val="11"/>
        <color rgb="FF006096"/>
        <rFont val="Roboto Condensed"/>
      </rPr>
      <t xml:space="preserve">
</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($.eventName = "ConsoleLogin") &amp;&amp; ($.additionalEventData.MFAUsed != "Yes") }"</t>
    </r>
    <r>
      <rPr>
        <sz val="11"/>
        <color rgb="FF006096"/>
        <rFont val="Roboto Condensed"/>
      </rPr>
      <t xml:space="preserve">
</t>
    </r>
    <r>
      <rPr>
        <sz val="11"/>
        <color rgb="FF000000"/>
        <rFont val="Calibri"/>
      </rPr>
      <t xml:space="preserve">
</t>
    </r>
    <r>
      <rPr>
        <sz val="11"/>
        <color rgb="FF000000"/>
        <rFont val="Calibri"/>
      </rPr>
      <t>Or, to reduce false positives in case Single Sign-On (SSO) is used in the organization:</t>
    </r>
    <r>
      <rPr>
        <sz val="11"/>
        <color rgb="FF000000"/>
        <rFont val="Calibri"/>
      </rPr>
      <t xml:space="preserve">
</t>
    </r>
    <r>
      <rPr>
        <sz val="11"/>
        <color rgb="FF006096"/>
        <rFont val="Roboto Condensed"/>
      </rPr>
      <t>"filterPattern": "{ ($.eventName = "ConsoleLogin") &amp;&amp; ($.additionalEventData.MFAUsed != "Yes") &amp;&amp; ($.userIdentity.type = "IAMUser") &amp;&amp; ($.responseElements.ConsoleLogin = "Success")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&lt;no-mfa-console-signin-metric&gt;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&lt;no-mfa-console-signin-metric&gt;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 &lt;no-mfa-console-signin-metric&gt;]'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</si>
  <si>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no CloudWatch metric filters or alarms exist for console sign-ins without MFA.</t>
    </r>
  </si>
  <si>
    <t>5.3</t>
  </si>
  <si>
    <r>
      <rPr>
        <sz val="11"/>
        <rFont val="Calibri"/>
      </rPr>
      <t xml:space="preserve">Ensure usage of the </t>
    </r>
    <r>
      <rPr>
        <sz val="11"/>
        <color rgb="FF000000"/>
        <rFont val="Calibri"/>
      </rPr>
      <t>'</t>
    </r>
    <r>
      <rPr>
        <b/>
        <sz val="11"/>
        <color rgb="FF000000"/>
        <rFont val="Calibri"/>
      </rPr>
      <t>root</t>
    </r>
    <r>
      <rPr>
        <sz val="11"/>
        <color rgb="FF000000"/>
        <rFont val="Calibri"/>
      </rPr>
      <t>'</t>
    </r>
    <r>
      <rPr>
        <sz val="11"/>
        <color rgb="FF000000"/>
        <rFont val="Calibri"/>
      </rPr>
      <t xml:space="preserve"> account is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</si>
  <si>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'root' account usage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`&lt;root-usage-metric&gt;` --metric-transformations metricName= `&lt;root-usage-metric&gt;` ,metricNamespace='CISBenchmark',metricValue=1 --filter-pattern '{ $.userIdentity.type = "Root" &amp;&amp; $.userIdentity.invokedBy NOT EXISTS &amp;&amp; $.eventType != "AwsServiceEvent"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`&lt;root-usage-alarm&gt;` --metric-name `&lt;root-usage-metric&gt;` --statistic Sum --period 300 --threshold 1 --comparison-operator GreaterThanOrEqualToThreshold --evaluation-periods 1 --namespace 'CISBenchmark' --alarm-actions &lt;sns_topic_arn&gt;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</si>
  <si>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'root' login attempts to detect unauthorized use or attempts to use the root account.</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</si>
  <si>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List all CloudTrail trails:</t>
    </r>
    <r>
      <rPr>
        <sz val="11"/>
        <color rgb="FF000000"/>
        <rFont val="Calibri"/>
      </rPr>
      <t xml:space="preserve">
</t>
    </r>
    <r>
      <rPr>
        <sz val="11"/>
        <color rgb="FF006096"/>
        <rFont val="Roboto Condensed"/>
      </rPr>
      <t>aws cloudtrail describe-trails</t>
    </r>
    <r>
      <rPr>
        <sz val="11"/>
        <color rgb="FF006096"/>
        <rFont val="Roboto Condensed"/>
      </rPr>
      <t xml:space="preserve">
</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6096"/>
        <rFont val="Roboto Condensed"/>
      </rPr>
      <t>aws cloudtrail get-trail-status --name &lt;trail-name&gt;</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6096"/>
        <rFont val="Roboto Condensed"/>
      </rPr>
      <t>aws cloudtrail get-event-selectors --trail-name &lt;trail-name&gt;</t>
    </r>
    <r>
      <rPr>
        <sz val="11"/>
        <color rgb="FF006096"/>
        <rFont val="Roboto Condensed"/>
      </rPr>
      <t xml:space="preserve">
</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$.userIdentity.type = "Root" &amp;&amp; $.userIdentity.invokedBy NOT EXISTS &amp;&amp; $.eventType != "AwsServiceEvent"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&lt;root-usage-metric&gt;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&lt;root-usage-metric&gt;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'MetricAlarms[?MetricName==&lt;root-usage-metric&gt;]'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</si>
  <si>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no CloudWatch metric filters or alarms exist to monitor root account activity. Root usage is logged in CloudTrail, but proactive monitoring must be configured.</t>
    </r>
  </si>
  <si>
    <t>5.4</t>
  </si>
  <si>
    <r>
      <rPr>
        <sz val="11"/>
        <rFont val="Calibri"/>
      </rPr>
      <t>Ensure IAM policy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</si>
  <si>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IAM policy changes and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`&lt;iam-changes-metric&gt;` --metric-transformations metricName= `&lt;iam-changes-metric&gt;`,metricNamespace='CISBenchmark',metricValue=1 --filter-pattern '{($.eventName=DeleteGroupPolicy)||($.eventName=DeleteRolePolicy)||($.eventName=DeleteUserPolicy)||($.eventName=PutGroupPolicy)||($.eventName=PutRolePolicy)||($.eventName=PutUserPolicy)||($.eventName=CreatePolicy)||($.eventName=DeletePolicy)||($.eventName=CreatePolicyVersion)||($.eventName=DeletePolicyVersion)||($.eventName=AttachRolePolicy)||($.eventName=DetachRolePolicy)||($.eventName=AttachUserPolicy)||($.eventName=DetachUserPolicy)||($.eventName=AttachGroupPolicy)||($.eventName=DetachGroup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`&lt;iam-changes-alarm&gt;` --metric-name `&lt;iam-changes-metric&gt;`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</si>
  <si>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changes made to Identity and Access Management (IAM) policies.</t>
    </r>
  </si>
  <si>
    <r>
      <rPr>
        <sz val="11"/>
        <color rgb="FF000000"/>
        <rFont val="Calibri"/>
      </rPr>
      <t>Monitoring these changes may result in a number of "false positives," especially in larger environments. This alert may require more tuning than others to eliminate some of those erroneous notifications.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</si>
  <si>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List all CloudTrails:</t>
    </r>
    <r>
      <rPr>
        <sz val="11"/>
        <color rgb="FF000000"/>
        <rFont val="Calibri"/>
      </rPr>
      <t xml:space="preserve">
</t>
    </r>
    <r>
      <rPr>
        <sz val="11"/>
        <color rgb="FF006096"/>
        <rFont val="Roboto Condensed"/>
      </rPr>
      <t>aws cloudtrail describe-trails</t>
    </r>
    <r>
      <rPr>
        <sz val="11"/>
        <color rgb="FF006096"/>
        <rFont val="Roboto Condensed"/>
      </rPr>
      <t xml:space="preserve">
</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6096"/>
        <rFont val="Roboto Condensed"/>
      </rPr>
      <t>aws cloudtrail get-trail-status --name &lt;trail-name&gt;</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6096"/>
        <rFont val="Roboto Condensed"/>
      </rPr>
      <t>aws cloudtrail get-event-selectors --trail-name &lt;trail-name&gt;</t>
    </r>
    <r>
      <rPr>
        <sz val="11"/>
        <color rgb="FF006096"/>
        <rFont val="Roboto Condensed"/>
      </rPr>
      <t xml:space="preserve">
</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eventName=DeleteGroupPolicy)||($.eventName=DeleteRolePolicy)||($.eventName=DeleteUserPolicy)||($.eventName=PutGroupPolicy)||($.eventName=PutRolePolicy)||($.eventName=PutUserPolicy)||($.eventName=CreatePolicy)||($.eventName=DeletePolicy)||($.eventName=CreatePolicyVersion)||($.eventName=DeletePolicyVersion)||($.eventName=AttachRolePolicy)||($.eventName=DetachRolePolicy)||($.eventName=AttachUserPolicy)||($.eventName=DetachUserPolicy)||($.eventName=AttachGroupPolicy)||($.eventName=DetachGroupPolicy)}"</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&lt;iam-changes-metric&gt;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&lt;iam-change-metric&gt;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'MetricAlarms[?MetricName==&lt;iam-changes-metric&gt;]'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</si>
  <si>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records IAM policy change events, but no CloudWatch metric filters or alarms are configured. This means changes (e.g., CreatePolicy, AttachRolePolicy, DeletePolicy) are logged but not actively monitored or alerted on unless you explicitly set up filters and alarms.</t>
    </r>
  </si>
  <si>
    <t>5.5</t>
  </si>
  <si>
    <r>
      <rPr>
        <sz val="11"/>
        <rFont val="Calibri"/>
      </rPr>
      <t>Ensure CloudTrail configuration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</si>
  <si>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CloudTrail configuration changes and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&lt;cloudtrail-cfg-changes-metric&gt; --metric-transformations metricName=&lt;cloudtrail-cfg-changes-metric&gt;,metricNamespace='CISBenchmark',metricValue=1 --filter-pattern '{ ($.eventName = CreateTrail) || ($.eventName = UpdateTrail) || ($.eventName = DeleteTrail) || ($.eventName = StartLogging) || ($.eventName = StopLogging)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&lt;cloudtrail-cfg-changes-alarm&gt; --metric-name &lt;cloudtrail-cfg-changes-metric&gt;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</si>
  <si>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used to detect changes to CloudTrail's configurations.</t>
    </r>
  </si>
  <si>
    <r>
      <rPr>
        <sz val="11"/>
        <color rgb="FF000000"/>
        <rFont val="Calibri"/>
      </rPr>
      <t>Ensuring that changes to CloudTrail configurations are monitored enhances security by maintaining the integrity of logging mechanisms. Automated monitoring can provide real-time alerts; however, it may require additional setup and resources to configure and manage these alerts effectively. These steps can be performed manually within a company's existing SIEM platform in cases where CloudTrail logs are monitored outside of the AWS monitoring tools in CloudWatch.</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</si>
  <si>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($.eventName = CreateTrail) || ($.eventName = UpdateTrail) || ($.eventName = DeleteTrail) || ($.eventName = StartLogging) || ($.eventName = StopLogging)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&lt;cloudtrail-cfg-changes-metric&gt;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&lt;cloudtrail-cfg-changes-metric&gt;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'MetricAlarms[?MetricName==&lt;cloudtrail-cfg-changes-metric&gt;]'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</si>
  <si>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configuration change events (e.g., CreateTrail, UpdateTrail, DeleteTrail, StartLogging, StopLogging), but no CloudWatch metric filters or alarms are set up. This means changes are recorded in CloudTrail, yet they are not actively monitored or alerted on unless filters and alarms are manually configured.</t>
    </r>
  </si>
  <si>
    <t>5.6</t>
  </si>
  <si>
    <r>
      <rPr>
        <sz val="11"/>
        <rFont val="Calibri"/>
      </rPr>
      <t>Ensure AWS Management Console authentication failures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</si>
  <si>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AWS management Console login failures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&lt;console-signin-failure-metric&gt; --metric-transformations metricName=&lt;console-signin-failure-metric&gt;,metricNamespace='CISBenchmark',metricValue=1 --filter-pattern '{ ($.eventName = ConsoleLogin) &amp;&amp; ($.errorMessage = "Failed authentication")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&lt;console-signin-failure-alarm&gt; --metric-name &lt;console-signin-failure-metric&gt;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</si>
  <si>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failed console authentication attempts.</t>
    </r>
  </si>
  <si>
    <r>
      <rPr>
        <sz val="11"/>
        <color rgb="FF000000"/>
        <rFont val="Calibri"/>
      </rPr>
      <t>Monitoring for these failures may generate a large number of alerts, especially in larger environments.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</si>
  <si>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($.eventName = ConsoleLogin) &amp;&amp; ($.errorMessage = "Failed authentication")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&lt;console-signin-failure-metric&gt;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&lt;console-signin-failure-metric&gt;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'MetricAlarms[?MetricName==&lt;console-signin-failure-metric&gt;]'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</si>
  <si>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failed console authentication attempts, but no CloudWatch metric filters or alarms are configured. This means failed sign-in events are recorded, yet they are not proactively monitored or alerted on until filters and alarms are explicitly set up.</t>
    </r>
  </si>
  <si>
    <t>5.7</t>
  </si>
  <si>
    <r>
      <rPr>
        <sz val="11"/>
        <rFont val="Calibri"/>
      </rPr>
      <t>Ensure disabling or scheduled deletion of customer created CMKs is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</si>
  <si>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CMKs that have been disabled or scheduled for deletion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&lt;disable-or-delete-cmk-changes-metric&gt; --metric-transformations metricName=&lt;disable-or-delete-cmk-changes-metric&gt;,metricNamespace='CISBenchmark',metricValue=1 --filter-pattern '{($.eventSource = kms.amazonaws.com) &amp;&amp; (($.eventName=DisableKey)||($.eventName=ScheduleKeyDeletion))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&lt;disable-or-delete-cmk-changes-alarm&gt; --metric-name &lt;disable-or-delete-cmk-changes-metric&gt;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</si>
  <si>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customer-created CMKs that have changed state to disabled or are scheduled for deletion.</t>
    </r>
  </si>
  <si>
    <r>
      <rPr>
        <sz val="11"/>
        <color rgb="FF000000"/>
        <rFont val="Calibri"/>
      </rPr>
      <t>Creation, storage, and management of CMK may require additional labor compared to the use of AWS-managed keys.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</si>
  <si>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"{($.eventSource = kms.amazonaws.com) &amp;&amp; (($.eventName=DisableKey)||($.eventName=ScheduleKeyDeletion))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&lt;disable-or-delete-cmk-changes-metric&gt;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&lt;disable-or-delete-cmk-changes-metric&gt;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'MetricAlarms[?MetricName==&lt;disable-or-delete-cmk-changes-metric&gt;]'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</si>
  <si>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KMS events (DisableKey, ScheduleKeyDeletion), but no CloudWatch metric filters or alarms are set. These changes are recorded but not actively monitored unless configured.</t>
    </r>
  </si>
  <si>
    <t>5.8</t>
  </si>
  <si>
    <r>
      <rPr>
        <sz val="11"/>
        <rFont val="Calibri"/>
      </rPr>
      <t>Ensure S3 bucket policy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</si>
  <si>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changes to S3 bucket policies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&lt;s3-bucket-policy-changes-metric&gt; --metric-transformations metricName=&lt;s3-bucket-policy-changes-metric&gt;,metricNamespace='CISBenchmark',metricValue=1 --filter-pattern '{ ($.eventSource = s3.amazonaws.com) &amp;&amp; (($.eventName = PutBucketAcl) || ($.eventName = PutBucketPolicy) || ($.eventName = PutBucketCors) || ($.eventName = PutBucketLifecycle) || ($.eventName = PutBucketReplication) || ($.eventName = DeleteBucketPolicy) || ($.eventName = DeleteBucketCors) || ($.eventName = DeleteBucketLifecycle) || ($.eventName = DeleteBucketReplication))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&lt;s3-bucket-policy-changes-alarm&gt; --metric-name &lt;s3-bucket-policy-changes-metric&gt;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</si>
  <si>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changes to S3 bucket policies.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</si>
  <si>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($.eventSource = s3.amazonaws.com) &amp;&amp; (($.eventName = PutBucketAcl) || ($.eventName = PutBucketPolicy) || ($.eventName = PutBucketCors) || ($.eventName = PutBucketLifecycle) || ($.eventName = PutBucketReplication) || ($.eventName = DeleteBucketPolicy) || ($.eventName = DeleteBucketCors) || ($.eventName = DeleteBucketLifecycle) || ($.eventName = DeleteBucketReplication))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&lt;s3-bucket-policy-changes-metric&gt;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&lt;s3-bucket-policy-changes-metric&gt;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'MetricAlarms[?MetricName==&lt;s3-bucket-policy-changes-metric&gt;]'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</si>
  <si>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S3 bucket policy changes (e.g., PutBucketPolicy, DeleteBucketPolicy), but no CloudWatch metric filters or alarms exist. These events are recorded but not actively monitored unless configured.</t>
    </r>
  </si>
  <si>
    <t>5.9</t>
  </si>
  <si>
    <r>
      <rPr>
        <sz val="11"/>
        <rFont val="Calibri"/>
      </rPr>
      <t>Ensure AWS Config configuration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</si>
  <si>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AWS Configuration changes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&lt;aws-config-changes-metric&gt; --metric-transformations metricName=&lt;aws-config-changes-metric&gt;,metricNamespace='CISBenchmark',metricValue=1 --filter-pattern '{ ($.eventSource = config.amazonaws.com) &amp;&amp; (($.eventName=StopConfigurationRecorder)||($.eventName=DeleteDeliveryChannel)||($.eventName=PutDeliveryChannel)||($.eventName=PutConfigurationRecorder))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&lt;aws-config-changes-alarm&gt; --metric-name &lt;aws-config-changes-metric&gt;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</si>
  <si>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detecting changes to AWS Config's configurations.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</si>
  <si>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($.eventSource = config.amazonaws.com) &amp;&amp; (($.eventName=StopConfigurationRecorder)||($.eventName=DeleteDeliveryChannel)||($.eventName=PutDeliveryChannel)||($.eventName=PutConfigurationRecorder))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&lt;aws-config-changes-metric&gt;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&lt;aws-config-changes-metric&gt;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'MetricAlarms[?MetricName==&lt;aws-config-changes-metric&gt;]'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</si>
  <si>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AWS Config events (e.g., StopConfigurationRecorder, DeleteDeliveryChannel), but no CloudWatch metric filters or alarms exist. These changes are captured but not actively monitored unless configured.</t>
    </r>
  </si>
  <si>
    <t>5.10</t>
  </si>
  <si>
    <r>
      <rPr>
        <sz val="11"/>
        <rFont val="Calibri"/>
      </rPr>
      <t>Ensure security group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</si>
  <si>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security groups changes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&lt;security-group-changes-metric&gt; --metric-transformations metricName=&lt;security-group-changes-metric&gt;,metricNamespace="CISBenchmark",metricValue=1 --filter-pattern "{ ($.eventName = AuthorizeSecurityGroupIngress) || ($.eventName = AuthorizeSecurityGroupEgress) || ($.eventName = RevokeSecurityGroupIngress) || ($.eventName = RevokeSecurityGroupEgress) || ($.eventName = CreateSecurityGroup) || ($.eventName = DeleteSecurityGroup) || ($.eventName = ModifySecurityGroupRules)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&lt;security-group-changes-alarm&gt; --metric-name &lt;security-group-changes-metric&gt;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</si>
  <si>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Security groups are stateful packet filters that control ingress and egress traffic within a VPC.</t>
    </r>
    <r>
      <rPr>
        <sz val="11"/>
        <color rgb="FF000000"/>
        <rFont val="Calibri"/>
      </rPr>
      <t xml:space="preserve">
</t>
    </r>
    <r>
      <rPr>
        <sz val="11"/>
        <color rgb="FF000000"/>
        <rFont val="Calibri"/>
      </rPr>
      <t>It is recommended that a metric filter and alarm be established to detect changes to security groups.</t>
    </r>
  </si>
  <si>
    <r>
      <rPr>
        <sz val="11"/>
        <color rgb="FF000000"/>
        <rFont val="Calibri"/>
      </rPr>
      <t>This may require additional 'tuning' to eliminate false positives and filter out expected activity so that anomalies are easier to detect.</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</si>
  <si>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($.eventName = AuthorizeSecurityGroupIngress) || ($.eventName = AuthorizeSecurityGroupEgress) || ($.eventName = RevokeSecurityGroupIngress) || ($.eventName = RevokeSecurityGroupEgress) || ($.eventName = CreateSecurityGroup) || ($.eventName = DeleteSecurityGroup) || ($.eventName = ModifySecurityGroupRules)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&lt;security-group-changes-metric&gt;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&lt;security-group-changes-metric&gt;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"MetricAlarms[?MetricName==&lt;security-group-changes-metric&gt;]"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</si>
  <si>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security group events (e.g., AuthorizeSecurityGroupIngress, DeleteSecurityGroup), but no CloudWatch metric filters or alarms exist. These changes are captured but not actively monitored unless configured.</t>
    </r>
  </si>
  <si>
    <t>5.11</t>
  </si>
  <si>
    <r>
      <rPr>
        <sz val="11"/>
        <rFont val="Calibri"/>
      </rPr>
      <t>Ensure Network Access Control List (NACL)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</si>
  <si>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NACL changes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&lt;nacl-changes-metric&gt; --metric-transformations metricName=&lt;nacl-changes-metric&gt;,metricNamespace='CISBenchmark',metricValue=1 --filter-pattern '{ ($.eventName = CreateNetworkAcl) || ($.eventName = CreateNetworkAclEntry) || ($.eventName = DeleteNetworkAcl) || ($.eventName = DeleteNetworkAclEntry) || ($.eventName = ReplaceNetworkAclEntry) || ($.eventName = ReplaceNetworkAclAssociation)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&lt;nacl-changes-alarm&gt; --metric-name &lt;nacl-changes-metric&gt;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</si>
  <si>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NACLs are used as a stateless packet filter to control ingress and egress traffic for subnets within a VPC. It is recommended that a metric filter and alarm be established for any changes made to NACLs.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</si>
  <si>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($.eventName = CreateNetworkAcl) || ($.eventName = CreateNetworkAclEntry) || ($.eventName = DeleteNetworkAcl) || ($.eventName = DeleteNetworkAclEntry) || ($.eventName = ReplaceNetworkAclEntry) || ($.eventName = ReplaceNetworkAclAssociation)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&lt;nacl-changes-metric&gt;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&lt;nacl-changes-metric&gt;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'MetricAlarms[?MetricName==&lt;nacl-changes-metric&gt;]'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</si>
  <si>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NACL events (e.g., CreateNetworkAcl, ReplaceNetworkAclEntry), but no CloudWatch metric filters or alarms exist. These changes are captured but not actively monitored unless configured.</t>
    </r>
  </si>
  <si>
    <t>5.12</t>
  </si>
  <si>
    <r>
      <rPr>
        <sz val="11"/>
        <rFont val="Calibri"/>
      </rPr>
      <t>Ensure changes to network gateways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</si>
  <si>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network gateways changes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&lt;network-gw-changes-metric&gt; --metric-transformations metricName=&lt;network-gw-changes-metric&gt;,metricNamespace='CISBenchmark',metricValue=1 --filter-pattern '{ ($.eventName = CreateCustomerGateway) || ($.eventName = DeleteCustomerGateway) || ($.eventName = AttachInternetGateway) || ($.eventName = CreateInternetGateway) || ($.eventName = DeleteInternetGateway) || ($.eventName = DetachInternetGateway)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&lt;network-gw-changes-alarm&gt; --metric-name &lt;network-gw-changes-metric&gt; --statistic Sum --period 300 --threshold 1 --comparison-operator GreaterThanOrEqualToThreshold --evaluation-periods 1 --namespace 'CISBenchmark' --alarm-actions &lt;sns-topic-arn&gt;</t>
    </r>
    <r>
      <rPr>
        <sz val="11"/>
        <color rgb="FF006096"/>
        <rFont val="Roboto Condensed"/>
      </rPr>
      <t xml:space="preserve">
</t>
    </r>
    <r>
      <rPr>
        <sz val="11"/>
        <color rgb="FF000000"/>
        <rFont val="Calibri"/>
      </rPr>
      <t xml:space="preserve">
</t>
    </r>
    <r>
      <rPr>
        <sz val="11"/>
        <color rgb="FF000000"/>
        <rFont val="Calibri"/>
      </rPr>
      <t>-  Implement logging and alerting mechanisms:</t>
    </r>
    <r>
      <rPr>
        <sz val="11"/>
        <color rgb="FF000000"/>
        <rFont val="Calibri"/>
      </rPr>
      <t xml:space="preserve">
</t>
    </r>
    <r>
      <rPr>
        <sz val="11"/>
        <color rgb="FF006096"/>
        <rFont val="Roboto Condensed"/>
      </rPr>
      <t>aws sns create-topic --name NetworkGatewayChangesAlerts</t>
    </r>
    <r>
      <rPr>
        <sz val="11"/>
        <color rgb="FF006096"/>
        <rFont val="Roboto Condensed"/>
      </rPr>
      <t xml:space="preserve">
</t>
    </r>
    <r>
      <rPr>
        <sz val="11"/>
        <color rgb="FF000000"/>
        <rFont val="Calibri"/>
      </rPr>
      <t xml:space="preserve">
</t>
    </r>
    <r>
      <rPr>
        <sz val="11"/>
        <color rgb="FF006096"/>
        <rFont val="Roboto Condensed"/>
      </rPr>
      <t>aws sns subscribe --topic-arn &lt;sns-topic-arn&gt; --protocol email --notification-endpoint &lt;email-address&gt;</t>
    </r>
    <r>
      <rPr>
        <sz val="11"/>
        <color rgb="FF006096"/>
        <rFont val="Roboto Condensed"/>
      </rPr>
      <t xml:space="preserve">
</t>
    </r>
    <r>
      <rPr>
        <sz val="11"/>
        <color rgb="FF000000"/>
        <rFont val="Calibri"/>
      </rPr>
      <t xml:space="preserve">
</t>
    </r>
    <r>
      <rPr>
        <sz val="11"/>
        <color rgb="FF006096"/>
        <rFont val="Roboto Condensed"/>
      </rPr>
      <t>aws cloudwatch put-metric-alarm --alarm-name NetworkGatewayChangesAlarm --metric-name GatewayChanges --namespace AWS/EC2 --statistic Sum --period 300 --threshold 1 --comparison-operator GreaterThanOrEqualToThreshold --evaluation-periods 1 --alarm-actions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</si>
  <si>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Network gateways are required to send and receive traffic to a destination outside of a VPC. It is recommended that a metric filter and alarm be established for changes to network gateways.</t>
    </r>
  </si>
  <si>
    <r>
      <rPr>
        <sz val="11"/>
        <color rgb="FF000000"/>
        <rFont val="Calibri"/>
      </rPr>
      <t>Monitoring changes to network gateways helps detect unauthorized modifications that could compromise network security. Implementing automated monitoring and alerts can improve incident response times, but it may require additional configuration and maintenance efforts.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</si>
  <si>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($.eventName = CreateCustomerGateway) || ($.eventName = DeleteCustomerGateway) || ($.eventName = AttachInternetGateway) || ($.eventName = CreateInternetGateway) || ($.eventName = DeleteInternetGateway) || ($.eventName = DetachInternetGateway)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&lt;network-gw-changes-metric&gt;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&lt;network-gw-changes-metric&gt;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'MetricAlarms[?MetricName==&lt;network-gw-changes-metric&gt;]'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r>
      <rPr>
        <sz val="11"/>
        <color rgb="FF000000"/>
        <rFont val="Calibri"/>
      </rPr>
      <t xml:space="preserve">
</t>
    </r>
    <r>
      <rPr>
        <sz val="11"/>
        <color rgb="FF000000"/>
        <rFont val="Calibri"/>
      </rPr>
      <t>-  Ensure automated monitoring is enabled:</t>
    </r>
    <r>
      <rPr>
        <sz val="11"/>
        <color rgb="FF000000"/>
        <rFont val="Calibri"/>
      </rPr>
      <t xml:space="preserve">
</t>
    </r>
    <r>
      <rPr>
        <sz val="11"/>
        <color rgb="FF006096"/>
        <rFont val="Roboto Condensed"/>
      </rPr>
      <t>aws cloudwatch put-metric-alarm --alarm-name NetworkGatewayChanges --metric-name GatewayChanges --namespace AWS/EC2 --statistic Sum --period 300 --threshold 1 --comparison-operator GreaterThanOrEqualToThreshold --evaluation-periods 1 --alarm-actions &lt;sns-topic-arn&gt;</t>
    </r>
    <r>
      <rPr>
        <sz val="11"/>
        <color rgb="FF006096"/>
        <rFont val="Roboto Condensed"/>
      </rPr>
      <t xml:space="preserve">
</t>
    </r>
  </si>
  <si>
    <r>
      <rPr>
        <sz val="11"/>
        <color rgb="FF000000"/>
        <rFont val="Calibri"/>
      </rPr>
      <t>By default, CloudTrail logs gateway events (e.g., CreateInternetGateway, AttachInternetGateway), but no CloudWatch metric filters or alarms exist. These changes are recorded but not actively monitored unless configured.</t>
    </r>
  </si>
  <si>
    <t>5.13</t>
  </si>
  <si>
    <r>
      <rPr>
        <sz val="11"/>
        <rFont val="Calibri"/>
      </rPr>
      <t>Ensure route table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</si>
  <si>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route table changes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--filter-pattern '{ ($.eventName = CreateRoute) || ($.eventName = CreateRouteTable) || ($.eventName = ReplaceRoute) || ($.eventName = ReplaceRouteTableAssociation) || ($.eventName = DeleteRouteTable) || ($.eventName = DeleteRoute) || ($.eventName = DisassociateRouteTable)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&lt;route-table-changes-alarm&gt; --metric-name &lt;route-table-changes-metric&gt;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</si>
  <si>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Routing tables are used to route network traffic between subnets and to network gateways.</t>
    </r>
    <r>
      <rPr>
        <sz val="11"/>
        <color rgb="FF000000"/>
        <rFont val="Calibri"/>
      </rPr>
      <t xml:space="preserve">
</t>
    </r>
    <r>
      <rPr>
        <sz val="11"/>
        <color rgb="FF000000"/>
        <rFont val="Calibri"/>
      </rPr>
      <t>It is recommended that a metric filter and alarm be established for changes to route tables.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</si>
  <si>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"{($.eventSource = ec2.amazonaws.com) &amp;&amp; ($.eventName = CreateRoute) || ($.eventName = CreateRouteTable) || ($.eventName = ReplaceRoute) || ($.eventName = ReplaceRouteTableAssociation) || ($.eventName = DeleteRouteTable) || ($.eventName = DeleteRoute) || ($.eventName = DisassociateRouteTable)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&lt;route-table-changes-metric&gt;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&lt;route-table-changes-metric&gt;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'MetricAlarms[?MetricName==&lt;route-table-changes-metric&gt;]'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</si>
  <si>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route table events (e.g., CreateRoute, DeleteRouteTable), but no CloudWatch metric filters or alarms exist. These changes are captured but not actively monitored unless configured.</t>
    </r>
  </si>
  <si>
    <t>5.14</t>
  </si>
  <si>
    <r>
      <rPr>
        <sz val="11"/>
        <rFont val="Calibri"/>
      </rPr>
      <t>Ensure VPC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</si>
  <si>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VPC changes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&lt;vpc-changes-metric&gt; --metric-transformations metricName=&lt;vpc-changes-metric&gt;,metricNamespace='CISBenchmark',metricValue=1 --filter-pattern '{ ($.eventName = CreateVpc) || ($.eventName = DeleteVpc) || ($.eventName = ModifyVpcAttribute) || ($.eventName = AcceptVpcPeeringConnection) || ($.eventName = CreateVpcPeeringConnection) || ($.eventName = DeleteVpcPeeringConnection) || ($.eventName = RejectVpcPeeringConnection) || ($.eventName = AttachClassicLinkVpc) || ($.eventName = DetachClassicLinkVpc) || ($.eventName = DisableVpcClassicLink) || ($.eventName = EnableVpcClassicLink)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&lt;vpc-changes-alarm&gt; --metric-name &lt;vpc-changes-metric&gt;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</si>
  <si>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possible to have more than one VPC within an account; additionally, it is also possible to create a peer connection between two VPCs, enabling network traffic to route between them.</t>
    </r>
    <r>
      <rPr>
        <sz val="11"/>
        <color rgb="FF000000"/>
        <rFont val="Calibri"/>
      </rPr>
      <t xml:space="preserve">
</t>
    </r>
    <r>
      <rPr>
        <sz val="11"/>
        <color rgb="FF000000"/>
        <rFont val="Calibri"/>
      </rPr>
      <t>It is recommended that a metric filter and alarm be established for changes made to VPCs.</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</si>
  <si>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($.eventName = CreateVpc) || ($.eventName = DeleteVpc) || ($.eventName = ModifyVpcAttribute) || ($.eventName = AcceptVpcPeeringConnection) || ($.eventName = CreateVpcPeeringConnection) || ($.eventName = DeleteVpcPeeringConnection) || ($.eventName = RejectVpcPeeringConnection) || ($.eventName = AttachClassicLinkVpc) || ($.eventName = DetachClassicLinkVpc) || ($.eventName = DisableVpcClassicLink) || ($.eventName = EnableVpcClassicLink)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&lt;vpc-changes-metric&gt;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&lt;vpc-changes-metric&gt;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'MetricAlarms[?MetricName==&lt;vpc-changes-metric&gt;]'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</si>
  <si>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VPC events (e.g., CreateVpc, DeleteVpc, CreateVpcPeeringConnection), but no CloudWatch metric filters or alarms exist. These changes are recorded but not actively monitored unless configured.</t>
    </r>
  </si>
  <si>
    <t>5.15</t>
  </si>
  <si>
    <r>
      <rPr>
        <sz val="11"/>
        <rFont val="Calibri"/>
      </rPr>
      <t>Ensure AWS Organizations changes are monitored</t>
    </r>
  </si>
  <si>
    <r>
      <rPr>
        <sz val="11"/>
        <color rgb="FF000000"/>
        <rFont val="Calibri"/>
      </rPr>
      <t>If you are using CloudTrail trails and CloudWatch, perform the following steps to set up the metric filter, alarm, SNS topic, and subscription:</t>
    </r>
    <r>
      <rPr>
        <sz val="11"/>
        <color rgb="FF000000"/>
        <rFont val="Calibri"/>
      </rPr>
      <t xml:space="preserve">
</t>
    </r>
    <r>
      <rPr>
        <sz val="11"/>
        <color rgb="FF000000"/>
        <rFont val="Calibri"/>
      </rPr>
      <t xml:space="preserve">-  Create a metric filter based on the provided filter pattern that checks for AWS Organizations changes and uses the </t>
    </r>
    <r>
      <rPr>
        <b/>
        <sz val="11"/>
        <color rgb="FF000000"/>
        <rFont val="Calibri"/>
      </rPr>
      <t>&lt;trail-log-group-name&gt;</t>
    </r>
    <r>
      <rPr>
        <sz val="11"/>
        <color rgb="FF000000"/>
        <rFont val="Calibri"/>
      </rPr>
      <t xml:space="preserve"> taken from audit step 1:</t>
    </r>
    <r>
      <rPr>
        <sz val="11"/>
        <color rgb="FF000000"/>
        <rFont val="Calibri"/>
      </rPr>
      <t xml:space="preserve">
</t>
    </r>
    <r>
      <rPr>
        <sz val="11"/>
        <color rgb="FF006096"/>
        <rFont val="Roboto Condensed"/>
      </rPr>
      <t>aws logs put-metric-filter --log-group-name &lt;trail-log-group-name&gt; --filter-name &lt;organizations-changes&gt; --metric-transformations metricName=&lt;organizations-changes&gt;,metricNamespace='CISBenchmark',metricValue=1 --filter-pattern '{ ($.eventSource = organizations.amazonaws.com) &amp;&amp; (($.eventName = "AcceptHandshake")  || ($.eventName = "AttachPolicy")  || ($.eventName = "CreateAccount") || ($.eventName = "CreateOrganizationalUnit") || ($.eventName = "CreatePolicy") || ($.eventName = "DeclineHandshake") || ($.eventName = "DeleteOrganization") || ($.eventName = "DeleteOrganizationalUnit") || ($.eventName = "DeletePolicy") ||  ($.eventName = "DetachPolicy") || ($.eventName = "DisablePolicyType") || ($.eventName = "EnablePolicyType") || ($.eventName = "InviteAccountToOrganization") || ($.eventName = "LeaveOrganization") || ($.eventName = "MoveAccount") || ($.eventName = "RemoveAccountFromOrganization") || ($.eventName = "UpdatePolicy") || ($.eventName = "UpdateOrganizationalUnit"))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can choose your own </t>
    </r>
    <r>
      <rPr>
        <b/>
        <sz val="11"/>
        <color rgb="FF000000"/>
        <rFont val="Calibri"/>
      </rPr>
      <t>metricName</t>
    </r>
    <r>
      <rPr>
        <sz val="11"/>
        <color rgb="FF000000"/>
        <rFont val="Calibri"/>
      </rPr>
      <t xml:space="preserve"> and </t>
    </r>
    <r>
      <rPr>
        <b/>
        <sz val="11"/>
        <color rgb="FF000000"/>
        <rFont val="Calibri"/>
      </rPr>
      <t>metricNamespace</t>
    </r>
    <r>
      <rPr>
        <sz val="11"/>
        <color rgb="FF000000"/>
        <rFont val="Calibri"/>
      </rPr>
      <t xml:space="preserve"> strings. Using the same </t>
    </r>
    <r>
      <rPr>
        <b/>
        <sz val="11"/>
        <color rgb="FF000000"/>
        <rFont val="Calibri"/>
      </rPr>
      <t>metricNamespace</t>
    </r>
    <r>
      <rPr>
        <sz val="11"/>
        <color rgb="FF000000"/>
        <rFont val="Calibri"/>
      </rPr>
      <t xml:space="preserve"> for all Foundations Benchmark metrics will group them together.</t>
    </r>
    <r>
      <rPr>
        <sz val="11"/>
        <color rgb="FF000000"/>
        <rFont val="Calibri"/>
      </rPr>
      <t xml:space="preserve">
</t>
    </r>
    <r>
      <rPr>
        <sz val="11"/>
        <color rgb="FF000000"/>
        <rFont val="Calibri"/>
      </rPr>
      <t>-  Create an SNS topic that the alarm will notify:</t>
    </r>
    <r>
      <rPr>
        <sz val="11"/>
        <color rgb="FF000000"/>
        <rFont val="Calibri"/>
      </rPr>
      <t xml:space="preserve">
</t>
    </r>
    <r>
      <rPr>
        <sz val="11"/>
        <color rgb="FF006096"/>
        <rFont val="Roboto Condensed"/>
      </rPr>
      <t>aws sns create-topic --name &lt;sns-topic-name&gt;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topic for all monitoring alarms.</t>
    </r>
    <r>
      <rPr>
        <sz val="11"/>
        <color rgb="FF000000"/>
        <rFont val="Calibri"/>
      </rPr>
      <t xml:space="preserve">
</t>
    </r>
    <r>
      <rPr>
        <b/>
        <sz val="11"/>
        <color rgb="FF000000"/>
        <rFont val="Calibri"/>
      </rPr>
      <t>Note</t>
    </r>
    <r>
      <rPr>
        <sz val="11"/>
        <color rgb="FF000000"/>
        <rFont val="Calibri"/>
      </rPr>
      <t xml:space="preserve">: Capture the </t>
    </r>
    <r>
      <rPr>
        <b/>
        <sz val="11"/>
        <color rgb="FF000000"/>
        <rFont val="Calibri"/>
      </rPr>
      <t>TopicArn</t>
    </r>
    <r>
      <rPr>
        <sz val="11"/>
        <color rgb="FF000000"/>
        <rFont val="Calibri"/>
      </rPr>
      <t xml:space="preserve"> that is displayed when creating the SNS topic in step 2.</t>
    </r>
    <r>
      <rPr>
        <sz val="11"/>
        <color rgb="FF000000"/>
        <rFont val="Calibri"/>
      </rPr>
      <t xml:space="preserve">
</t>
    </r>
    <r>
      <rPr>
        <sz val="11"/>
        <color rgb="FF000000"/>
        <rFont val="Calibri"/>
      </rPr>
      <t>-  Create an SNS subscription for the topic created in step 2:</t>
    </r>
    <r>
      <rPr>
        <sz val="11"/>
        <color rgb="FF000000"/>
        <rFont val="Calibri"/>
      </rPr>
      <t xml:space="preserve">
</t>
    </r>
    <r>
      <rPr>
        <sz val="11"/>
        <color rgb="FF006096"/>
        <rFont val="Roboto Condensed"/>
      </rPr>
      <t>aws sns subscribe --topic-arn &lt;sns-topic-arn&gt; --protocol &lt;sns-protocol&gt; --notification-endpoint &lt;sns-subscription-endpoints&gt;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You can execute this command once and then reuse the same subscription for all monitoring alarms.</t>
    </r>
    <r>
      <rPr>
        <sz val="11"/>
        <color rgb="FF000000"/>
        <rFont val="Calibri"/>
      </rPr>
      <t xml:space="preserve">
</t>
    </r>
    <r>
      <rPr>
        <sz val="11"/>
        <color rgb="FF000000"/>
        <rFont val="Calibri"/>
      </rPr>
      <t>-  Create an alarm that is associated with the CloudWatch Logs metric filter created in step 1 and the SNS topic created in step 2:</t>
    </r>
    <r>
      <rPr>
        <sz val="11"/>
        <color rgb="FF000000"/>
        <rFont val="Calibri"/>
      </rPr>
      <t xml:space="preserve">
</t>
    </r>
    <r>
      <rPr>
        <sz val="11"/>
        <color rgb="FF006096"/>
        <rFont val="Roboto Condensed"/>
      </rPr>
      <t>aws cloudwatch put-metric-alarm --alarm-name &lt;organizations-changes&gt; --metric-name &lt;organizations-changes&gt; --statistic Sum --period 300 --threshold 1 --comparison-operator GreaterThanOrEqualToThreshold --evaluation-periods 1 --namespace 'CISBenchmark' --alarm-actions &lt;sns-topic-arn&gt;</t>
    </r>
    <r>
      <rPr>
        <sz val="11"/>
        <color rgb="FF006096"/>
        <rFont val="Roboto Condensed"/>
      </rPr>
      <t xml:space="preserve">
</t>
    </r>
  </si>
  <si>
    <r>
      <rPr>
        <sz val="11"/>
        <color rgb="FF000000"/>
        <rFont val="Calibri"/>
      </rPr>
      <t>Real-time monitoring of API calls can be achieved by directing CloudTrail Logs to CloudWatch Logs or an external Security Information and Event Management (SIEM) environment, and establishing corresponding metric filters and alarms.</t>
    </r>
    <r>
      <rPr>
        <sz val="11"/>
        <color rgb="FF000000"/>
        <rFont val="Calibri"/>
      </rPr>
      <t xml:space="preserve">
</t>
    </r>
    <r>
      <rPr>
        <sz val="11"/>
        <color rgb="FF000000"/>
        <rFont val="Calibri"/>
      </rPr>
      <t>It is recommended that a metric filter and alarm be established for changes made to AWS Organizations in the master AWS account.</t>
    </r>
  </si>
  <si>
    <r>
      <rPr>
        <sz val="11"/>
        <color rgb="FF000000"/>
        <rFont val="Calibri"/>
      </rPr>
      <t>If you are using CloudTrail trails and CloudWatch, perform the following to ensure that there is at least one active multi-region CloudTrail trail with the prescribed metric filters and alarms configured:</t>
    </r>
    <r>
      <rPr>
        <sz val="11"/>
        <color rgb="FF000000"/>
        <rFont val="Calibri"/>
      </rPr>
      <t xml:space="preserve">
</t>
    </r>
    <r>
      <rPr>
        <sz val="11"/>
        <color rgb="FF000000"/>
        <rFont val="Calibri"/>
      </rPr>
      <t>- Identify the log group name that is configured for use with the active multi-region CloudTrail trail:</t>
    </r>
    <r>
      <rPr>
        <sz val="11"/>
        <color rgb="FF000000"/>
        <rFont val="Calibri"/>
      </rPr>
      <t xml:space="preserve">
</t>
    </r>
    <r>
      <rPr>
        <sz val="11"/>
        <color rgb="FF000000"/>
        <rFont val="Calibri"/>
      </rPr>
      <t xml:space="preserve">-  List all CloudTrail trails: </t>
    </r>
    <r>
      <rPr>
        <b/>
        <sz val="11"/>
        <color rgb="FF000000"/>
        <rFont val="Calibri"/>
      </rPr>
      <t>aws cloudtrail describe-trails</t>
    </r>
    <r>
      <rPr>
        <sz val="11"/>
        <color rgb="FF000000"/>
        <rFont val="Calibri"/>
      </rPr>
      <t xml:space="preserve">
</t>
    </r>
    <r>
      <rPr>
        <sz val="11"/>
        <color rgb="FF000000"/>
        <rFont val="Calibri"/>
      </rPr>
      <t xml:space="preserve">-  Identify multi-region CloudTrail trails: </t>
    </r>
    <r>
      <rPr>
        <b/>
        <sz val="11"/>
        <color rgb="FF000000"/>
        <rFont val="Calibri"/>
      </rPr>
      <t>Trails with "IsMultiRegionTrail" set to true</t>
    </r>
    <r>
      <rPr>
        <sz val="11"/>
        <color rgb="FF000000"/>
        <rFont val="Calibri"/>
      </rPr>
      <t xml:space="preserve">
</t>
    </r>
    <r>
      <rPr>
        <sz val="11"/>
        <color rgb="FF000000"/>
        <rFont val="Calibri"/>
      </rPr>
      <t>-  Note the value associated with "Name":</t>
    </r>
    <r>
      <rPr>
        <b/>
        <sz val="11"/>
        <color rgb="FF000000"/>
        <rFont val="Calibri"/>
      </rPr>
      <t>&lt;trail-name&gt;</t>
    </r>
    <r>
      <rPr>
        <sz val="11"/>
        <color rgb="FF000000"/>
        <rFont val="Calibri"/>
      </rPr>
      <t xml:space="preserve">
</t>
    </r>
    <r>
      <rPr>
        <sz val="11"/>
        <color rgb="FF000000"/>
        <rFont val="Calibri"/>
      </rPr>
      <t xml:space="preserve">-  Note the </t>
    </r>
    <r>
      <rPr>
        <b/>
        <sz val="11"/>
        <color rgb="FF000000"/>
        <rFont val="Calibri"/>
      </rPr>
      <t>&lt;trail-log-group-name&gt;</t>
    </r>
    <r>
      <rPr>
        <sz val="11"/>
        <color rgb="FF000000"/>
        <rFont val="Calibri"/>
      </rPr>
      <t xml:space="preserve"> within the value associated with "CloudWatchLogsLogGroupArn"</t>
    </r>
    <r>
      <rPr>
        <sz val="11"/>
        <color rgb="FF000000"/>
        <rFont val="Calibri"/>
      </rPr>
      <t xml:space="preserve">
</t>
    </r>
    <r>
      <rPr>
        <sz val="11"/>
        <color rgb="FF000000"/>
        <rFont val="Calibri"/>
      </rPr>
      <t xml:space="preserve">- Example: </t>
    </r>
    <r>
      <rPr>
        <b/>
        <sz val="11"/>
        <color rgb="FF000000"/>
        <rFont val="Calibri"/>
      </rPr>
      <t>arn:aws:logs:&lt;region&gt;:&lt;account-id&gt;:log-group:&lt;trail-log-group-name&gt;:*</t>
    </r>
    <r>
      <rPr>
        <sz val="11"/>
        <color rgb="FF000000"/>
        <rFont val="Calibri"/>
      </rPr>
      <t xml:space="preserve">
</t>
    </r>
    <r>
      <rPr>
        <sz val="11"/>
        <color rgb="FF000000"/>
        <rFont val="Calibri"/>
      </rPr>
      <t>-  Ensure the identified multi-region CloudTrail trail is active:</t>
    </r>
    <r>
      <rPr>
        <sz val="11"/>
        <color rgb="FF000000"/>
        <rFont val="Calibri"/>
      </rPr>
      <t xml:space="preserve">
</t>
    </r>
    <r>
      <rPr>
        <sz val="11"/>
        <color rgb="FF000000"/>
        <rFont val="Calibri"/>
      </rPr>
      <t xml:space="preserve">-  </t>
    </r>
    <r>
      <rPr>
        <b/>
        <sz val="11"/>
        <color rgb="FF000000"/>
        <rFont val="Calibri"/>
      </rPr>
      <t>aws cloudtrail get-trail-status --name &lt;trail-name&gt;</t>
    </r>
    <r>
      <rPr>
        <sz val="11"/>
        <color rgb="FF000000"/>
        <rFont val="Calibri"/>
      </rPr>
      <t xml:space="preserve">
</t>
    </r>
    <r>
      <rPr>
        <sz val="11"/>
        <color rgb="FF000000"/>
        <rFont val="Calibri"/>
      </rPr>
      <t xml:space="preserve">- Ensure </t>
    </r>
    <r>
      <rPr>
        <b/>
        <sz val="11"/>
        <color rgb="FF000000"/>
        <rFont val="Calibri"/>
      </rPr>
      <t>IsLogging</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Ensure the identified multi-region CloudTrail trail captures all management events:</t>
    </r>
    <r>
      <rPr>
        <sz val="11"/>
        <color rgb="FF000000"/>
        <rFont val="Calibri"/>
      </rPr>
      <t xml:space="preserve">
</t>
    </r>
    <r>
      <rPr>
        <sz val="11"/>
        <color rgb="FF000000"/>
        <rFont val="Calibri"/>
      </rPr>
      <t xml:space="preserve">-  </t>
    </r>
    <r>
      <rPr>
        <b/>
        <sz val="11"/>
        <color rgb="FF000000"/>
        <rFont val="Calibri"/>
      </rPr>
      <t>aws cloudtrail get-event-selectors --trail-name &lt;trail-name&gt;</t>
    </r>
    <r>
      <rPr>
        <sz val="11"/>
        <color rgb="FF000000"/>
        <rFont val="Calibri"/>
      </rPr>
      <t xml:space="preserve">
</t>
    </r>
    <r>
      <rPr>
        <sz val="11"/>
        <color rgb="FF000000"/>
        <rFont val="Calibri"/>
      </rPr>
      <t xml:space="preserve">- Ensure there is at least one </t>
    </r>
    <r>
      <rPr>
        <b/>
        <sz val="11"/>
        <color rgb="FF000000"/>
        <rFont val="Calibri"/>
      </rPr>
      <t>event selector</t>
    </r>
    <r>
      <rPr>
        <sz val="11"/>
        <color rgb="FF000000"/>
        <rFont val="Calibri"/>
      </rPr>
      <t xml:space="preserve"> for a trail with </t>
    </r>
    <r>
      <rPr>
        <b/>
        <sz val="11"/>
        <color rgb="FF000000"/>
        <rFont val="Calibri"/>
      </rPr>
      <t>IncludeManagementEvents</t>
    </r>
    <r>
      <rPr>
        <sz val="11"/>
        <color rgb="FF000000"/>
        <rFont val="Calibri"/>
      </rPr>
      <t xml:space="preserve"> set to </t>
    </r>
    <r>
      <rPr>
        <b/>
        <sz val="11"/>
        <color rgb="FF000000"/>
        <rFont val="Calibri"/>
      </rPr>
      <t>true</t>
    </r>
    <r>
      <rPr>
        <sz val="11"/>
        <color rgb="FF000000"/>
        <rFont val="Calibri"/>
      </rPr>
      <t xml:space="preserve"> and </t>
    </r>
    <r>
      <rPr>
        <b/>
        <sz val="11"/>
        <color rgb="FF000000"/>
        <rFont val="Calibri"/>
      </rPr>
      <t>ReadWriteType</t>
    </r>
    <r>
      <rPr>
        <sz val="11"/>
        <color rgb="FF000000"/>
        <rFont val="Calibri"/>
      </rPr>
      <t xml:space="preserve"> set to </t>
    </r>
    <r>
      <rPr>
        <b/>
        <sz val="11"/>
        <color rgb="FF000000"/>
        <rFont val="Calibri"/>
      </rPr>
      <t>All</t>
    </r>
    <r>
      <rPr>
        <sz val="11"/>
        <color rgb="FF000000"/>
        <rFont val="Calibri"/>
      </rPr>
      <t xml:space="preserve">
</t>
    </r>
    <r>
      <rPr>
        <sz val="11"/>
        <color rgb="FF000000"/>
        <rFont val="Calibri"/>
      </rPr>
      <t xml:space="preserve">-  Get a list of all associated metric filters for the </t>
    </r>
    <r>
      <rPr>
        <b/>
        <sz val="11"/>
        <color rgb="FF000000"/>
        <rFont val="Calibri"/>
      </rPr>
      <t>&lt;trail-log-group-name&gt;</t>
    </r>
    <r>
      <rPr>
        <sz val="11"/>
        <color rgb="FF000000"/>
        <rFont val="Calibri"/>
      </rPr>
      <t xml:space="preserve"> captured in step 1:</t>
    </r>
    <r>
      <rPr>
        <sz val="11"/>
        <color rgb="FF000000"/>
        <rFont val="Calibri"/>
      </rPr>
      <t xml:space="preserve">
</t>
    </r>
    <r>
      <rPr>
        <sz val="11"/>
        <color rgb="FF006096"/>
        <rFont val="Roboto Condensed"/>
      </rPr>
      <t>aws logs describe-metric-filters --log-group-name &lt;trail-log-group-name&gt;</t>
    </r>
    <r>
      <rPr>
        <sz val="11"/>
        <color rgb="FF006096"/>
        <rFont val="Roboto Condensed"/>
      </rPr>
      <t xml:space="preserve">
</t>
    </r>
    <r>
      <rPr>
        <sz val="11"/>
        <color rgb="FF000000"/>
        <rFont val="Calibri"/>
      </rPr>
      <t xml:space="preserve">
</t>
    </r>
    <r>
      <rPr>
        <sz val="11"/>
        <color rgb="FF000000"/>
        <rFont val="Calibri"/>
      </rPr>
      <t>-  Ensure the output from the above command contains the following:</t>
    </r>
    <r>
      <rPr>
        <sz val="11"/>
        <color rgb="FF000000"/>
        <rFont val="Calibri"/>
      </rPr>
      <t xml:space="preserve">
</t>
    </r>
    <r>
      <rPr>
        <sz val="11"/>
        <color rgb="FF006096"/>
        <rFont val="Roboto Condensed"/>
      </rPr>
      <t>"filterPattern": "{ ($.eventSource = organizations.amazonaws.com) &amp;&amp; (($.eventName = "AcceptHandshake")  || ($.eventName = "AttachPolicy")  || ($.eventName = "CreateAccount") || ($.eventName = "CreateOrganizationalUnit") || ($.eventName = "CreatePolicy") || ($.eventName = "DeclineHandshake") || ($.eventName = "DeleteOrganization") || ($.eventName = "DeleteOrganizationalUnit") || ($.eventName = "DeletePolicy") ||  ($.eventName = "DetachPolicy") || ($.eventName = "DisablePolicyType") || ($.eventName = "EnablePolicyType") || ($.eventName = "InviteAccountToOrganization") || ($.eventName = "LeaveOrganization") || ($.eventName = "MoveAccount") || ($.eventName = "RemoveAccountFromOrganization") || ($.eventName = "UpdatePolicy") || ($.eventName = "UpdateOrganizationalUnit")) }"</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&lt;organizations-changes&gt;</t>
    </r>
    <r>
      <rPr>
        <sz val="11"/>
        <color rgb="FF000000"/>
        <rFont val="Calibri"/>
      </rPr>
      <t xml:space="preserve"> value associated with the </t>
    </r>
    <r>
      <rPr>
        <b/>
        <sz val="11"/>
        <color rgb="FF000000"/>
        <rFont val="Calibri"/>
      </rPr>
      <t>filterPattern</t>
    </r>
    <r>
      <rPr>
        <sz val="11"/>
        <color rgb="FF000000"/>
        <rFont val="Calibri"/>
      </rPr>
      <t xml:space="preserve"> from step 3.</t>
    </r>
    <r>
      <rPr>
        <sz val="11"/>
        <color rgb="FF000000"/>
        <rFont val="Calibri"/>
      </rPr>
      <t xml:space="preserve">
</t>
    </r>
    <r>
      <rPr>
        <sz val="11"/>
        <color rgb="FF000000"/>
        <rFont val="Calibri"/>
      </rPr>
      <t xml:space="preserve">-  Get a list of CloudWatch alarms, and filter on the </t>
    </r>
    <r>
      <rPr>
        <b/>
        <sz val="11"/>
        <color rgb="FF000000"/>
        <rFont val="Calibri"/>
      </rPr>
      <t>&lt;organizations-changes&gt;</t>
    </r>
    <r>
      <rPr>
        <sz val="11"/>
        <color rgb="FF000000"/>
        <rFont val="Calibri"/>
      </rPr>
      <t xml:space="preserve"> captured in step 4:</t>
    </r>
    <r>
      <rPr>
        <sz val="11"/>
        <color rgb="FF000000"/>
        <rFont val="Calibri"/>
      </rPr>
      <t xml:space="preserve">
</t>
    </r>
    <r>
      <rPr>
        <sz val="11"/>
        <color rgb="FF006096"/>
        <rFont val="Roboto Condensed"/>
      </rPr>
      <t>aws cloudwatch describe-alarms --query 'MetricAlarms[?MetricName==&lt;organizations-changes&gt;]'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AlarmActions</t>
    </r>
    <r>
      <rPr>
        <sz val="11"/>
        <color rgb="FF000000"/>
        <rFont val="Calibri"/>
      </rPr>
      <t xml:space="preserve"> value; this will provide the SNS topic ARN value.</t>
    </r>
    <r>
      <rPr>
        <sz val="11"/>
        <color rgb="FF000000"/>
        <rFont val="Calibri"/>
      </rPr>
      <t xml:space="preserve">
</t>
    </r>
    <r>
      <rPr>
        <sz val="11"/>
        <color rgb="FF000000"/>
        <rFont val="Calibri"/>
      </rPr>
      <t>-  Ensure there is at least one active subscriber to the SNS topic:</t>
    </r>
    <r>
      <rPr>
        <sz val="11"/>
        <color rgb="FF000000"/>
        <rFont val="Calibri"/>
      </rPr>
      <t xml:space="preserve">
</t>
    </r>
    <r>
      <rPr>
        <sz val="11"/>
        <color rgb="FF006096"/>
        <rFont val="Roboto Condensed"/>
      </rPr>
      <t xml:space="preserve">aws sns list-subscriptions-by-topic --topic-arn &lt;sns-topic-arn&gt; </t>
    </r>
    <r>
      <rPr>
        <sz val="11"/>
        <color rgb="FF006096"/>
        <rFont val="Roboto Condensed"/>
      </rPr>
      <t xml:space="preserve">
</t>
    </r>
    <r>
      <rPr>
        <sz val="11"/>
        <color rgb="FF000000"/>
        <rFont val="Calibri"/>
      </rPr>
      <t xml:space="preserve">
</t>
    </r>
    <r>
      <rPr>
        <sz val="11"/>
        <color rgb="FF000000"/>
        <rFont val="Calibri"/>
      </rPr>
      <t>-  At least one subscription should have "SubscriptionArn" with a valid AWS ARN.</t>
    </r>
    <r>
      <rPr>
        <sz val="11"/>
        <color rgb="FF000000"/>
        <rFont val="Calibri"/>
      </rPr>
      <t xml:space="preserve">
</t>
    </r>
    <r>
      <rPr>
        <sz val="11"/>
        <color rgb="FF000000"/>
        <rFont val="Calibri"/>
      </rPr>
      <t xml:space="preserve">- Example of valid "SubscriptionArn": </t>
    </r>
    <r>
      <rPr>
        <b/>
        <sz val="11"/>
        <color rgb="FF000000"/>
        <rFont val="Calibri"/>
      </rPr>
      <t>arn:aws:sns:&lt;region&gt;:&lt;account-id&gt;:&lt;sns-topic-name&gt;:&lt;subscription-id&gt;</t>
    </r>
  </si>
  <si>
    <r>
      <rPr>
        <sz val="11"/>
        <color rgb="FF000000"/>
        <rFont val="Calibri"/>
      </rPr>
      <t>By default, CloudTrail logs AWS Organizations events (e.g., CreateAccount, AttachPolicy, DeleteOrganization), but no CloudWatch metric filters or alarms exist. These changes are recorded but not actively monitored unless configured.</t>
    </r>
  </si>
  <si>
    <t>5.16</t>
  </si>
  <si>
    <r>
      <rPr>
        <sz val="11"/>
        <rFont val="Calibri"/>
      </rPr>
      <t>Ensure AWS Security Hub is enabled</t>
    </r>
  </si>
  <si>
    <r>
      <rPr>
        <sz val="11"/>
        <color rgb="FF000000"/>
        <rFont val="Calibri"/>
      </rPr>
      <t xml:space="preserve">To grant the permissions required to enable Security Hub, attach the Security Hub managed policy </t>
    </r>
    <r>
      <rPr>
        <b/>
        <sz val="11"/>
        <color rgb="FF000000"/>
        <rFont val="Calibri"/>
      </rPr>
      <t>AWSSecurityHubFullAccess</t>
    </r>
    <r>
      <rPr>
        <sz val="11"/>
        <color rgb="FF000000"/>
        <rFont val="Calibri"/>
      </rPr>
      <t xml:space="preserve"> to an IAM user, group, or role.</t>
    </r>
    <r>
      <rPr>
        <sz val="11"/>
        <color rgb="FF000000"/>
        <rFont val="Calibri"/>
      </rPr>
      <t xml:space="preserve">
</t>
    </r>
    <r>
      <rPr>
        <sz val="11"/>
        <color rgb="FF000000"/>
        <rFont val="Calibri"/>
      </rPr>
      <t>Enabling Security Hub:</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Use the credentials of the IAM identity to sign in to the Security Hub console.</t>
    </r>
    <r>
      <rPr>
        <sz val="11"/>
        <color rgb="FF000000"/>
        <rFont val="Calibri"/>
      </rPr>
      <t xml:space="preserve">
</t>
    </r>
    <r>
      <rPr>
        <sz val="11"/>
        <color rgb="FF000000"/>
        <rFont val="Calibri"/>
      </rPr>
      <t xml:space="preserve">- When you open the Security Hub console for the first time, choose </t>
    </r>
    <r>
      <rPr>
        <b/>
        <sz val="11"/>
        <color rgb="FF000000"/>
        <rFont val="Calibri"/>
      </rPr>
      <t>Go to Security Hub</t>
    </r>
    <r>
      <rPr>
        <sz val="11"/>
        <color rgb="FF000000"/>
        <rFont val="Calibri"/>
      </rPr>
      <t>.</t>
    </r>
    <r>
      <rPr>
        <sz val="11"/>
        <color rgb="FF000000"/>
        <rFont val="Calibri"/>
      </rPr>
      <t xml:space="preserve">
</t>
    </r>
    <r>
      <rPr>
        <sz val="11"/>
        <color rgb="FF000000"/>
        <rFont val="Calibri"/>
      </rPr>
      <t xml:space="preserve">- The </t>
    </r>
    <r>
      <rPr>
        <b/>
        <sz val="11"/>
        <color rgb="FF000000"/>
        <rFont val="Calibri"/>
      </rPr>
      <t>Security standards</t>
    </r>
    <r>
      <rPr>
        <sz val="11"/>
        <color rgb="FF000000"/>
        <rFont val="Calibri"/>
      </rPr>
      <t xml:space="preserve"> section on the welcome page lists supported security standards. Check the box for a standard to enable it.</t>
    </r>
    <r>
      <rPr>
        <sz val="11"/>
        <color rgb="FF000000"/>
        <rFont val="Calibri"/>
      </rPr>
      <t xml:space="preserve">
</t>
    </r>
    <r>
      <rPr>
        <sz val="11"/>
        <color rgb="FF000000"/>
        <rFont val="Calibri"/>
      </rPr>
      <t xml:space="preserve">- Choose </t>
    </r>
    <r>
      <rPr>
        <b/>
        <sz val="11"/>
        <color rgb="FF000000"/>
        <rFont val="Calibri"/>
      </rPr>
      <t>Enable Security Hub</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enable-security-hub</t>
    </r>
    <r>
      <rPr>
        <sz val="11"/>
        <color rgb="FF000000"/>
        <rFont val="Calibri"/>
      </rPr>
      <t xml:space="preserve"> command, including </t>
    </r>
    <r>
      <rPr>
        <b/>
        <sz val="11"/>
        <color rgb="FF000000"/>
        <rFont val="Calibri"/>
      </rPr>
      <t>--enable-default-standards</t>
    </r>
    <r>
      <rPr>
        <sz val="11"/>
        <color rgb="FF000000"/>
        <rFont val="Calibri"/>
      </rPr>
      <t xml:space="preserve"> to enable the default standards:</t>
    </r>
    <r>
      <rPr>
        <sz val="11"/>
        <color rgb="FF000000"/>
        <rFont val="Calibri"/>
      </rPr>
      <t xml:space="preserve">
</t>
    </r>
    <r>
      <rPr>
        <sz val="11"/>
        <color rgb="FF006096"/>
        <rFont val="Roboto Condensed"/>
      </rPr>
      <t>aws securityhub enable-security-hub --enable-default-standards</t>
    </r>
    <r>
      <rPr>
        <sz val="11"/>
        <color rgb="FF006096"/>
        <rFont val="Roboto Condensed"/>
      </rPr>
      <t xml:space="preserve">
</t>
    </r>
    <r>
      <rPr>
        <sz val="11"/>
        <color rgb="FF000000"/>
        <rFont val="Calibri"/>
      </rPr>
      <t xml:space="preserve">
</t>
    </r>
    <r>
      <rPr>
        <sz val="11"/>
        <color rgb="FF000000"/>
        <rFont val="Calibri"/>
      </rPr>
      <t xml:space="preserve">- To enable Security Hub without the default standards, include </t>
    </r>
    <r>
      <rPr>
        <b/>
        <sz val="11"/>
        <color rgb="FF000000"/>
        <rFont val="Calibri"/>
      </rPr>
      <t>--no-enable-default-standards</t>
    </r>
    <r>
      <rPr>
        <sz val="11"/>
        <color rgb="FF000000"/>
        <rFont val="Calibri"/>
      </rPr>
      <t>:</t>
    </r>
    <r>
      <rPr>
        <sz val="11"/>
        <color rgb="FF000000"/>
        <rFont val="Calibri"/>
      </rPr>
      <t xml:space="preserve">
</t>
    </r>
    <r>
      <rPr>
        <sz val="11"/>
        <color rgb="FF006096"/>
        <rFont val="Roboto Condensed"/>
      </rPr>
      <t>aws securityhub enable-security-hub --no-enable-default-standards</t>
    </r>
    <r>
      <rPr>
        <sz val="11"/>
        <color rgb="FF006096"/>
        <rFont val="Roboto Condensed"/>
      </rPr>
      <t xml:space="preserve">
</t>
    </r>
  </si>
  <si>
    <r>
      <rPr>
        <sz val="11"/>
        <color rgb="FF000000"/>
        <rFont val="Calibri"/>
      </rPr>
      <t>Security Hub collects security data from various AWS accounts, services, and supported third-party partner products, helping you analyze your security trends and identify the highest-priority security issues. When you enable Security Hub, it begins to consume, aggregate, organize, and prioritize findings from the AWS services that you have enabled, such as Amazon GuardDuty, Amazon Inspector, and Amazon Macie. You can also enable integrations with AWS partner security products.</t>
    </r>
  </si>
  <si>
    <r>
      <rPr>
        <sz val="11"/>
        <color rgb="FF000000"/>
        <rFont val="Calibri"/>
      </rPr>
      <t>It is recommended that AWS Security Hub be enabled in all regions. AWS Security Hub requires that AWS Config be enabled.</t>
    </r>
  </si>
  <si>
    <r>
      <rPr>
        <sz val="11"/>
        <color rgb="FF000000"/>
        <rFont val="Calibri"/>
      </rPr>
      <t>Follow this process to evaluate AWS Security Hub configuration per region:</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Sign in to the AWS Management Console and open the AWS Security Hub console at https://console.aws.amazon.com/securityhub/.</t>
    </r>
    <r>
      <rPr>
        <sz val="11"/>
        <color rgb="FF000000"/>
        <rFont val="Calibri"/>
      </rPr>
      <t xml:space="preserve">
</t>
    </r>
    <r>
      <rPr>
        <sz val="11"/>
        <color rgb="FF000000"/>
        <rFont val="Calibri"/>
      </rPr>
      <t>- On the top right of the console, select the target Region.</t>
    </r>
    <r>
      <rPr>
        <sz val="11"/>
        <color rgb="FF000000"/>
        <rFont val="Calibri"/>
      </rPr>
      <t xml:space="preserve">
</t>
    </r>
    <r>
      <rPr>
        <sz val="11"/>
        <color rgb="FF000000"/>
        <rFont val="Calibri"/>
      </rPr>
      <t>- If the Security Hub &gt; Summary page is displayed, then Security Hub is set up for the selected region.</t>
    </r>
    <r>
      <rPr>
        <sz val="11"/>
        <color rgb="FF000000"/>
        <rFont val="Calibri"/>
      </rPr>
      <t xml:space="preserve">
</t>
    </r>
    <r>
      <rPr>
        <sz val="11"/>
        <color rgb="FF000000"/>
        <rFont val="Calibri"/>
      </rPr>
      <t>- If presented with "Setup Security Hub" or "Get Started With Security Hub," refer to the remediation steps.</t>
    </r>
    <r>
      <rPr>
        <sz val="11"/>
        <color rgb="FF000000"/>
        <rFont val="Calibri"/>
      </rPr>
      <t xml:space="preserve">
</t>
    </r>
    <r>
      <rPr>
        <sz val="11"/>
        <color rgb="FF000000"/>
        <rFont val="Calibri"/>
      </rPr>
      <t>- Repeat steps 2 to 4 for each region.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Run the following command to verify the Security Hub status:</t>
    </r>
    <r>
      <rPr>
        <sz val="11"/>
        <color rgb="FF000000"/>
        <rFont val="Calibri"/>
      </rPr>
      <t xml:space="preserve">
</t>
    </r>
    <r>
      <rPr>
        <sz val="11"/>
        <color rgb="FF006096"/>
        <rFont val="Roboto Condensed"/>
      </rPr>
      <t>aws securityhub describe-hub</t>
    </r>
    <r>
      <rPr>
        <sz val="11"/>
        <color rgb="FF006096"/>
        <rFont val="Roboto Condensed"/>
      </rPr>
      <t xml:space="preserve">
</t>
    </r>
    <r>
      <rPr>
        <sz val="11"/>
        <color rgb="FF000000"/>
        <rFont val="Calibri"/>
      </rPr>
      <t xml:space="preserve">
</t>
    </r>
    <r>
      <rPr>
        <sz val="11"/>
        <color rgb="FF000000"/>
        <rFont val="Calibri"/>
      </rPr>
      <t>This will list the Security Hub status by region. Check for a 'SubscribedAt' value.</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"HubArn": "&lt;security-hub-arn&gt;",</t>
    </r>
    <r>
      <rPr>
        <sz val="11"/>
        <color rgb="FF006096"/>
        <rFont val="Roboto Condensed"/>
      </rPr>
      <t xml:space="preserve">
</t>
    </r>
    <r>
      <rPr>
        <sz val="11"/>
        <color rgb="FF006096"/>
        <rFont val="Roboto Condensed"/>
      </rPr>
      <t xml:space="preserve">    "SubscribedAt": "2022-08-19T17:06:42.398Z",</t>
    </r>
    <r>
      <rPr>
        <sz val="11"/>
        <color rgb="FF006096"/>
        <rFont val="Roboto Condensed"/>
      </rPr>
      <t xml:space="preserve">
</t>
    </r>
    <r>
      <rPr>
        <sz val="11"/>
        <color rgb="FF006096"/>
        <rFont val="Roboto Condensed"/>
      </rPr>
      <t xml:space="preserve">    "AutoEnableControls":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An error will be returned if Security Hub is not enabled.</t>
    </r>
    <r>
      <rPr>
        <sz val="11"/>
        <color rgb="FF000000"/>
        <rFont val="Calibri"/>
      </rPr>
      <t xml:space="preserve">
</t>
    </r>
    <r>
      <rPr>
        <sz val="11"/>
        <color rgb="FF000000"/>
        <rFont val="Calibri"/>
      </rPr>
      <t>Example error:</t>
    </r>
    <r>
      <rPr>
        <sz val="11"/>
        <color rgb="FF000000"/>
        <rFont val="Calibri"/>
      </rPr>
      <t xml:space="preserve">
</t>
    </r>
    <r>
      <rPr>
        <sz val="11"/>
        <color rgb="FF006096"/>
        <rFont val="Roboto Condensed"/>
      </rPr>
      <t>An error occurred (InvalidAccessException) when calling the DescribeHub operation: Account &lt;Account ID&gt; is not subscribed to AWS Security Hub</t>
    </r>
    <r>
      <rPr>
        <sz val="11"/>
        <color rgb="FF006096"/>
        <rFont val="Roboto Condensed"/>
      </rPr>
      <t xml:space="preserve">
</t>
    </r>
  </si>
  <si>
    <r>
      <rPr>
        <sz val="11"/>
        <color rgb="FF000000"/>
        <rFont val="Calibri"/>
      </rPr>
      <t>By default, AWS Security Hub is not enabled. It must be manually set up in each region (and requires AWS Config) before findings can be aggregated or standards applied.</t>
    </r>
  </si>
  <si>
    <t>Elastic Compute Cloud (EC2)</t>
  </si>
  <si>
    <t>6.1.1</t>
  </si>
  <si>
    <r>
      <rPr>
        <sz val="11"/>
        <rFont val="Calibri"/>
      </rPr>
      <t>Ensure EBS volume encryption is enabled in all regions</t>
    </r>
  </si>
  <si>
    <r>
      <rPr>
        <b/>
        <sz val="11"/>
        <color rgb="FF000000"/>
        <rFont val="Calibri"/>
      </rPr>
      <t>From Console:</t>
    </r>
    <r>
      <rPr>
        <sz val="11"/>
        <color rgb="FF000000"/>
        <rFont val="Calibri"/>
      </rPr>
      <t xml:space="preserve">
</t>
    </r>
    <r>
      <rPr>
        <sz val="11"/>
        <color rgb="FF000000"/>
        <rFont val="Calibri"/>
      </rPr>
      <t>- Login to the AWS Management Console and open the Amazon EC2 console using https://console.aws.amazon.com/ec2/.</t>
    </r>
    <r>
      <rPr>
        <sz val="11"/>
        <color rgb="FF000000"/>
        <rFont val="Calibri"/>
      </rPr>
      <t xml:space="preserve">
</t>
    </r>
    <r>
      <rPr>
        <sz val="11"/>
        <color rgb="FF000000"/>
        <rFont val="Calibri"/>
      </rPr>
      <t xml:space="preserve">- Under </t>
    </r>
    <r>
      <rPr>
        <b/>
        <sz val="11"/>
        <color rgb="FF000000"/>
        <rFont val="Calibri"/>
      </rPr>
      <t>Account attributes</t>
    </r>
    <r>
      <rPr>
        <sz val="11"/>
        <color rgb="FF000000"/>
        <rFont val="Calibri"/>
      </rPr>
      <t xml:space="preserve">, click </t>
    </r>
    <r>
      <rPr>
        <b/>
        <sz val="11"/>
        <color rgb="FF000000"/>
        <rFont val="Calibri"/>
      </rPr>
      <t>Data protection and 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EBS encryption</t>
    </r>
    <r>
      <rPr>
        <sz val="11"/>
        <color rgb="FF000000"/>
        <rFont val="Calibri"/>
      </rPr>
      <t xml:space="preserve">, Click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Enable</t>
    </r>
    <r>
      <rPr>
        <sz val="11"/>
        <color rgb="FF000000"/>
        <rFont val="Calibri"/>
      </rPr>
      <t xml:space="preserve"> box to default encryption.</t>
    </r>
    <r>
      <rPr>
        <sz val="11"/>
        <color rgb="FF000000"/>
        <rFont val="Calibri"/>
      </rPr>
      <t xml:space="preserve">
</t>
    </r>
    <r>
      <rPr>
        <sz val="11"/>
        <color rgb="FF000000"/>
        <rFont val="Calibri"/>
      </rPr>
      <t xml:space="preserve">- Click </t>
    </r>
    <r>
      <rPr>
        <b/>
        <sz val="11"/>
        <color rgb="FF000000"/>
        <rFont val="Calibri"/>
      </rPr>
      <t>Update EBS encryption</t>
    </r>
    <r>
      <rPr>
        <sz val="11"/>
        <color rgb="FF000000"/>
        <rFont val="Calibri"/>
      </rPr>
      <t>.</t>
    </r>
    <r>
      <rPr>
        <sz val="11"/>
        <color rgb="FF000000"/>
        <rFont val="Calibri"/>
      </rPr>
      <t xml:space="preserve">
</t>
    </r>
    <r>
      <rPr>
        <sz val="11"/>
        <color rgb="FF000000"/>
        <rFont val="Calibri"/>
      </rPr>
      <t>- Repeat for each region in which EBS volume encryption is not enabled by default.</t>
    </r>
    <r>
      <rPr>
        <sz val="11"/>
        <color rgb="FF000000"/>
        <rFont val="Calibri"/>
      </rPr>
      <t xml:space="preserve">
</t>
    </r>
    <r>
      <rPr>
        <b/>
        <sz val="11"/>
        <color rgb="FF000000"/>
        <rFont val="Calibri"/>
      </rPr>
      <t>Note:</t>
    </r>
    <r>
      <rPr>
        <sz val="11"/>
        <color rgb="FF000000"/>
        <rFont val="Calibri"/>
      </rPr>
      <t xml:space="preserve"> EBS volume encryption is configured per region.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aws --region &lt;region&gt; ec2 enable-ebs-encryption-by-default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"EbsEncryptionByDefault": true</t>
    </r>
    <r>
      <rPr>
        <sz val="11"/>
        <color rgb="FF000000"/>
        <rFont val="Calibri"/>
      </rPr>
      <t xml:space="preserve"> is displayed.</t>
    </r>
    <r>
      <rPr>
        <sz val="11"/>
        <color rgb="FF000000"/>
        <rFont val="Calibri"/>
      </rPr>
      <t xml:space="preserve">
</t>
    </r>
    <r>
      <rPr>
        <sz val="11"/>
        <color rgb="FF000000"/>
        <rFont val="Calibri"/>
      </rPr>
      <t>- Repeat for each region in which EBS volume encryption is not enabled by default.</t>
    </r>
    <r>
      <rPr>
        <sz val="11"/>
        <color rgb="FF000000"/>
        <rFont val="Calibri"/>
      </rPr>
      <t xml:space="preserve">
</t>
    </r>
    <r>
      <rPr>
        <b/>
        <sz val="11"/>
        <color rgb="FF000000"/>
        <rFont val="Calibri"/>
      </rPr>
      <t>Note:</t>
    </r>
    <r>
      <rPr>
        <sz val="11"/>
        <color rgb="FF000000"/>
        <rFont val="Calibri"/>
      </rPr>
      <t xml:space="preserve"> EBS volume encryption is configured per region.</t>
    </r>
  </si>
  <si>
    <r>
      <rPr>
        <sz val="11"/>
        <color rgb="FF000000"/>
        <rFont val="Calibri"/>
      </rPr>
      <t>Elastic Compute Cloud (EC2) supports encryption at rest when using the Elastic Block Store (EBS) service. While disabled by default, forcing encryption at EBS volume creation is supported.</t>
    </r>
  </si>
  <si>
    <r>
      <rPr>
        <sz val="11"/>
        <color rgb="FF000000"/>
        <rFont val="Calibri"/>
      </rPr>
      <t>Losing access to or removing the KMS key used by the EBS volumes will result in the inability to access the volumes.</t>
    </r>
  </si>
  <si>
    <r>
      <rPr>
        <b/>
        <sz val="11"/>
        <color rgb="FF000000"/>
        <rFont val="Calibri"/>
      </rPr>
      <t>From Console:</t>
    </r>
    <r>
      <rPr>
        <sz val="11"/>
        <color rgb="FF000000"/>
        <rFont val="Calibri"/>
      </rPr>
      <t xml:space="preserve">
</t>
    </r>
    <r>
      <rPr>
        <sz val="11"/>
        <color rgb="FF000000"/>
        <rFont val="Calibri"/>
      </rPr>
      <t>- Login to the AWS Management Console and open the Amazon EC2 console using https://console.aws.amazon.com/ec2/.</t>
    </r>
    <r>
      <rPr>
        <sz val="11"/>
        <color rgb="FF000000"/>
        <rFont val="Calibri"/>
      </rPr>
      <t xml:space="preserve">
</t>
    </r>
    <r>
      <rPr>
        <sz val="11"/>
        <color rgb="FF000000"/>
        <rFont val="Calibri"/>
      </rPr>
      <t xml:space="preserve">- Under </t>
    </r>
    <r>
      <rPr>
        <b/>
        <sz val="11"/>
        <color rgb="FF000000"/>
        <rFont val="Calibri"/>
      </rPr>
      <t>Account attributes</t>
    </r>
    <r>
      <rPr>
        <sz val="11"/>
        <color rgb="FF000000"/>
        <rFont val="Calibri"/>
      </rPr>
      <t xml:space="preserve">, click </t>
    </r>
    <r>
      <rPr>
        <b/>
        <sz val="11"/>
        <color rgb="FF000000"/>
        <rFont val="Calibri"/>
      </rPr>
      <t>Data Protection and 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EBS encryption</t>
    </r>
    <r>
      <rPr>
        <sz val="11"/>
        <color rgb="FF000000"/>
        <rFont val="Calibri"/>
      </rPr>
      <t xml:space="preserve">, verify that </t>
    </r>
    <r>
      <rPr>
        <b/>
        <sz val="11"/>
        <color rgb="FF000000"/>
        <rFont val="Calibri"/>
      </rPr>
      <t>Always encrypt new EBS volumes</t>
    </r>
    <r>
      <rPr>
        <sz val="11"/>
        <color rgb="FF000000"/>
        <rFont val="Calibri"/>
      </rPr>
      <t xml:space="preserve"> displays </t>
    </r>
    <r>
      <rPr>
        <b/>
        <sz val="11"/>
        <color rgb="FF000000"/>
        <rFont val="Calibri"/>
      </rPr>
      <t>Enabled</t>
    </r>
    <r>
      <rPr>
        <sz val="11"/>
        <color rgb="FF000000"/>
        <rFont val="Calibri"/>
      </rPr>
      <t>.</t>
    </r>
    <r>
      <rPr>
        <sz val="11"/>
        <color rgb="FF000000"/>
        <rFont val="Calibri"/>
      </rPr>
      <t xml:space="preserve">
</t>
    </r>
    <r>
      <rPr>
        <sz val="11"/>
        <color rgb="FF000000"/>
        <rFont val="Calibri"/>
      </rPr>
      <t>- Repeat for each region in use.</t>
    </r>
    <r>
      <rPr>
        <sz val="11"/>
        <color rgb="FF000000"/>
        <rFont val="Calibri"/>
      </rPr>
      <t xml:space="preserve">
</t>
    </r>
    <r>
      <rPr>
        <b/>
        <sz val="11"/>
        <color rgb="FF000000"/>
        <rFont val="Calibri"/>
      </rPr>
      <t>Note:</t>
    </r>
    <r>
      <rPr>
        <sz val="11"/>
        <color rgb="FF000000"/>
        <rFont val="Calibri"/>
      </rPr>
      <t xml:space="preserve"> EBS volume encryption is configured per region.</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aws --region &lt;region&gt; ec2 get-ebs-encryption-by-default</t>
    </r>
    <r>
      <rPr>
        <sz val="11"/>
        <color rgb="FF006096"/>
        <rFont val="Roboto Condensed"/>
      </rPr>
      <t xml:space="preserve">
</t>
    </r>
    <r>
      <rPr>
        <sz val="11"/>
        <color rgb="FF000000"/>
        <rFont val="Calibri"/>
      </rPr>
      <t xml:space="preserve">
</t>
    </r>
    <r>
      <rPr>
        <sz val="11"/>
        <color rgb="FF000000"/>
        <rFont val="Calibri"/>
      </rPr>
      <t xml:space="preserve">- Verify that </t>
    </r>
    <r>
      <rPr>
        <b/>
        <sz val="11"/>
        <color rgb="FF000000"/>
        <rFont val="Calibri"/>
      </rPr>
      <t>"EbsEncryptionByDefault": true</t>
    </r>
    <r>
      <rPr>
        <sz val="11"/>
        <color rgb="FF000000"/>
        <rFont val="Calibri"/>
      </rPr>
      <t xml:space="preserve"> is displayed.</t>
    </r>
    <r>
      <rPr>
        <sz val="11"/>
        <color rgb="FF000000"/>
        <rFont val="Calibri"/>
      </rPr>
      <t xml:space="preserve">
</t>
    </r>
    <r>
      <rPr>
        <sz val="11"/>
        <color rgb="FF000000"/>
        <rFont val="Calibri"/>
      </rPr>
      <t>- Repeat for each region in use.</t>
    </r>
    <r>
      <rPr>
        <sz val="11"/>
        <color rgb="FF000000"/>
        <rFont val="Calibri"/>
      </rPr>
      <t xml:space="preserve">
</t>
    </r>
    <r>
      <rPr>
        <b/>
        <sz val="11"/>
        <color rgb="FF000000"/>
        <rFont val="Calibri"/>
      </rPr>
      <t>Note:</t>
    </r>
    <r>
      <rPr>
        <sz val="11"/>
        <color rgb="FF000000"/>
        <rFont val="Calibri"/>
      </rPr>
      <t xml:space="preserve"> EBS volume encryption is configured per region.</t>
    </r>
  </si>
  <si>
    <r>
      <rPr>
        <sz val="11"/>
        <color rgb="FF000000"/>
        <rFont val="Calibri"/>
      </rPr>
      <t>By default, EBS volume encryption is disabled. It must be manually enabled per region; otherwise, new EBS volumes are created unencrypted.</t>
    </r>
  </si>
  <si>
    <t>6.1.2</t>
  </si>
  <si>
    <r>
      <rPr>
        <sz val="11"/>
        <rFont val="Calibri"/>
      </rPr>
      <t>Ensure CIFS access is restricted to trusted networks to prevent unauthorized access</t>
    </r>
  </si>
  <si>
    <r>
      <rPr>
        <b/>
        <sz val="11"/>
        <color rgb="FF000000"/>
        <rFont val="Calibri"/>
      </rPr>
      <t>From Console:</t>
    </r>
    <r>
      <rPr>
        <sz val="11"/>
        <color rgb="FF000000"/>
        <rFont val="Calibri"/>
      </rPr>
      <t xml:space="preserve">
</t>
    </r>
    <r>
      <rPr>
        <sz val="11"/>
        <color rgb="FF000000"/>
        <rFont val="Calibri"/>
      </rPr>
      <t>- Login to the AWS Management Console.</t>
    </r>
    <r>
      <rPr>
        <sz val="11"/>
        <color rgb="FF000000"/>
        <rFont val="Calibri"/>
      </rPr>
      <t xml:space="preserve">
</t>
    </r>
    <r>
      <rPr>
        <sz val="11"/>
        <color rgb="FF000000"/>
        <rFont val="Calibri"/>
      </rPr>
      <t xml:space="preserve">- Navigate to the EC2 Dashboard and select the Security Groups section under </t>
    </r>
    <r>
      <rPr>
        <b/>
        <sz val="11"/>
        <color rgb="FF000000"/>
        <rFont val="Calibri"/>
      </rPr>
      <t>Network &amp; Security</t>
    </r>
    <r>
      <rPr>
        <sz val="11"/>
        <color rgb="FF000000"/>
        <rFont val="Calibri"/>
      </rPr>
      <t>.</t>
    </r>
    <r>
      <rPr>
        <sz val="11"/>
        <color rgb="FF000000"/>
        <rFont val="Calibri"/>
      </rPr>
      <t xml:space="preserve">
</t>
    </r>
    <r>
      <rPr>
        <sz val="11"/>
        <color rgb="FF000000"/>
        <rFont val="Calibri"/>
      </rPr>
      <t>- Identify the security group that allows unrestricted ingress on port 445.</t>
    </r>
    <r>
      <rPr>
        <sz val="11"/>
        <color rgb="FF000000"/>
        <rFont val="Calibri"/>
      </rPr>
      <t xml:space="preserve">
</t>
    </r>
    <r>
      <rPr>
        <sz val="11"/>
        <color rgb="FF000000"/>
        <rFont val="Calibri"/>
      </rPr>
      <t xml:space="preserve">- Select the security group and click the </t>
    </r>
    <r>
      <rPr>
        <b/>
        <sz val="11"/>
        <color rgb="FF000000"/>
        <rFont val="Calibri"/>
      </rPr>
      <t>Edit Inbound Rules</t>
    </r>
    <r>
      <rPr>
        <sz val="11"/>
        <color rgb="FF000000"/>
        <rFont val="Calibri"/>
      </rPr>
      <t xml:space="preserve"> button.</t>
    </r>
    <r>
      <rPr>
        <sz val="11"/>
        <color rgb="FF000000"/>
        <rFont val="Calibri"/>
      </rPr>
      <t xml:space="preserve">
</t>
    </r>
    <r>
      <rPr>
        <sz val="11"/>
        <color rgb="FF000000"/>
        <rFont val="Calibri"/>
      </rPr>
      <t xml:space="preserve">- Locate the rule allowing unrestricted access on port 445 (typically listed as </t>
    </r>
    <r>
      <rPr>
        <b/>
        <sz val="11"/>
        <color rgb="FF000000"/>
        <rFont val="Calibri"/>
      </rPr>
      <t>0.0.0.0/0</t>
    </r>
    <r>
      <rPr>
        <sz val="11"/>
        <color rgb="FF000000"/>
        <rFont val="Calibri"/>
      </rPr>
      <t xml:space="preserve"> or </t>
    </r>
    <r>
      <rPr>
        <b/>
        <sz val="11"/>
        <color rgb="FF000000"/>
        <rFont val="Calibri"/>
      </rPr>
      <t>::/0</t>
    </r>
    <r>
      <rPr>
        <sz val="11"/>
        <color rgb="FF000000"/>
        <rFont val="Calibri"/>
      </rPr>
      <t>).</t>
    </r>
    <r>
      <rPr>
        <sz val="11"/>
        <color rgb="FF000000"/>
        <rFont val="Calibri"/>
      </rPr>
      <t xml:space="preserve">
</t>
    </r>
    <r>
      <rPr>
        <sz val="11"/>
        <color rgb="FF000000"/>
        <rFont val="Calibri"/>
      </rPr>
      <t>- Modify the rule to restrict access to specific IP ranges or trusted networks only.</t>
    </r>
    <r>
      <rPr>
        <sz val="11"/>
        <color rgb="FF000000"/>
        <rFont val="Calibri"/>
      </rPr>
      <t xml:space="preserve">
</t>
    </r>
    <r>
      <rPr>
        <sz val="11"/>
        <color rgb="FF000000"/>
        <rFont val="Calibri"/>
      </rPr>
      <t>- Save the changes to the security group.</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to remove or modify the unrestricted rule for CIFS access:</t>
    </r>
    <r>
      <rPr>
        <sz val="11"/>
        <color rgb="FF000000"/>
        <rFont val="Calibri"/>
      </rPr>
      <t xml:space="preserve">
</t>
    </r>
    <r>
      <rPr>
        <sz val="11"/>
        <color rgb="FF006096"/>
        <rFont val="Roboto Condensed"/>
      </rPr>
      <t>aws ec2 revoke-security-group-ingress --region &lt;region-name&gt; --group-id &lt;security-group-id&gt; --protocol tcp --port 445 --cidr 0.0.0.0/0</t>
    </r>
    <r>
      <rPr>
        <sz val="11"/>
        <color rgb="FF006096"/>
        <rFont val="Roboto Condensed"/>
      </rPr>
      <t xml:space="preserve">
</t>
    </r>
    <r>
      <rPr>
        <sz val="11"/>
        <color rgb="FF000000"/>
        <rFont val="Calibri"/>
      </rPr>
      <t xml:space="preserve">
</t>
    </r>
    <r>
      <rPr>
        <sz val="11"/>
        <color rgb="FF000000"/>
        <rFont val="Calibri"/>
      </rPr>
      <t xml:space="preserve">- Optionally, run the </t>
    </r>
    <r>
      <rPr>
        <b/>
        <sz val="11"/>
        <color rgb="FF000000"/>
        <rFont val="Calibri"/>
      </rPr>
      <t>authorise-security-group-ingress</t>
    </r>
    <r>
      <rPr>
        <sz val="11"/>
        <color rgb="FF000000"/>
        <rFont val="Calibri"/>
      </rPr>
      <t xml:space="preserve"> command to create a new rule, specifying a trusted CIDR range instead of </t>
    </r>
    <r>
      <rPr>
        <b/>
        <sz val="11"/>
        <color rgb="FF000000"/>
        <rFont val="Calibri"/>
      </rPr>
      <t>0.0.0.0/0</t>
    </r>
    <r>
      <rPr>
        <sz val="11"/>
        <color rgb="FF000000"/>
        <rFont val="Calibri"/>
      </rPr>
      <t>.</t>
    </r>
    <r>
      <rPr>
        <sz val="11"/>
        <color rgb="FF000000"/>
        <rFont val="Calibri"/>
      </rPr>
      <t xml:space="preserve">
</t>
    </r>
    <r>
      <rPr>
        <sz val="11"/>
        <color rgb="FF000000"/>
        <rFont val="Calibri"/>
      </rPr>
      <t>-  Confirm the changes by describing the security group again and ensuring the unrestricted access rule has been removed or appropriately restricted:</t>
    </r>
    <r>
      <rPr>
        <sz val="11"/>
        <color rgb="FF000000"/>
        <rFont val="Calibri"/>
      </rPr>
      <t xml:space="preserve">
</t>
    </r>
    <r>
      <rPr>
        <sz val="11"/>
        <color rgb="FF006096"/>
        <rFont val="Roboto Condensed"/>
      </rPr>
      <t>aws ec2 describe-security-groups --region &lt;region-name&gt; --group-ids &lt;security-group-id&gt; --query "SecurityGroups[*].IpPermissions[?((IpProtocol=='-1') || (FromPort&lt;=\`445\` &amp;&amp; ToPort&gt;=\`445\`))].{IpProtocol:IpProtocol,FromPort:FromPort,ToPort:ToPort,CIDRv4:IpRanges[*].CidrIp,CIDRv6:Ipv6Ranges[*].CidrIpv6}"</t>
    </r>
    <r>
      <rPr>
        <sz val="11"/>
        <color rgb="FF006096"/>
        <rFont val="Roboto Condensed"/>
      </rPr>
      <t xml:space="preserve">
</t>
    </r>
    <r>
      <rPr>
        <sz val="11"/>
        <color rgb="FF000000"/>
        <rFont val="Calibri"/>
      </rPr>
      <t xml:space="preserve">
</t>
    </r>
    <r>
      <rPr>
        <sz val="11"/>
        <color rgb="FF000000"/>
        <rFont val="Calibri"/>
      </rPr>
      <t>-  Repeat the remediation for other security groups and regions as necessary.</t>
    </r>
  </si>
  <si>
    <r>
      <rPr>
        <sz val="11"/>
        <color rgb="FF000000"/>
        <rFont val="Calibri"/>
      </rPr>
      <t>Common Internet File System (CIFS) is a network file-sharing protocol that allows systems to share files over a network. However, unrestricted CIFS access can expose your data to unauthorized users, leading to potential security risks. It is important to restrict CIFS access to only trusted networks and users to prevent unauthorized access and data breaches.</t>
    </r>
  </si>
  <si>
    <r>
      <rPr>
        <sz val="11"/>
        <color rgb="FF000000"/>
        <rFont val="Calibri"/>
      </rPr>
      <t>Restricting CIFS access may require additional configuration and management effort. However, the benefits of enhanced security and reduced risk of unauthorized access to sensitive data far outweigh the potential challenges.</t>
    </r>
  </si>
  <si>
    <r>
      <rPr>
        <b/>
        <sz val="11"/>
        <color rgb="FF000000"/>
        <rFont val="Calibri"/>
      </rPr>
      <t>From Console:</t>
    </r>
    <r>
      <rPr>
        <sz val="11"/>
        <color rgb="FF000000"/>
        <rFont val="Calibri"/>
      </rPr>
      <t xml:space="preserve">
</t>
    </r>
    <r>
      <rPr>
        <sz val="11"/>
        <color rgb="FF000000"/>
        <rFont val="Calibri"/>
      </rPr>
      <t>- Login to the AWS Management Console.</t>
    </r>
    <r>
      <rPr>
        <sz val="11"/>
        <color rgb="FF000000"/>
        <rFont val="Calibri"/>
      </rPr>
      <t xml:space="preserve">
</t>
    </r>
    <r>
      <rPr>
        <sz val="11"/>
        <color rgb="FF000000"/>
        <rFont val="Calibri"/>
      </rPr>
      <t xml:space="preserve">- Navigate to the EC2 Dashboard and select the Security Groups section under </t>
    </r>
    <r>
      <rPr>
        <b/>
        <sz val="11"/>
        <color rgb="FF000000"/>
        <rFont val="Calibri"/>
      </rPr>
      <t>Network &amp; Security</t>
    </r>
    <r>
      <rPr>
        <sz val="11"/>
        <color rgb="FF000000"/>
        <rFont val="Calibri"/>
      </rPr>
      <t>.</t>
    </r>
    <r>
      <rPr>
        <sz val="11"/>
        <color rgb="FF000000"/>
        <rFont val="Calibri"/>
      </rPr>
      <t xml:space="preserve">
</t>
    </r>
    <r>
      <rPr>
        <sz val="11"/>
        <color rgb="FF000000"/>
        <rFont val="Calibri"/>
      </rPr>
      <t>- Identify the security groups associated with instances or resources that may be using CIFS.</t>
    </r>
    <r>
      <rPr>
        <sz val="11"/>
        <color rgb="FF000000"/>
        <rFont val="Calibri"/>
      </rPr>
      <t xml:space="preserve">
</t>
    </r>
    <r>
      <rPr>
        <sz val="11"/>
        <color rgb="FF000000"/>
        <rFont val="Calibri"/>
      </rPr>
      <t>- Review the inbound rules of each security group to check for rules that allow unrestricted access on port 445 (the port used by CIFS).</t>
    </r>
    <r>
      <rPr>
        <sz val="11"/>
        <color rgb="FF000000"/>
        <rFont val="Calibri"/>
      </rPr>
      <t xml:space="preserve">
</t>
    </r>
    <r>
      <rPr>
        <sz val="11"/>
        <color rgb="FF000000"/>
        <rFont val="Calibri"/>
      </rPr>
      <t xml:space="preserve">- Specifically, look for inbound rules that allow access from </t>
    </r>
    <r>
      <rPr>
        <b/>
        <sz val="11"/>
        <color rgb="FF000000"/>
        <rFont val="Calibri"/>
      </rPr>
      <t>0.0.0.0/0</t>
    </r>
    <r>
      <rPr>
        <sz val="11"/>
        <color rgb="FF000000"/>
        <rFont val="Calibri"/>
      </rPr>
      <t xml:space="preserve"> or </t>
    </r>
    <r>
      <rPr>
        <b/>
        <sz val="11"/>
        <color rgb="FF000000"/>
        <rFont val="Calibri"/>
      </rPr>
      <t>::/0</t>
    </r>
    <r>
      <rPr>
        <sz val="11"/>
        <color rgb="FF000000"/>
        <rFont val="Calibri"/>
      </rPr>
      <t xml:space="preserve"> on port 445.</t>
    </r>
    <r>
      <rPr>
        <sz val="11"/>
        <color rgb="FF000000"/>
        <rFont val="Calibri"/>
      </rPr>
      <t xml:space="preserve">
</t>
    </r>
    <r>
      <rPr>
        <sz val="11"/>
        <color rgb="FF000000"/>
        <rFont val="Calibri"/>
      </rPr>
      <t>- Document any instances where unrestricted access is allowed and verify whether it is necessary for the specific use case.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Run the following command to list all security groups and identify those associated with CIFS:</t>
    </r>
    <r>
      <rPr>
        <sz val="11"/>
        <color rgb="FF000000"/>
        <rFont val="Calibri"/>
      </rPr>
      <t xml:space="preserve">
</t>
    </r>
    <r>
      <rPr>
        <sz val="11"/>
        <color rgb="FF006096"/>
        <rFont val="Roboto Condensed"/>
      </rPr>
      <t>aws ec2 describe-security-groups --region &lt;region-name&gt; --query 'SecurityGroups[*].GroupId'</t>
    </r>
    <r>
      <rPr>
        <sz val="11"/>
        <color rgb="FF006096"/>
        <rFont val="Roboto Condensed"/>
      </rPr>
      <t xml:space="preserve">
</t>
    </r>
    <r>
      <rPr>
        <sz val="11"/>
        <color rgb="FF000000"/>
        <rFont val="Calibri"/>
      </rPr>
      <t xml:space="preserve">
</t>
    </r>
    <r>
      <rPr>
        <sz val="11"/>
        <color rgb="FF000000"/>
        <rFont val="Calibri"/>
      </rPr>
      <t>-  Check for any inbound rules that allow unrestricted access on port 445 using the following command:</t>
    </r>
    <r>
      <rPr>
        <sz val="11"/>
        <color rgb="FF000000"/>
        <rFont val="Calibri"/>
      </rPr>
      <t xml:space="preserve">
</t>
    </r>
    <r>
      <rPr>
        <sz val="11"/>
        <color rgb="FF006096"/>
        <rFont val="Roboto Condensed"/>
      </rPr>
      <t>aws ec2 describe-security-groups --region &lt; region-name &gt; --group-ids &lt; security-group-id &gt; --query "SecurityGroups[*].IpPermissions[?((IpProtocol=='-1') || (FromPort&lt;=\`445\` &amp;&amp; ToPort&gt;=\`445\`))].{IpProtocol:IpProtocol,FromPort:FromPort,ToPort:ToPort,CIDRv4:IpRanges[*].CidrIp,CIDRv6:Ipv6Ranges[*].CidrIpv6}"</t>
    </r>
    <r>
      <rPr>
        <sz val="11"/>
        <color rgb="FF006096"/>
        <rFont val="Roboto Condensed"/>
      </rPr>
      <t xml:space="preserve">
</t>
    </r>
    <r>
      <rPr>
        <sz val="11"/>
        <color rgb="FF000000"/>
        <rFont val="Calibri"/>
      </rPr>
      <t xml:space="preserve">
</t>
    </r>
    <r>
      <rPr>
        <sz val="11"/>
        <color rgb="FF000000"/>
        <rFont val="Calibri"/>
      </rPr>
      <t xml:space="preserve">- Look for </t>
    </r>
    <r>
      <rPr>
        <b/>
        <sz val="11"/>
        <color rgb="FF000000"/>
        <rFont val="Calibri"/>
      </rPr>
      <t>0.0.0.0/0</t>
    </r>
    <r>
      <rPr>
        <sz val="11"/>
        <color rgb="FF000000"/>
        <rFont val="Calibri"/>
      </rPr>
      <t xml:space="preserve"> or </t>
    </r>
    <r>
      <rPr>
        <b/>
        <sz val="11"/>
        <color rgb="FF000000"/>
        <rFont val="Calibri"/>
      </rPr>
      <t>::/0</t>
    </r>
    <r>
      <rPr>
        <sz val="11"/>
        <color rgb="FF000000"/>
        <rFont val="Calibri"/>
      </rPr>
      <t xml:space="preserve"> in the output, which indicates unrestricted access.</t>
    </r>
    <r>
      <rPr>
        <sz val="11"/>
        <color rgb="FF000000"/>
        <rFont val="Calibri"/>
      </rPr>
      <t xml:space="preserve">
</t>
    </r>
    <r>
      <rPr>
        <sz val="11"/>
        <color rgb="FF000000"/>
        <rFont val="Calibri"/>
      </rPr>
      <t>-  Repeat the audit for other regions and security groups as necessary.</t>
    </r>
  </si>
  <si>
    <r>
      <rPr>
        <sz val="11"/>
        <color rgb="FF000000"/>
        <rFont val="Calibri"/>
      </rPr>
      <t>By default, security groups can allow unrestricted CIFS access (port 445) if configured, including 0.0.0.0/0 or ::/0. AWS does not automatically restrict this; controls must be set manually to limit access to trusted networks.</t>
    </r>
  </si>
  <si>
    <t>Networking</t>
  </si>
  <si>
    <t>6.2</t>
  </si>
  <si>
    <r>
      <rPr>
        <sz val="11"/>
        <rFont val="Calibri"/>
      </rPr>
      <t>Ensure no Network ACLs allow ingress from 0.0.0.0/0 to remote server administration ports</t>
    </r>
  </si>
  <si>
    <r>
      <rPr>
        <b/>
        <sz val="11"/>
        <color rgb="FF000000"/>
        <rFont val="Calibri"/>
      </rPr>
      <t>From Console:</t>
    </r>
    <r>
      <rPr>
        <sz val="11"/>
        <color rgb="FF000000"/>
        <rFont val="Calibri"/>
      </rPr>
      <t xml:space="preserve">
</t>
    </r>
    <r>
      <rPr>
        <sz val="11"/>
        <color rgb="FF000000"/>
        <rFont val="Calibri"/>
      </rPr>
      <t>Perform the following steps to remediate a network ACL:</t>
    </r>
    <r>
      <rPr>
        <sz val="11"/>
        <color rgb="FF000000"/>
        <rFont val="Calibri"/>
      </rPr>
      <t xml:space="preserve">
</t>
    </r>
    <r>
      <rPr>
        <sz val="11"/>
        <color rgb="FF000000"/>
        <rFont val="Calibri"/>
      </rPr>
      <t>- Login to the AWS VPC Console at https://console.aws.amazon.com/vpc/home.</t>
    </r>
    <r>
      <rPr>
        <sz val="11"/>
        <color rgb="FF000000"/>
        <rFont val="Calibri"/>
      </rPr>
      <t xml:space="preserve">
</t>
    </r>
    <r>
      <rPr>
        <sz val="11"/>
        <color rgb="FF000000"/>
        <rFont val="Calibri"/>
      </rPr>
      <t xml:space="preserve">- In the left pane, click </t>
    </r>
    <r>
      <rPr>
        <b/>
        <sz val="11"/>
        <color rgb="FF000000"/>
        <rFont val="Calibri"/>
      </rPr>
      <t>Network ACLs</t>
    </r>
    <r>
      <rPr>
        <sz val="11"/>
        <color rgb="FF000000"/>
        <rFont val="Calibri"/>
      </rPr>
      <t>.</t>
    </r>
    <r>
      <rPr>
        <sz val="11"/>
        <color rgb="FF000000"/>
        <rFont val="Calibri"/>
      </rPr>
      <t xml:space="preserve">
</t>
    </r>
    <r>
      <rPr>
        <sz val="11"/>
        <color rgb="FF000000"/>
        <rFont val="Calibri"/>
      </rPr>
      <t>- For each network ACL that needs remediation, perform the following:</t>
    </r>
    <r>
      <rPr>
        <sz val="11"/>
        <color rgb="FF000000"/>
        <rFont val="Calibri"/>
      </rPr>
      <t xml:space="preserve">
</t>
    </r>
    <r>
      <rPr>
        <sz val="11"/>
        <color rgb="FF000000"/>
        <rFont val="Calibri"/>
      </rPr>
      <t>- Select the network ACL.</t>
    </r>
    <r>
      <rPr>
        <sz val="11"/>
        <color rgb="FF000000"/>
        <rFont val="Calibri"/>
      </rPr>
      <t xml:space="preserve">
</t>
    </r>
    <r>
      <rPr>
        <sz val="11"/>
        <color rgb="FF000000"/>
        <rFont val="Calibri"/>
      </rPr>
      <t xml:space="preserve">- Click the </t>
    </r>
    <r>
      <rPr>
        <b/>
        <sz val="11"/>
        <color rgb="FF000000"/>
        <rFont val="Calibri"/>
      </rPr>
      <t>Inbound Rules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Edit inbound rules</t>
    </r>
    <r>
      <rPr>
        <sz val="11"/>
        <color rgb="FF000000"/>
        <rFont val="Calibri"/>
      </rPr>
      <t>.</t>
    </r>
    <r>
      <rPr>
        <sz val="11"/>
        <color rgb="FF000000"/>
        <rFont val="Calibri"/>
      </rPr>
      <t xml:space="preserve">
</t>
    </r>
    <r>
      <rPr>
        <sz val="11"/>
        <color rgb="FF000000"/>
        <rFont val="Calibri"/>
      </rPr>
      <t xml:space="preserve">- EitherA) update the Source field to a range other than 0.0.0.0/0B) click </t>
    </r>
    <r>
      <rPr>
        <b/>
        <sz val="11"/>
        <color rgb="FF000000"/>
        <rFont val="Calibri"/>
      </rPr>
      <t>Delete</t>
    </r>
    <r>
      <rPr>
        <sz val="11"/>
        <color rgb="FF000000"/>
        <rFont val="Calibri"/>
      </rPr>
      <t xml:space="preserve"> to remove the offending inbound rule orC) Add an explicit DENY rule for the affected ports (e.g., 22, 3389) from 0.0.0.0/0 with a lower rule number than any broader ALLOW rule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</si>
  <si>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The Network Access Control List (NACL) function provides stateless filtering of ingress and egress network traffic to AWS resources. It is recommended that no NACL allows unrestricted ingress access to remote server administration ports, such as SSH on port </t>
    </r>
    <r>
      <rPr>
        <b/>
        <sz val="11"/>
        <color rgb="FF000000"/>
        <rFont val="Calibri"/>
      </rPr>
      <t>22</t>
    </r>
    <r>
      <rPr>
        <sz val="11"/>
        <color rgb="FF000000"/>
        <rFont val="Calibri"/>
      </rPr>
      <t xml:space="preserve"> and RDP on port </t>
    </r>
    <r>
      <rPr>
        <b/>
        <sz val="11"/>
        <color rgb="FF000000"/>
        <rFont val="Calibri"/>
      </rPr>
      <t>3389</t>
    </r>
    <r>
      <rPr>
        <sz val="11"/>
        <color rgb="FF000000"/>
        <rFont val="Calibri"/>
      </rPr>
      <t>, using either the TCP (6), UDP (17), or ALL (-1) protocols.</t>
    </r>
  </si>
  <si>
    <r>
      <rPr>
        <b/>
        <sz val="11"/>
        <color rgb="FF000000"/>
        <rFont val="Calibri"/>
      </rPr>
      <t>From Console:</t>
    </r>
    <r>
      <rPr>
        <sz val="11"/>
        <color rgb="FF000000"/>
        <rFont val="Calibri"/>
      </rPr>
      <t xml:space="preserve">
</t>
    </r>
    <r>
      <rPr>
        <sz val="11"/>
        <color rgb="FF000000"/>
        <rFont val="Calibri"/>
      </rPr>
      <t>Perform the following steps to determine if the account is configured as prescribed:</t>
    </r>
    <r>
      <rPr>
        <sz val="11"/>
        <color rgb="FF000000"/>
        <rFont val="Calibri"/>
      </rPr>
      <t xml:space="preserve">
</t>
    </r>
    <r>
      <rPr>
        <sz val="11"/>
        <color rgb="FF000000"/>
        <rFont val="Calibri"/>
      </rPr>
      <t>- Login to the AWS VPC Console at https://console.aws.amazon.com/vpc/home.</t>
    </r>
    <r>
      <rPr>
        <sz val="11"/>
        <color rgb="FF000000"/>
        <rFont val="Calibri"/>
      </rPr>
      <t xml:space="preserve">
</t>
    </r>
    <r>
      <rPr>
        <sz val="11"/>
        <color rgb="FF000000"/>
        <rFont val="Calibri"/>
      </rPr>
      <t xml:space="preserve">- In the left pane, click </t>
    </r>
    <r>
      <rPr>
        <b/>
        <sz val="11"/>
        <color rgb="FF000000"/>
        <rFont val="Calibri"/>
      </rPr>
      <t>Network ACLs</t>
    </r>
    <r>
      <rPr>
        <sz val="11"/>
        <color rgb="FF000000"/>
        <rFont val="Calibri"/>
      </rPr>
      <t>.</t>
    </r>
    <r>
      <rPr>
        <sz val="11"/>
        <color rgb="FF000000"/>
        <rFont val="Calibri"/>
      </rPr>
      <t xml:space="preserve">
</t>
    </r>
    <r>
      <rPr>
        <sz val="11"/>
        <color rgb="FF000000"/>
        <rFont val="Calibri"/>
      </rPr>
      <t>- For each network ACL, check whether it is associated with one or more subnets.</t>
    </r>
    <r>
      <rPr>
        <sz val="11"/>
        <color rgb="FF000000"/>
        <rFont val="Calibri"/>
      </rPr>
      <t xml:space="preserve">
</t>
    </r>
    <r>
      <rPr>
        <sz val="11"/>
        <color rgb="FF000000"/>
        <rFont val="Calibri"/>
      </rPr>
      <t>- If it is associated, proceed to Step 5</t>
    </r>
    <r>
      <rPr>
        <sz val="11"/>
        <color rgb="FF000000"/>
        <rFont val="Calibri"/>
      </rPr>
      <t xml:space="preserve">
</t>
    </r>
    <r>
      <rPr>
        <sz val="11"/>
        <color rgb="FF000000"/>
        <rFont val="Calibri"/>
      </rPr>
      <t>- If it is not associated, you may still review the rules, but note it has no effect until attached</t>
    </r>
    <r>
      <rPr>
        <sz val="11"/>
        <color rgb="FF000000"/>
        <rFont val="Calibri"/>
      </rPr>
      <t xml:space="preserve">
</t>
    </r>
    <r>
      <rPr>
        <sz val="11"/>
        <color rgb="FF000000"/>
        <rFont val="Calibri"/>
      </rPr>
      <t>- Select the network ACL</t>
    </r>
    <r>
      <rPr>
        <sz val="11"/>
        <color rgb="FF000000"/>
        <rFont val="Calibri"/>
      </rPr>
      <t xml:space="preserve">
</t>
    </r>
    <r>
      <rPr>
        <sz val="11"/>
        <color rgb="FF000000"/>
        <rFont val="Calibri"/>
      </rPr>
      <t>- Click the Inbound Rules tab</t>
    </r>
    <r>
      <rPr>
        <sz val="11"/>
        <color rgb="FF000000"/>
        <rFont val="Calibri"/>
      </rPr>
      <t xml:space="preserve">
</t>
    </r>
    <r>
      <rPr>
        <sz val="11"/>
        <color rgb="FF000000"/>
        <rFont val="Calibri"/>
      </rPr>
      <t>- Ensure that no rule exists which has a port range that includes port 22 or 3389, uses the protocols TCP (6), UDP (17), or ALL (-1), or other remote server administration ports for your environment, has a Source of 0.0.0.0/0, and shows ALLOW</t>
    </r>
    <r>
      <rPr>
        <sz val="11"/>
        <color rgb="FF000000"/>
        <rFont val="Calibri"/>
      </rPr>
      <t xml:space="preserve">
</t>
    </r>
    <r>
      <rPr>
        <sz val="11"/>
        <color rgb="FF000000"/>
        <rFont val="Calibri"/>
      </rPr>
      <t>Note:</t>
    </r>
    <r>
      <rPr>
        <sz val="11"/>
        <color rgb="FF000000"/>
        <rFont val="Calibri"/>
      </rPr>
      <t xml:space="preserve">
</t>
    </r>
    <r>
      <rPr>
        <sz val="11"/>
        <color rgb="FF000000"/>
        <rFont val="Calibri"/>
      </rPr>
      <t>- A port value of ALL or a port range such as 0-3389 includes port 22, 3389, and potentially other remote server administration ports</t>
    </r>
    <r>
      <rPr>
        <sz val="11"/>
        <color rgb="FF000000"/>
        <rFont val="Calibri"/>
      </rPr>
      <t xml:space="preserve">
</t>
    </r>
    <r>
      <rPr>
        <sz val="11"/>
        <color rgb="FF000000"/>
        <rFont val="Calibri"/>
      </rPr>
      <t>- An effective ruleset that explicitly DENIES access to these ports (e.g., a DENY rule for ports 22 and 3389 from 0.0.0.0/0 placed before a broader ALLOW rule such as ANY/ANY) is considered acceptable, as NACLs are evaluated in order and the DENY rule will take precedence</t>
    </r>
  </si>
  <si>
    <r>
      <rPr>
        <sz val="11"/>
        <color rgb="FF000000"/>
        <rFont val="Calibri"/>
      </rPr>
      <t>By default, NACLs start with rules that allow all inbound/ outbound traffic (or deny all if custom), and administrators may configure them to allow 0.0.0.0/0. AWS does not automatically restrict ports like SSH (22) or RDP (3389); controls must be set manually.</t>
    </r>
  </si>
  <si>
    <t>6.3</t>
  </si>
  <si>
    <r>
      <rPr>
        <sz val="11"/>
        <rFont val="Calibri"/>
      </rPr>
      <t>Ensure no security groups allow ingress from 0.0.0.0/0 to remote server administration ports</t>
    </r>
  </si>
  <si>
    <r>
      <rPr>
        <b/>
        <sz val="11"/>
        <color rgb="FF000000"/>
        <rFont val="Calibri"/>
      </rPr>
      <t>From Console:</t>
    </r>
    <r>
      <rPr>
        <sz val="11"/>
        <color rgb="FF000000"/>
        <rFont val="Calibri"/>
      </rPr>
      <t xml:space="preserve">
</t>
    </r>
    <r>
      <rPr>
        <sz val="11"/>
        <color rgb="FF000000"/>
        <rFont val="Calibri"/>
      </rPr>
      <t>Perform the following to implement the prescribed state:</t>
    </r>
    <r>
      <rPr>
        <sz val="11"/>
        <color rgb="FF000000"/>
        <rFont val="Calibri"/>
      </rPr>
      <t xml:space="preserve">
</t>
    </r>
    <r>
      <rPr>
        <sz val="11"/>
        <color rgb="FF000000"/>
        <rFont val="Calibri"/>
      </rPr>
      <t xml:space="preserve">- Login to the AWS VPC Console at </t>
    </r>
    <r>
      <rPr>
        <sz val="11"/>
        <color rgb="FF0000FF"/>
        <rFont val="Calibri"/>
      </rPr>
      <t>https://console.aws.amazon.com/vpc/home</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 Select the security group.</t>
    </r>
    <r>
      <rPr>
        <sz val="11"/>
        <color rgb="FF000000"/>
        <rFont val="Calibri"/>
      </rPr>
      <t xml:space="preserve">
</t>
    </r>
    <r>
      <rPr>
        <sz val="11"/>
        <color rgb="FF000000"/>
        <rFont val="Calibri"/>
      </rPr>
      <t xml:space="preserve">- Click the </t>
    </r>
    <r>
      <rPr>
        <b/>
        <sz val="11"/>
        <color rgb="FF000000"/>
        <rFont val="Calibri"/>
      </rPr>
      <t>Inbound Rules</t>
    </r>
    <r>
      <rPr>
        <sz val="11"/>
        <color rgb="FF000000"/>
        <rFont val="Calibri"/>
      </rPr>
      <t xml:space="preserve"> tab.</t>
    </r>
    <r>
      <rPr>
        <sz val="11"/>
        <color rgb="FF000000"/>
        <rFont val="Calibri"/>
      </rPr>
      <t xml:space="preserve">
</t>
    </r>
    <r>
      <rPr>
        <sz val="11"/>
        <color rgb="FF000000"/>
        <rFont val="Calibri"/>
      </rPr>
      <t xml:space="preserve">- Click the </t>
    </r>
    <r>
      <rPr>
        <b/>
        <sz val="11"/>
        <color rgb="FF000000"/>
        <rFont val="Calibri"/>
      </rPr>
      <t>Edit inbound rules</t>
    </r>
    <r>
      <rPr>
        <sz val="11"/>
        <color rgb="FF000000"/>
        <rFont val="Calibri"/>
      </rPr>
      <t xml:space="preserve"> button.</t>
    </r>
    <r>
      <rPr>
        <sz val="11"/>
        <color rgb="FF000000"/>
        <rFont val="Calibri"/>
      </rPr>
      <t xml:space="preserve">
</t>
    </r>
    <r>
      <rPr>
        <sz val="11"/>
        <color rgb="FF000000"/>
        <rFont val="Calibri"/>
      </rPr>
      <t>- Identify the rules to be edited or removed.</t>
    </r>
    <r>
      <rPr>
        <sz val="11"/>
        <color rgb="FF000000"/>
        <rFont val="Calibri"/>
      </rPr>
      <t xml:space="preserve">
</t>
    </r>
    <r>
      <rPr>
        <sz val="11"/>
        <color rgb="FF000000"/>
        <rFont val="Calibri"/>
      </rPr>
      <t xml:space="preserve">- Either:A) update the Source field to a range other than 0.0.0.0/0, orB) click </t>
    </r>
    <r>
      <rPr>
        <b/>
        <sz val="11"/>
        <color rgb="FF000000"/>
        <rFont val="Calibri"/>
      </rPr>
      <t>Delete</t>
    </r>
    <r>
      <rPr>
        <sz val="11"/>
        <color rgb="FF000000"/>
        <rFont val="Calibri"/>
      </rPr>
      <t xml:space="preserve"> to remove the offending inbound rule.</t>
    </r>
    <r>
      <rPr>
        <sz val="11"/>
        <color rgb="FF000000"/>
        <rFont val="Calibri"/>
      </rPr>
      <t xml:space="preserve">
</t>
    </r>
    <r>
      <rPr>
        <sz val="11"/>
        <color rgb="FF000000"/>
        <rFont val="Calibri"/>
      </rPr>
      <t xml:space="preserve">- Click </t>
    </r>
    <r>
      <rPr>
        <b/>
        <sz val="11"/>
        <color rgb="FF000000"/>
        <rFont val="Calibri"/>
      </rPr>
      <t>Save rules</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Check all security groups for insecure inbound rules allowing traffic from 0.0.0.0/0:</t>
    </r>
    <r>
      <rPr>
        <sz val="11"/>
        <color rgb="FF000000"/>
        <rFont val="Calibri"/>
      </rPr>
      <t xml:space="preserve">
</t>
    </r>
    <r>
      <rPr>
        <sz val="11"/>
        <color rgb="FF006096"/>
        <rFont val="Roboto Condensed"/>
      </rPr>
      <t>aws ec2 describe-security-group-rules --query 'SecurityGroupRules[?CidrIpv4 == "0.0.0.0/0" &amp;&amp; IsEgress == `false`]' --output json</t>
    </r>
    <r>
      <rPr>
        <sz val="11"/>
        <color rgb="FF006096"/>
        <rFont val="Roboto Condensed"/>
      </rPr>
      <t xml:space="preserve">
</t>
    </r>
    <r>
      <rPr>
        <sz val="11"/>
        <color rgb="FF000000"/>
        <rFont val="Calibri"/>
      </rPr>
      <t xml:space="preserve">
</t>
    </r>
    <r>
      <rPr>
        <sz val="11"/>
        <color rgb="FF000000"/>
        <rFont val="Calibri"/>
      </rPr>
      <t>- Delete the insecure rule(s) based on their rule ID:</t>
    </r>
    <r>
      <rPr>
        <sz val="11"/>
        <color rgb="FF000000"/>
        <rFont val="Calibri"/>
      </rPr>
      <t xml:space="preserve">
</t>
    </r>
    <r>
      <rPr>
        <sz val="11"/>
        <color rgb="FF006096"/>
        <rFont val="Roboto Condensed"/>
      </rPr>
      <t>aws ec2 delete-security-group-rules --group-id &lt;security_group_id&gt; --security-group-rule-ids &lt;rule_id_to_delete&gt;</t>
    </r>
    <r>
      <rPr>
        <sz val="11"/>
        <color rgb="FF006096"/>
        <rFont val="Roboto Condensed"/>
      </rPr>
      <t xml:space="preserve">
</t>
    </r>
    <r>
      <rPr>
        <sz val="11"/>
        <color rgb="FF000000"/>
        <rFont val="Calibri"/>
      </rPr>
      <t xml:space="preserve">
</t>
    </r>
    <r>
      <rPr>
        <sz val="11"/>
        <color rgb="FF000000"/>
        <rFont val="Calibri"/>
      </rPr>
      <t>- Recreate necessary security group rules:</t>
    </r>
    <r>
      <rPr>
        <sz val="11"/>
        <color rgb="FF000000"/>
        <rFont val="Calibri"/>
      </rPr>
      <t xml:space="preserve">
</t>
    </r>
    <r>
      <rPr>
        <sz val="11"/>
        <color rgb="FF006096"/>
        <rFont val="Roboto Condensed"/>
      </rPr>
      <t>aws ec2 authorize-security-group-ingress --group-id &lt;security_group_id&gt; --protocol &lt;tcp、udp、icmp or all&gt; --port &lt;port&gt; --cidr &lt;souce_cidr&gt;</t>
    </r>
    <r>
      <rPr>
        <sz val="11"/>
        <color rgb="FF006096"/>
        <rFont val="Roboto Condensed"/>
      </rPr>
      <t xml:space="preserve">
</t>
    </r>
  </si>
  <si>
    <r>
      <rPr>
        <sz val="11"/>
        <color rgb="FF000000"/>
        <rFont val="Calibri"/>
      </rPr>
      <t xml:space="preserve">Security groups provide stateful filtering of ingress and egress network traffic to AWS resources. It is recommended that no security group allows unrestricted ingress access to remote server administration ports, such as SSH on port </t>
    </r>
    <r>
      <rPr>
        <b/>
        <sz val="11"/>
        <color rgb="FF000000"/>
        <rFont val="Calibri"/>
      </rPr>
      <t>22</t>
    </r>
    <r>
      <rPr>
        <sz val="11"/>
        <color rgb="FF000000"/>
        <rFont val="Calibri"/>
      </rPr>
      <t xml:space="preserve"> and RDP on port </t>
    </r>
    <r>
      <rPr>
        <b/>
        <sz val="11"/>
        <color rgb="FF000000"/>
        <rFont val="Calibri"/>
      </rPr>
      <t>3389</t>
    </r>
    <r>
      <rPr>
        <sz val="11"/>
        <color rgb="FF000000"/>
        <rFont val="Calibri"/>
      </rPr>
      <t>, using either the TCP (6), UDP (17), or ALL (-1) protocols.</t>
    </r>
  </si>
  <si>
    <r>
      <rPr>
        <sz val="11"/>
        <color rgb="FF000000"/>
        <rFont val="Calibri"/>
      </rPr>
      <t>When updating an existing environment, ensure that administrators have access to remote server administration ports through another mechanism before removing access by deleting the 0.0.0.0/0 inbound rule.</t>
    </r>
  </si>
  <si>
    <r>
      <rPr>
        <sz val="11"/>
        <color rgb="FF000000"/>
        <rFont val="Calibri"/>
      </rPr>
      <t>Perform the following to determine if the account is configured as prescribed:</t>
    </r>
    <r>
      <rPr>
        <sz val="11"/>
        <color rgb="FF000000"/>
        <rFont val="Calibri"/>
      </rPr>
      <t xml:space="preserve">
</t>
    </r>
    <r>
      <rPr>
        <sz val="11"/>
        <color rgb="FF000000"/>
        <rFont val="Calibri"/>
      </rPr>
      <t xml:space="preserve">- Login to the AWS VPC Console at </t>
    </r>
    <r>
      <rPr>
        <sz val="11"/>
        <color rgb="FF0000FF"/>
        <rFont val="Calibri"/>
      </rPr>
      <t>https://console.aws.amazon.com/vpc/home</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 Select the security group.</t>
    </r>
    <r>
      <rPr>
        <sz val="11"/>
        <color rgb="FF000000"/>
        <rFont val="Calibri"/>
      </rPr>
      <t xml:space="preserve">
</t>
    </r>
    <r>
      <rPr>
        <sz val="11"/>
        <color rgb="FF000000"/>
        <rFont val="Calibri"/>
      </rPr>
      <t xml:space="preserve">- Click the </t>
    </r>
    <r>
      <rPr>
        <b/>
        <sz val="11"/>
        <color rgb="FF000000"/>
        <rFont val="Calibri"/>
      </rPr>
      <t>Inbound Rules</t>
    </r>
    <r>
      <rPr>
        <sz val="11"/>
        <color rgb="FF000000"/>
        <rFont val="Calibri"/>
      </rPr>
      <t xml:space="preserve"> tab.</t>
    </r>
    <r>
      <rPr>
        <sz val="11"/>
        <color rgb="FF000000"/>
        <rFont val="Calibri"/>
      </rPr>
      <t xml:space="preserve">
</t>
    </r>
    <r>
      <rPr>
        <sz val="11"/>
        <color rgb="FF000000"/>
        <rFont val="Calibri"/>
      </rPr>
      <t xml:space="preserve">- Ensure that no rule exists which has a port range including port </t>
    </r>
    <r>
      <rPr>
        <b/>
        <sz val="11"/>
        <color rgb="FF000000"/>
        <rFont val="Calibri"/>
      </rPr>
      <t>22</t>
    </r>
    <r>
      <rPr>
        <sz val="11"/>
        <color rgb="FF000000"/>
        <rFont val="Calibri"/>
      </rPr>
      <t xml:space="preserve"> or </t>
    </r>
    <r>
      <rPr>
        <b/>
        <sz val="11"/>
        <color rgb="FF000000"/>
        <rFont val="Calibri"/>
      </rPr>
      <t>3389</t>
    </r>
    <r>
      <rPr>
        <sz val="11"/>
        <color rgb="FF000000"/>
        <rFont val="Calibri"/>
      </rPr>
      <t xml:space="preserve">, uses the protocols TCP (6), UDP (17), or ALL (-1), or other remote server administration ports for your environment, and has a </t>
    </r>
    <r>
      <rPr>
        <b/>
        <sz val="11"/>
        <color rgb="FF000000"/>
        <rFont val="Calibri"/>
      </rPr>
      <t>Source</t>
    </r>
    <r>
      <rPr>
        <sz val="11"/>
        <color rgb="FF000000"/>
        <rFont val="Calibri"/>
      </rPr>
      <t xml:space="preserve"> of </t>
    </r>
    <r>
      <rPr>
        <b/>
        <sz val="11"/>
        <color rgb="FF000000"/>
        <rFont val="Calibri"/>
      </rPr>
      <t>0.0.0.0/0</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A port value of ALL or a port range such as 0-3389 includes port 22, 3389, and potentially other remote server administration ports</t>
    </r>
    <r>
      <rPr>
        <sz val="11"/>
        <color rgb="FF000000"/>
        <rFont val="Calibri"/>
      </rPr>
      <t xml:space="preserve">
</t>
    </r>
    <r>
      <rPr>
        <sz val="11"/>
        <color rgb="FF000000"/>
        <rFont val="Calibri"/>
      </rPr>
      <t>Security groups are stateful and do not support explicit DENY rules. Therefore, an “effective ruleset” approach (e.g., allowing ANY/ANY but denying specific ports) is not applicable. Any rule that allows 0.0.0.0/0 access to administrative ports is considered non-compliant and must be removed or restricted</t>
    </r>
  </si>
  <si>
    <r>
      <rPr>
        <sz val="11"/>
        <color rgb="FF000000"/>
        <rFont val="Calibri"/>
      </rPr>
      <t>By default, security groups may be configured to allow unrestricted ingress (0.0.0.0/0) on ports like SSH (22) or RDP (3389). AWS does not block this automatically; restrictions must be applied manually.</t>
    </r>
  </si>
  <si>
    <t>6.4</t>
  </si>
  <si>
    <r>
      <rPr>
        <sz val="11"/>
        <rFont val="Calibri"/>
      </rPr>
      <t>Ensure no security groups allow ingress from ::/0 to remote server administration ports</t>
    </r>
  </si>
  <si>
    <r>
      <rPr>
        <b/>
        <sz val="11"/>
        <color rgb="FF000000"/>
        <rFont val="Calibri"/>
      </rPr>
      <t>From Console:</t>
    </r>
    <r>
      <rPr>
        <sz val="11"/>
        <color rgb="FF000000"/>
        <rFont val="Calibri"/>
      </rPr>
      <t xml:space="preserve">
</t>
    </r>
    <r>
      <rPr>
        <sz val="11"/>
        <color rgb="FF000000"/>
        <rFont val="Calibri"/>
      </rPr>
      <t>Perform the following to implement the prescribed state:</t>
    </r>
    <r>
      <rPr>
        <sz val="11"/>
        <color rgb="FF000000"/>
        <rFont val="Calibri"/>
      </rPr>
      <t xml:space="preserve">
</t>
    </r>
    <r>
      <rPr>
        <sz val="11"/>
        <color rgb="FF000000"/>
        <rFont val="Calibri"/>
      </rPr>
      <t xml:space="preserve">- Login to the AWS VPC Console at </t>
    </r>
    <r>
      <rPr>
        <sz val="11"/>
        <color rgb="FF0000FF"/>
        <rFont val="Calibri"/>
      </rPr>
      <t>https://console.aws.amazon.com/vpc/home</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 Select the security group.</t>
    </r>
    <r>
      <rPr>
        <sz val="11"/>
        <color rgb="FF000000"/>
        <rFont val="Calibri"/>
      </rPr>
      <t xml:space="preserve">
</t>
    </r>
    <r>
      <rPr>
        <sz val="11"/>
        <color rgb="FF000000"/>
        <rFont val="Calibri"/>
      </rPr>
      <t xml:space="preserve">- Click the </t>
    </r>
    <r>
      <rPr>
        <b/>
        <sz val="11"/>
        <color rgb="FF000000"/>
        <rFont val="Calibri"/>
      </rPr>
      <t>Inbound Rules</t>
    </r>
    <r>
      <rPr>
        <sz val="11"/>
        <color rgb="FF000000"/>
        <rFont val="Calibri"/>
      </rPr>
      <t xml:space="preserve"> tab.</t>
    </r>
    <r>
      <rPr>
        <sz val="11"/>
        <color rgb="FF000000"/>
        <rFont val="Calibri"/>
      </rPr>
      <t xml:space="preserve">
</t>
    </r>
    <r>
      <rPr>
        <sz val="11"/>
        <color rgb="FF000000"/>
        <rFont val="Calibri"/>
      </rPr>
      <t xml:space="preserve">- Click the </t>
    </r>
    <r>
      <rPr>
        <b/>
        <sz val="11"/>
        <color rgb="FF000000"/>
        <rFont val="Calibri"/>
      </rPr>
      <t>Edit inbound rules</t>
    </r>
    <r>
      <rPr>
        <sz val="11"/>
        <color rgb="FF000000"/>
        <rFont val="Calibri"/>
      </rPr>
      <t xml:space="preserve"> button.</t>
    </r>
    <r>
      <rPr>
        <sz val="11"/>
        <color rgb="FF000000"/>
        <rFont val="Calibri"/>
      </rPr>
      <t xml:space="preserve">
</t>
    </r>
    <r>
      <rPr>
        <sz val="11"/>
        <color rgb="FF000000"/>
        <rFont val="Calibri"/>
      </rPr>
      <t>- Identify the rules to be edited or removed.</t>
    </r>
    <r>
      <rPr>
        <sz val="11"/>
        <color rgb="FF000000"/>
        <rFont val="Calibri"/>
      </rPr>
      <t xml:space="preserve">
</t>
    </r>
    <r>
      <rPr>
        <sz val="11"/>
        <color rgb="FF000000"/>
        <rFont val="Calibri"/>
      </rPr>
      <t xml:space="preserve">- Either A) update the Source field to a range other than ::/0, or B) Click </t>
    </r>
    <r>
      <rPr>
        <b/>
        <sz val="11"/>
        <color rgb="FF000000"/>
        <rFont val="Calibri"/>
      </rPr>
      <t>Delete</t>
    </r>
    <r>
      <rPr>
        <sz val="11"/>
        <color rgb="FF000000"/>
        <rFont val="Calibri"/>
      </rPr>
      <t xml:space="preserve"> to remove the offending inbound rule.</t>
    </r>
    <r>
      <rPr>
        <sz val="11"/>
        <color rgb="FF000000"/>
        <rFont val="Calibri"/>
      </rPr>
      <t xml:space="preserve">
</t>
    </r>
    <r>
      <rPr>
        <sz val="11"/>
        <color rgb="FF000000"/>
        <rFont val="Calibri"/>
      </rPr>
      <t xml:space="preserve">- Click </t>
    </r>
    <r>
      <rPr>
        <b/>
        <sz val="11"/>
        <color rgb="FF000000"/>
        <rFont val="Calibri"/>
      </rPr>
      <t>Save rules</t>
    </r>
    <r>
      <rPr>
        <sz val="11"/>
        <color rgb="FF000000"/>
        <rFont val="Calibri"/>
      </rPr>
      <t>.</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Check all security groups for insecure inbound rules that allow traffic from ::/0 .</t>
    </r>
    <r>
      <rPr>
        <sz val="11"/>
        <color rgb="FF000000"/>
        <rFont val="Calibri"/>
      </rPr>
      <t xml:space="preserve">
</t>
    </r>
    <r>
      <rPr>
        <sz val="11"/>
        <color rgb="FF006096"/>
        <rFont val="Roboto Condensed"/>
      </rPr>
      <t>aws ec2 describe-security-group-rules --query 'SecurityGroupRules[?CidrIpv6 == `::/0` &amp;&amp; IsEgress == `false`]' --output json</t>
    </r>
    <r>
      <rPr>
        <sz val="11"/>
        <color rgb="FF006096"/>
        <rFont val="Roboto Condensed"/>
      </rPr>
      <t xml:space="preserve">
</t>
    </r>
    <r>
      <rPr>
        <sz val="11"/>
        <color rgb="FF000000"/>
        <rFont val="Calibri"/>
      </rPr>
      <t xml:space="preserve">
</t>
    </r>
    <r>
      <rPr>
        <sz val="11"/>
        <color rgb="FF000000"/>
        <rFont val="Calibri"/>
      </rPr>
      <t>- Delete the insecure rule(s) based on the rule ID:</t>
    </r>
    <r>
      <rPr>
        <sz val="11"/>
        <color rgb="FF000000"/>
        <rFont val="Calibri"/>
      </rPr>
      <t xml:space="preserve">
</t>
    </r>
    <r>
      <rPr>
        <sz val="11"/>
        <color rgb="FF006096"/>
        <rFont val="Roboto Condensed"/>
      </rPr>
      <t>aws ec2 delete-security-group-rules --group-id &lt;security_group_id&gt; --security-group-rule-ids &lt;rule_id_to_delete&gt;</t>
    </r>
    <r>
      <rPr>
        <sz val="11"/>
        <color rgb="FF006096"/>
        <rFont val="Roboto Condensed"/>
      </rPr>
      <t xml:space="preserve">
</t>
    </r>
    <r>
      <rPr>
        <sz val="11"/>
        <color rgb="FF000000"/>
        <rFont val="Calibri"/>
      </rPr>
      <t xml:space="preserve">
</t>
    </r>
    <r>
      <rPr>
        <sz val="11"/>
        <color rgb="FF000000"/>
        <rFont val="Calibri"/>
      </rPr>
      <t>- Recreate necessary security group rules:</t>
    </r>
    <r>
      <rPr>
        <sz val="11"/>
        <color rgb="FF000000"/>
        <rFont val="Calibri"/>
      </rPr>
      <t xml:space="preserve">
</t>
    </r>
    <r>
      <rPr>
        <sz val="11"/>
        <color rgb="FF006096"/>
        <rFont val="Roboto Condensed"/>
      </rPr>
      <t>aws ec2 authorize-security-group-ingress --group-id &lt;security_group_id&gt; --protocol &lt;tcp, udp, icmp or all&gt; --port &lt;port_number&gt; --cidr &lt;source_cidr&gt;</t>
    </r>
    <r>
      <rPr>
        <sz val="11"/>
        <color rgb="FF006096"/>
        <rFont val="Roboto Condensed"/>
      </rPr>
      <t xml:space="preserve">
</t>
    </r>
  </si>
  <si>
    <r>
      <rPr>
        <sz val="11"/>
        <color rgb="FF000000"/>
        <rFont val="Calibri"/>
      </rPr>
      <t xml:space="preserve">Security groups provide stateful filtering of ingress and egress network traffic to AWS resources. It is recommended that no security group allows unrestricted ingress access to remote server administration ports, such as SSH on port </t>
    </r>
    <r>
      <rPr>
        <b/>
        <sz val="11"/>
        <color rgb="FF000000"/>
        <rFont val="Calibri"/>
      </rPr>
      <t>22</t>
    </r>
    <r>
      <rPr>
        <sz val="11"/>
        <color rgb="FF000000"/>
        <rFont val="Calibri"/>
      </rPr>
      <t xml:space="preserve"> and RDP on port </t>
    </r>
    <r>
      <rPr>
        <b/>
        <sz val="11"/>
        <color rgb="FF000000"/>
        <rFont val="Calibri"/>
      </rPr>
      <t>3389</t>
    </r>
    <r>
      <rPr>
        <sz val="11"/>
        <color rgb="FF000000"/>
        <rFont val="Calibri"/>
      </rPr>
      <t>.</t>
    </r>
  </si>
  <si>
    <r>
      <rPr>
        <sz val="11"/>
        <color rgb="FF000000"/>
        <rFont val="Calibri"/>
      </rPr>
      <t>When updating an existing environment, ensure that administrators have access to remote server administration ports through another mechanism before removing access by deleting the ::/0 inbound rule.</t>
    </r>
  </si>
  <si>
    <r>
      <rPr>
        <sz val="11"/>
        <color rgb="FF000000"/>
        <rFont val="Calibri"/>
      </rPr>
      <t>Perform the following to determine if the account is configured as prescribed:</t>
    </r>
    <r>
      <rPr>
        <sz val="11"/>
        <color rgb="FF000000"/>
        <rFont val="Calibri"/>
      </rPr>
      <t xml:space="preserve">
</t>
    </r>
    <r>
      <rPr>
        <sz val="11"/>
        <color rgb="FF000000"/>
        <rFont val="Calibri"/>
      </rPr>
      <t xml:space="preserve">- Login to the AWS VPC Console at </t>
    </r>
    <r>
      <rPr>
        <sz val="11"/>
        <color rgb="FF0000FF"/>
        <rFont val="Calibri"/>
      </rPr>
      <t>https://console.aws.amazon.com/vpc/home</t>
    </r>
    <r>
      <rPr>
        <sz val="11"/>
        <color rgb="FF000000"/>
        <rFont val="Calibri"/>
      </rPr>
      <t>.</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security group, perform the following:</t>
    </r>
    <r>
      <rPr>
        <sz val="11"/>
        <color rgb="FF000000"/>
        <rFont val="Calibri"/>
      </rPr>
      <t xml:space="preserve">
</t>
    </r>
    <r>
      <rPr>
        <sz val="11"/>
        <color rgb="FF000000"/>
        <rFont val="Calibri"/>
      </rPr>
      <t>- Select the security group.</t>
    </r>
    <r>
      <rPr>
        <sz val="11"/>
        <color rgb="FF000000"/>
        <rFont val="Calibri"/>
      </rPr>
      <t xml:space="preserve">
</t>
    </r>
    <r>
      <rPr>
        <sz val="11"/>
        <color rgb="FF000000"/>
        <rFont val="Calibri"/>
      </rPr>
      <t xml:space="preserve">- Click the </t>
    </r>
    <r>
      <rPr>
        <b/>
        <sz val="11"/>
        <color rgb="FF000000"/>
        <rFont val="Calibri"/>
      </rPr>
      <t>Inbound Rules</t>
    </r>
    <r>
      <rPr>
        <sz val="11"/>
        <color rgb="FF000000"/>
        <rFont val="Calibri"/>
      </rPr>
      <t xml:space="preserve"> tab.</t>
    </r>
    <r>
      <rPr>
        <sz val="11"/>
        <color rgb="FF000000"/>
        <rFont val="Calibri"/>
      </rPr>
      <t xml:space="preserve">
</t>
    </r>
    <r>
      <rPr>
        <sz val="11"/>
        <color rgb="FF000000"/>
        <rFont val="Calibri"/>
      </rPr>
      <t xml:space="preserve">- Ensure that no rule exists which has a port range including port </t>
    </r>
    <r>
      <rPr>
        <b/>
        <sz val="11"/>
        <color rgb="FF000000"/>
        <rFont val="Calibri"/>
      </rPr>
      <t>22</t>
    </r>
    <r>
      <rPr>
        <sz val="11"/>
        <color rgb="FF000000"/>
        <rFont val="Calibri"/>
      </rPr>
      <t xml:space="preserve">, </t>
    </r>
    <r>
      <rPr>
        <b/>
        <sz val="11"/>
        <color rgb="FF000000"/>
        <rFont val="Calibri"/>
      </rPr>
      <t>3389</t>
    </r>
    <r>
      <rPr>
        <sz val="11"/>
        <color rgb="FF000000"/>
        <rFont val="Calibri"/>
      </rPr>
      <t xml:space="preserve">, or other remote server administration ports for your environment, and has a </t>
    </r>
    <r>
      <rPr>
        <b/>
        <sz val="11"/>
        <color rgb="FF000000"/>
        <rFont val="Calibri"/>
      </rPr>
      <t>Source</t>
    </r>
    <r>
      <rPr>
        <sz val="11"/>
        <color rgb="FF000000"/>
        <rFont val="Calibri"/>
      </rPr>
      <t xml:space="preserve"> of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port value of ALL or a port range such as 0-3389 includes port 22, 3389, and potentially other remote server administration ports</t>
    </r>
    <r>
      <rPr>
        <sz val="11"/>
        <color rgb="FF000000"/>
        <rFont val="Calibri"/>
      </rPr>
      <t xml:space="preserve">
</t>
    </r>
    <r>
      <rPr>
        <sz val="11"/>
        <color rgb="FF000000"/>
        <rFont val="Calibri"/>
      </rPr>
      <t>-  Security groups are stateful and do not support explicit DENY rules. Therefore, an “effective ruleset” approach (e.g., allowing ANY/ANY but denying specific ports) is not applicable. Any rule that allows ::/0 access to administrative ports is considered non-compliant and must be removed or restricted</t>
    </r>
  </si>
  <si>
    <r>
      <rPr>
        <sz val="11"/>
        <color rgb="FF000000"/>
        <rFont val="Calibri"/>
      </rPr>
      <t>By default, security groups may allow unrestricted IPv6 ingress (::/0) on ports like SSH (22) or RDP (3389). AWS does not block this automatically; restrictions must be applied manually.</t>
    </r>
  </si>
  <si>
    <t>6.5</t>
  </si>
  <si>
    <r>
      <rPr>
        <sz val="11"/>
        <rFont val="Calibri"/>
      </rPr>
      <t>Ensure the default security group of every VPC restricts all traffic</t>
    </r>
  </si>
  <si>
    <r>
      <rPr>
        <sz val="11"/>
        <color rgb="FF000000"/>
        <rFont val="Calibri"/>
      </rPr>
      <t>Perform the following to implement the prescribed state:</t>
    </r>
    <r>
      <rPr>
        <sz val="11"/>
        <color rgb="FF000000"/>
        <rFont val="Calibri"/>
      </rPr>
      <t xml:space="preserve">
</t>
    </r>
    <r>
      <rPr>
        <b/>
        <sz val="11"/>
        <color rgb="FF000000"/>
        <rFont val="Calibri"/>
      </rPr>
      <t>Security Group Members</t>
    </r>
    <r>
      <rPr>
        <sz val="11"/>
        <color rgb="FF000000"/>
        <rFont val="Calibri"/>
      </rPr>
      <t xml:space="preserve">
</t>
    </r>
    <r>
      <rPr>
        <sz val="11"/>
        <color rgb="FF000000"/>
        <rFont val="Calibri"/>
      </rPr>
      <t>- Identify AWS resources that exist within the default security group.</t>
    </r>
    <r>
      <rPr>
        <sz val="11"/>
        <color rgb="FF000000"/>
        <rFont val="Calibri"/>
      </rPr>
      <t xml:space="preserve">
</t>
    </r>
    <r>
      <rPr>
        <sz val="11"/>
        <color rgb="FF000000"/>
        <rFont val="Calibri"/>
      </rPr>
      <t>- Create a set of least-privilege security groups for those resources.</t>
    </r>
    <r>
      <rPr>
        <sz val="11"/>
        <color rgb="FF000000"/>
        <rFont val="Calibri"/>
      </rPr>
      <t xml:space="preserve">
</t>
    </r>
    <r>
      <rPr>
        <sz val="11"/>
        <color rgb="FF000000"/>
        <rFont val="Calibri"/>
      </rPr>
      <t>- Place the resources in those security groups, removing the resources noted in step 1 from the default security group.</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Login to the AWS VPC Console at </t>
    </r>
    <r>
      <rPr>
        <sz val="11"/>
        <color rgb="FF0000FF"/>
        <rFont val="Calibri"/>
      </rPr>
      <t>https://console.aws.amazon.com/vpc/home</t>
    </r>
    <r>
      <rPr>
        <sz val="11"/>
        <color rgb="FF000000"/>
        <rFont val="Calibri"/>
      </rPr>
      <t>.</t>
    </r>
    <r>
      <rPr>
        <sz val="11"/>
        <color rgb="FF000000"/>
        <rFont val="Calibri"/>
      </rPr>
      <t xml:space="preserve">
</t>
    </r>
    <r>
      <rPr>
        <sz val="11"/>
        <color rgb="FF000000"/>
        <rFont val="Calibri"/>
      </rPr>
      <t>- Repeat the following steps for all VPCs, including the default VPC in each AWS region:</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default security group, perform the following:</t>
    </r>
    <r>
      <rPr>
        <sz val="11"/>
        <color rgb="FF000000"/>
        <rFont val="Calibri"/>
      </rPr>
      <t xml:space="preserve">
</t>
    </r>
    <r>
      <rPr>
        <sz val="11"/>
        <color rgb="FF000000"/>
        <rFont val="Calibri"/>
      </rPr>
      <t xml:space="preserve">- Select the </t>
    </r>
    <r>
      <rPr>
        <b/>
        <sz val="11"/>
        <color rgb="FF000000"/>
        <rFont val="Calibri"/>
      </rPr>
      <t>default</t>
    </r>
    <r>
      <rPr>
        <sz val="11"/>
        <color rgb="FF000000"/>
        <rFont val="Calibri"/>
      </rPr>
      <t xml:space="preserve"> security group.</t>
    </r>
    <r>
      <rPr>
        <sz val="11"/>
        <color rgb="FF000000"/>
        <rFont val="Calibri"/>
      </rPr>
      <t xml:space="preserve">
</t>
    </r>
    <r>
      <rPr>
        <sz val="11"/>
        <color rgb="FF000000"/>
        <rFont val="Calibri"/>
      </rPr>
      <t xml:space="preserve">- Click the </t>
    </r>
    <r>
      <rPr>
        <b/>
        <sz val="11"/>
        <color rgb="FF000000"/>
        <rFont val="Calibri"/>
      </rPr>
      <t>Inbound Rules</t>
    </r>
    <r>
      <rPr>
        <sz val="11"/>
        <color rgb="FF000000"/>
        <rFont val="Calibri"/>
      </rPr>
      <t xml:space="preserve"> tab.</t>
    </r>
    <r>
      <rPr>
        <sz val="11"/>
        <color rgb="FF000000"/>
        <rFont val="Calibri"/>
      </rPr>
      <t xml:space="preserve">
</t>
    </r>
    <r>
      <rPr>
        <sz val="11"/>
        <color rgb="FF000000"/>
        <rFont val="Calibri"/>
      </rPr>
      <t>- Remove any inbound rules.</t>
    </r>
    <r>
      <rPr>
        <sz val="11"/>
        <color rgb="FF000000"/>
        <rFont val="Calibri"/>
      </rPr>
      <t xml:space="preserve">
</t>
    </r>
    <r>
      <rPr>
        <sz val="11"/>
        <color rgb="FF000000"/>
        <rFont val="Calibri"/>
      </rPr>
      <t xml:space="preserve">- Click the </t>
    </r>
    <r>
      <rPr>
        <b/>
        <sz val="11"/>
        <color rgb="FF000000"/>
        <rFont val="Calibri"/>
      </rPr>
      <t>Outbound Rules</t>
    </r>
    <r>
      <rPr>
        <sz val="11"/>
        <color rgb="FF000000"/>
        <rFont val="Calibri"/>
      </rPr>
      <t xml:space="preserve"> tab.</t>
    </r>
    <r>
      <rPr>
        <sz val="11"/>
        <color rgb="FF000000"/>
        <rFont val="Calibri"/>
      </rPr>
      <t xml:space="preserve">
</t>
    </r>
    <r>
      <rPr>
        <sz val="11"/>
        <color rgb="FF000000"/>
        <rFont val="Calibri"/>
      </rPr>
      <t>- Remove any Outbound rules.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List all default security groups in the specified region</t>
    </r>
    <r>
      <rPr>
        <sz val="11"/>
        <color rgb="FF000000"/>
        <rFont val="Calibri"/>
      </rPr>
      <t xml:space="preserve">
</t>
    </r>
    <r>
      <rPr>
        <sz val="11"/>
        <color rgb="FF006096"/>
        <rFont val="Roboto Condensed"/>
      </rPr>
      <t>aws ec2 describe-security-groups --region &lt;region-name&gt; --query 'SecurityGroups[?GroupName == `default`]'</t>
    </r>
    <r>
      <rPr>
        <sz val="11"/>
        <color rgb="FF006096"/>
        <rFont val="Roboto Condensed"/>
      </rPr>
      <t xml:space="preserve">
</t>
    </r>
    <r>
      <rPr>
        <sz val="11"/>
        <color rgb="FF000000"/>
        <rFont val="Calibri"/>
      </rPr>
      <t xml:space="preserve">
</t>
    </r>
    <r>
      <rPr>
        <sz val="11"/>
        <color rgb="FF000000"/>
        <rFont val="Calibri"/>
      </rPr>
      <t>-  Check if the inbound rules (IpPermissions) and outbound rules (IpPermissionsEgress) of the default security group are empty. If the rules are not empty, proceed and note down the Security Group ID (GroupId) of the security group with non-empty rules.</t>
    </r>
    <r>
      <rPr>
        <sz val="11"/>
        <color rgb="FF000000"/>
        <rFont val="Calibri"/>
      </rPr>
      <t xml:space="preserve">
</t>
    </r>
    <r>
      <rPr>
        <sz val="11"/>
        <color rgb="FF000000"/>
        <rFont val="Calibri"/>
      </rPr>
      <t>-  List the inbound security group rule IDs (SecurityGroupRuleId)</t>
    </r>
    <r>
      <rPr>
        <sz val="11"/>
        <color rgb="FF000000"/>
        <rFont val="Calibri"/>
      </rPr>
      <t xml:space="preserve">
</t>
    </r>
    <r>
      <rPr>
        <sz val="11"/>
        <color rgb="FF006096"/>
        <rFont val="Roboto Condensed"/>
      </rPr>
      <t>aws ec2 describe-security-group-rules --region &lt;region-name&gt; --query 'SecurityGroupRules[?GroupId == `&lt;default-security-group-id&gt;` &amp;&amp; IsEgress == `false`]'</t>
    </r>
    <r>
      <rPr>
        <sz val="11"/>
        <color rgb="FF006096"/>
        <rFont val="Roboto Condensed"/>
      </rPr>
      <t xml:space="preserve">
</t>
    </r>
    <r>
      <rPr>
        <sz val="11"/>
        <color rgb="FF000000"/>
        <rFont val="Calibri"/>
      </rPr>
      <t xml:space="preserve">
</t>
    </r>
    <r>
      <rPr>
        <sz val="11"/>
        <color rgb="FF000000"/>
        <rFont val="Calibri"/>
      </rPr>
      <t>- Delete the inbound security group rules based on their rule IDs</t>
    </r>
    <r>
      <rPr>
        <sz val="11"/>
        <color rgb="FF000000"/>
        <rFont val="Calibri"/>
      </rPr>
      <t xml:space="preserve">
</t>
    </r>
    <r>
      <rPr>
        <sz val="11"/>
        <color rgb="FF006096"/>
        <rFont val="Roboto Condensed"/>
      </rPr>
      <t>aws ec2 revoke-security-group-ingress --group-id &lt;default-security-group-id&gt; --security-group-rule-ids &lt;inbound-rule-id-1&gt; &lt;inbound-rule-id-2&gt;</t>
    </r>
    <r>
      <rPr>
        <sz val="11"/>
        <color rgb="FF006096"/>
        <rFont val="Roboto Condensed"/>
      </rPr>
      <t xml:space="preserve">
</t>
    </r>
    <r>
      <rPr>
        <sz val="11"/>
        <color rgb="FF000000"/>
        <rFont val="Calibri"/>
      </rPr>
      <t xml:space="preserve">
</t>
    </r>
    <r>
      <rPr>
        <sz val="11"/>
        <color rgb="FF000000"/>
        <rFont val="Calibri"/>
      </rPr>
      <t>- List the outbound security group rule IDs (SecurityGroupRuleId)</t>
    </r>
    <r>
      <rPr>
        <sz val="11"/>
        <color rgb="FF000000"/>
        <rFont val="Calibri"/>
      </rPr>
      <t xml:space="preserve">
</t>
    </r>
    <r>
      <rPr>
        <sz val="11"/>
        <color rgb="FF006096"/>
        <rFont val="Roboto Condensed"/>
      </rPr>
      <t>aws ec2 describe-security-group-rules --region &lt;region-name&gt; --query 'SecurityGroupRules[?GroupId == `&lt;default-security-group-id&gt;` &amp;&amp; IsEgress == `true`]'</t>
    </r>
    <r>
      <rPr>
        <sz val="11"/>
        <color rgb="FF006096"/>
        <rFont val="Roboto Condensed"/>
      </rPr>
      <t xml:space="preserve">
</t>
    </r>
    <r>
      <rPr>
        <sz val="11"/>
        <color rgb="FF000000"/>
        <rFont val="Calibri"/>
      </rPr>
      <t xml:space="preserve">
</t>
    </r>
    <r>
      <rPr>
        <sz val="11"/>
        <color rgb="FF000000"/>
        <rFont val="Calibri"/>
      </rPr>
      <t>- Delete the outbound security group rules based on their rule IDs</t>
    </r>
    <r>
      <rPr>
        <sz val="11"/>
        <color rgb="FF000000"/>
        <rFont val="Calibri"/>
      </rPr>
      <t xml:space="preserve">
</t>
    </r>
    <r>
      <rPr>
        <sz val="11"/>
        <color rgb="FF006096"/>
        <rFont val="Roboto Condensed"/>
      </rPr>
      <t>aws ec2 revoke-security-group-egress --group-id &lt;default-security-group-id&gt; --security-group-rule-ids &lt;outbound-rule-id-1&gt; &lt;outbound-rule-id-2&gt;</t>
    </r>
    <r>
      <rPr>
        <sz val="11"/>
        <color rgb="FF006096"/>
        <rFont val="Roboto Condensed"/>
      </rPr>
      <t xml:space="preserve">
</t>
    </r>
    <r>
      <rPr>
        <sz val="11"/>
        <color rgb="FF000000"/>
        <rFont val="Calibri"/>
      </rPr>
      <t xml:space="preserve">
</t>
    </r>
    <r>
      <rPr>
        <b/>
        <sz val="11"/>
        <color rgb="FF000000"/>
        <rFont val="Calibri"/>
      </rPr>
      <t>Recommended</t>
    </r>
    <r>
      <rPr>
        <sz val="11"/>
        <color rgb="FF000000"/>
        <rFont val="Calibri"/>
      </rPr>
      <t xml:space="preserve">
</t>
    </r>
    <r>
      <rPr>
        <sz val="11"/>
        <color rgb="FF000000"/>
        <rFont val="Calibri"/>
      </rPr>
      <t>IAM groups allow you to edit the "name" field. After remediating default group rules for all VPCs in all regions, edit this field to add text similar to "DO NOT USE. DO NOT ADD RULES."</t>
    </r>
  </si>
  <si>
    <r>
      <rPr>
        <sz val="11"/>
        <color rgb="FF000000"/>
        <rFont val="Calibri"/>
      </rPr>
      <t>A VPC comes with a default security group whose initial settings deny all inbound traffic, allow all outbound traffic, and allow all traffic between instances assigned to the security group. If a security group is not specified when an instance is launched, it is automatically assigned to this default security group. Security groups provide stateful filtering of ingress/egress network traffic to AWS resources. It is recommended that the default security group restrict all traffic, both inbound and outbound.</t>
    </r>
    <r>
      <rPr>
        <sz val="11"/>
        <color rgb="FF000000"/>
        <rFont val="Calibri"/>
      </rPr>
      <t xml:space="preserve">
</t>
    </r>
    <r>
      <rPr>
        <sz val="11"/>
        <color rgb="FF000000"/>
        <rFont val="Calibri"/>
      </rPr>
      <t>The default VPC in every region should have its default security group updated to comply with the following:</t>
    </r>
    <r>
      <rPr>
        <sz val="11"/>
        <color rgb="FF000000"/>
        <rFont val="Calibri"/>
      </rPr>
      <t xml:space="preserve">
</t>
    </r>
    <r>
      <rPr>
        <sz val="11"/>
        <color rgb="FF000000"/>
        <rFont val="Calibri"/>
      </rPr>
      <t>- No inbound rules.</t>
    </r>
    <r>
      <rPr>
        <sz val="11"/>
        <color rgb="FF000000"/>
        <rFont val="Calibri"/>
      </rPr>
      <t xml:space="preserve">
</t>
    </r>
    <r>
      <rPr>
        <sz val="11"/>
        <color rgb="FF000000"/>
        <rFont val="Calibri"/>
      </rPr>
      <t>- No outbound rules.</t>
    </r>
    <r>
      <rPr>
        <sz val="11"/>
        <color rgb="FF000000"/>
        <rFont val="Calibri"/>
      </rPr>
      <t xml:space="preserve">
</t>
    </r>
    <r>
      <rPr>
        <sz val="11"/>
        <color rgb="FF000000"/>
        <rFont val="Calibri"/>
      </rPr>
      <t>Any newly created VPCs will automatically contain a default security group that will need remediation to comply with this recommendation.</t>
    </r>
    <r>
      <rPr>
        <sz val="11"/>
        <color rgb="FF000000"/>
        <rFont val="Calibri"/>
      </rPr>
      <t xml:space="preserve">
</t>
    </r>
    <r>
      <rPr>
        <b/>
        <sz val="11"/>
        <color rgb="FF000000"/>
        <rFont val="Calibri"/>
      </rPr>
      <t>Note:</t>
    </r>
    <r>
      <rPr>
        <sz val="11"/>
        <color rgb="FF000000"/>
        <rFont val="Calibri"/>
      </rPr>
      <t xml:space="preserve"> When implementing this recommendation, VPC flow logging is invaluable in determining the least privilege port access required by systems to work properly, as it can log all packet acceptances and rejections occurring under the current security groups. This dramatically reduces the primary barrier to least privilege engineering by discovering the minimum ports required by systems in the environment. Even if the VPC flow logging recommendation in this benchmark is not adopted as a permanent security measure, it should be used during any period of discovery and engineering for least privileged security groups.</t>
    </r>
  </si>
  <si>
    <r>
      <rPr>
        <sz val="11"/>
        <color rgb="FF000000"/>
        <rFont val="Calibri"/>
      </rPr>
      <t>Implementing this recommendation in an existing VPC that contains operating resources requires extremely careful migration planning, as the default security groups are likely enabling many ports that are unknown. Enabling VPC flow logging (for accepted connections) in an existing environment that is known to be breach-free will reveal the current pattern of ports being used for each instance to communicate successfully. The migration process should include:</t>
    </r>
    <r>
      <rPr>
        <sz val="11"/>
        <color rgb="FF000000"/>
        <rFont val="Calibri"/>
      </rPr>
      <t xml:space="preserve">
</t>
    </r>
    <r>
      <rPr>
        <sz val="11"/>
        <color rgb="FF000000"/>
        <rFont val="Calibri"/>
      </rPr>
      <t>- Analyzing VPC flow logs to understand current traffic patterns.</t>
    </r>
    <r>
      <rPr>
        <sz val="11"/>
        <color rgb="FF000000"/>
        <rFont val="Calibri"/>
      </rPr>
      <t xml:space="preserve">
</t>
    </r>
    <r>
      <rPr>
        <sz val="11"/>
        <color rgb="FF000000"/>
        <rFont val="Calibri"/>
      </rPr>
      <t>- Creating least privilege security groups based on the analyzed data.</t>
    </r>
    <r>
      <rPr>
        <sz val="11"/>
        <color rgb="FF000000"/>
        <rFont val="Calibri"/>
      </rPr>
      <t xml:space="preserve">
</t>
    </r>
    <r>
      <rPr>
        <sz val="11"/>
        <color rgb="FF000000"/>
        <rFont val="Calibri"/>
      </rPr>
      <t>- Testing the new security group rules in a staging environment before applying them to production.</t>
    </r>
  </si>
  <si>
    <r>
      <rPr>
        <sz val="11"/>
        <color rgb="FF000000"/>
        <rFont val="Calibri"/>
      </rPr>
      <t>Perform the following to determine if the account is configured as prescribed:</t>
    </r>
    <r>
      <rPr>
        <sz val="11"/>
        <color rgb="FF000000"/>
        <rFont val="Calibri"/>
      </rPr>
      <t xml:space="preserve">
</t>
    </r>
    <r>
      <rPr>
        <b/>
        <sz val="11"/>
        <color rgb="FF000000"/>
        <rFont val="Calibri"/>
      </rPr>
      <t>Security Group State</t>
    </r>
    <r>
      <rPr>
        <sz val="11"/>
        <color rgb="FF000000"/>
        <rFont val="Calibri"/>
      </rPr>
      <t xml:space="preserve">
</t>
    </r>
    <r>
      <rPr>
        <sz val="11"/>
        <color rgb="FF000000"/>
        <rFont val="Calibri"/>
      </rPr>
      <t xml:space="preserve">- Login to the AWS VPC Console at </t>
    </r>
    <r>
      <rPr>
        <sz val="11"/>
        <color rgb="FF0000FF"/>
        <rFont val="Calibri"/>
      </rPr>
      <t>https://console.aws.amazon.com/vpc/home</t>
    </r>
    <r>
      <rPr>
        <sz val="11"/>
        <color rgb="FF000000"/>
        <rFont val="Calibri"/>
      </rPr>
      <t>.</t>
    </r>
    <r>
      <rPr>
        <sz val="11"/>
        <color rgb="FF000000"/>
        <rFont val="Calibri"/>
      </rPr>
      <t xml:space="preserve">
</t>
    </r>
    <r>
      <rPr>
        <sz val="11"/>
        <color rgb="FF000000"/>
        <rFont val="Calibri"/>
      </rPr>
      <t>- Repeat the following steps for all VPCs, including the default VPC in each AWS region:</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For each default security group, perform the following:</t>
    </r>
    <r>
      <rPr>
        <sz val="11"/>
        <color rgb="FF000000"/>
        <rFont val="Calibri"/>
      </rPr>
      <t xml:space="preserve">
</t>
    </r>
    <r>
      <rPr>
        <sz val="11"/>
        <color rgb="FF000000"/>
        <rFont val="Calibri"/>
      </rPr>
      <t xml:space="preserve">- Select the </t>
    </r>
    <r>
      <rPr>
        <b/>
        <sz val="11"/>
        <color rgb="FF000000"/>
        <rFont val="Calibri"/>
      </rPr>
      <t>default</t>
    </r>
    <r>
      <rPr>
        <sz val="11"/>
        <color rgb="FF000000"/>
        <rFont val="Calibri"/>
      </rPr>
      <t xml:space="preserve"> security group.</t>
    </r>
    <r>
      <rPr>
        <sz val="11"/>
        <color rgb="FF000000"/>
        <rFont val="Calibri"/>
      </rPr>
      <t xml:space="preserve">
</t>
    </r>
    <r>
      <rPr>
        <sz val="11"/>
        <color rgb="FF000000"/>
        <rFont val="Calibri"/>
      </rPr>
      <t xml:space="preserve">- Click the </t>
    </r>
    <r>
      <rPr>
        <b/>
        <sz val="11"/>
        <color rgb="FF000000"/>
        <rFont val="Calibri"/>
      </rPr>
      <t>Inbound Rules</t>
    </r>
    <r>
      <rPr>
        <sz val="11"/>
        <color rgb="FF000000"/>
        <rFont val="Calibri"/>
      </rPr>
      <t xml:space="preserve"> tab and ensure no rules exist.</t>
    </r>
    <r>
      <rPr>
        <sz val="11"/>
        <color rgb="FF000000"/>
        <rFont val="Calibri"/>
      </rPr>
      <t xml:space="preserve">
</t>
    </r>
    <r>
      <rPr>
        <sz val="11"/>
        <color rgb="FF000000"/>
        <rFont val="Calibri"/>
      </rPr>
      <t xml:space="preserve">- Click the </t>
    </r>
    <r>
      <rPr>
        <b/>
        <sz val="11"/>
        <color rgb="FF000000"/>
        <rFont val="Calibri"/>
      </rPr>
      <t>Outbound Rules</t>
    </r>
    <r>
      <rPr>
        <sz val="11"/>
        <color rgb="FF000000"/>
        <rFont val="Calibri"/>
      </rPr>
      <t xml:space="preserve"> tab and ensure no rules exist.</t>
    </r>
    <r>
      <rPr>
        <sz val="11"/>
        <color rgb="FF000000"/>
        <rFont val="Calibri"/>
      </rPr>
      <t xml:space="preserve">
</t>
    </r>
    <r>
      <rPr>
        <b/>
        <sz val="11"/>
        <color rgb="FF000000"/>
        <rFont val="Calibri"/>
      </rPr>
      <t>Security Group Members</t>
    </r>
    <r>
      <rPr>
        <sz val="11"/>
        <color rgb="FF000000"/>
        <rFont val="Calibri"/>
      </rPr>
      <t xml:space="preserve">
</t>
    </r>
    <r>
      <rPr>
        <sz val="11"/>
        <color rgb="FF000000"/>
        <rFont val="Calibri"/>
      </rPr>
      <t xml:space="preserve">- Login to the AWS VPC Console at </t>
    </r>
    <r>
      <rPr>
        <sz val="11"/>
        <color rgb="FF0000FF"/>
        <rFont val="Calibri"/>
      </rPr>
      <t>https://console.aws.amazon.com/vpc/home</t>
    </r>
    <r>
      <rPr>
        <sz val="11"/>
        <color rgb="FF000000"/>
        <rFont val="Calibri"/>
      </rPr>
      <t>.</t>
    </r>
    <r>
      <rPr>
        <sz val="11"/>
        <color rgb="FF000000"/>
        <rFont val="Calibri"/>
      </rPr>
      <t xml:space="preserve">
</t>
    </r>
    <r>
      <rPr>
        <sz val="11"/>
        <color rgb="FF000000"/>
        <rFont val="Calibri"/>
      </rPr>
      <t>- Repeat the following steps for all default groups in all VPCs, including the default VPC in each AWS region:</t>
    </r>
    <r>
      <rPr>
        <sz val="11"/>
        <color rgb="FF000000"/>
        <rFont val="Calibri"/>
      </rPr>
      <t xml:space="preserve">
</t>
    </r>
    <r>
      <rPr>
        <sz val="11"/>
        <color rgb="FF000000"/>
        <rFont val="Calibri"/>
      </rPr>
      <t xml:space="preserve">- In the left pane, click </t>
    </r>
    <r>
      <rPr>
        <b/>
        <sz val="11"/>
        <color rgb="FF000000"/>
        <rFont val="Calibri"/>
      </rPr>
      <t>Security Groups</t>
    </r>
    <r>
      <rPr>
        <sz val="11"/>
        <color rgb="FF000000"/>
        <rFont val="Calibri"/>
      </rPr>
      <t>.</t>
    </r>
    <r>
      <rPr>
        <sz val="11"/>
        <color rgb="FF000000"/>
        <rFont val="Calibri"/>
      </rPr>
      <t xml:space="preserve">
</t>
    </r>
    <r>
      <rPr>
        <sz val="11"/>
        <color rgb="FF000000"/>
        <rFont val="Calibri"/>
      </rPr>
      <t>- Copy the ID of the default security group.</t>
    </r>
    <r>
      <rPr>
        <sz val="11"/>
        <color rgb="FF000000"/>
        <rFont val="Calibri"/>
      </rPr>
      <t xml:space="preserve">
</t>
    </r>
    <r>
      <rPr>
        <sz val="11"/>
        <color rgb="FF000000"/>
        <rFont val="Calibri"/>
      </rPr>
      <t>- Change to the EC2 Management Console at https://console.aws.amazon.com/ec2/v2/home.</t>
    </r>
    <r>
      <rPr>
        <sz val="11"/>
        <color rgb="FF000000"/>
        <rFont val="Calibri"/>
      </rPr>
      <t xml:space="preserve">
</t>
    </r>
    <r>
      <rPr>
        <sz val="11"/>
        <color rgb="FF000000"/>
        <rFont val="Calibri"/>
      </rPr>
      <t xml:space="preserve">- In the filter column type </t>
    </r>
    <r>
      <rPr>
        <b/>
        <sz val="11"/>
        <color rgb="FF000000"/>
        <rFont val="Calibri"/>
      </rPr>
      <t>Security Group ID : &lt;security-group-id-from-step-4&gt;</t>
    </r>
    <r>
      <rPr>
        <sz val="11"/>
        <color rgb="FF000000"/>
        <rFont val="Calibri"/>
      </rPr>
      <t>.</t>
    </r>
  </si>
  <si>
    <r>
      <rPr>
        <sz val="11"/>
        <color rgb="FF000000"/>
        <rFont val="Calibri"/>
      </rPr>
      <t>By default, each VPC has a “default” security group that allows all outbound traffic and all traffic between resources within the group. No restrictions are enforced unless manually configured.</t>
    </r>
  </si>
  <si>
    <t>6.6</t>
  </si>
  <si>
    <r>
      <rPr>
        <sz val="11"/>
        <rFont val="Calibri"/>
      </rPr>
      <t xml:space="preserve">Ensure routing tables for VPC peering are </t>
    </r>
    <r>
      <rPr>
        <sz val="11"/>
        <color rgb="FF000000"/>
        <rFont val="Calibri"/>
      </rPr>
      <t>"</t>
    </r>
    <r>
      <rPr>
        <b/>
        <sz val="11"/>
        <color rgb="FF000000"/>
        <rFont val="Calibri"/>
      </rPr>
      <t>least access</t>
    </r>
    <r>
      <rPr>
        <sz val="11"/>
        <color rgb="FF000000"/>
        <rFont val="Calibri"/>
      </rPr>
      <t>"</t>
    </r>
  </si>
  <si>
    <r>
      <rPr>
        <sz val="11"/>
        <color rgb="FF000000"/>
        <rFont val="Calibri"/>
      </rPr>
      <t>Remove and add route table entries to ensure that the least number of subnets or hosts required to accomplish the purpose of peering are routable.</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For each </t>
    </r>
    <r>
      <rPr>
        <b/>
        <sz val="11"/>
        <color rgb="FF000000"/>
        <rFont val="Calibri"/>
      </rPr>
      <t>&lt;route-table-id&gt;</t>
    </r>
    <r>
      <rPr>
        <sz val="11"/>
        <color rgb="FF000000"/>
        <rFont val="Calibri"/>
      </rPr>
      <t xml:space="preserve"> that contains routes that are non-compliant with your routing policy (granting more access than desired), delete the non-compliant route:</t>
    </r>
    <r>
      <rPr>
        <sz val="11"/>
        <color rgb="FF000000"/>
        <rFont val="Calibri"/>
      </rPr>
      <t xml:space="preserve">
</t>
    </r>
    <r>
      <rPr>
        <sz val="11"/>
        <color rgb="FF006096"/>
        <rFont val="Roboto Condensed"/>
      </rPr>
      <t>aws ec2 delete-route --route-table-id &lt;route-table-id&gt; --destination-cidr-block &lt;non-compliant-destination-cidr&gt;</t>
    </r>
    <r>
      <rPr>
        <sz val="11"/>
        <color rgb="FF006096"/>
        <rFont val="Roboto Condensed"/>
      </rPr>
      <t xml:space="preserve">
</t>
    </r>
    <r>
      <rPr>
        <sz val="11"/>
        <color rgb="FF000000"/>
        <rFont val="Calibri"/>
      </rPr>
      <t xml:space="preserve">
</t>
    </r>
    <r>
      <rPr>
        <sz val="11"/>
        <color rgb="FF000000"/>
        <rFont val="Calibri"/>
      </rPr>
      <t>- Create a new compliant route:</t>
    </r>
    <r>
      <rPr>
        <sz val="11"/>
        <color rgb="FF000000"/>
        <rFont val="Calibri"/>
      </rPr>
      <t xml:space="preserve">
</t>
    </r>
    <r>
      <rPr>
        <sz val="11"/>
        <color rgb="FF006096"/>
        <rFont val="Roboto Condensed"/>
      </rPr>
      <t>aws ec2 create-route --route-table-id &lt;route-table-id&gt; --destination-cidr-block &lt;compliant-destination-cidr&gt; --vpc-peering-connection-id &lt;peering-connection-id&gt;</t>
    </r>
    <r>
      <rPr>
        <sz val="11"/>
        <color rgb="FF006096"/>
        <rFont val="Roboto Condensed"/>
      </rPr>
      <t xml:space="preserve">
</t>
    </r>
  </si>
  <si>
    <r>
      <rPr>
        <sz val="11"/>
        <color rgb="FF000000"/>
        <rFont val="Calibri"/>
      </rPr>
      <t>Once a VPC peering connection is established, routing tables must be updated to enable any connections between the peered VPCs. These routes can be as specific as desired, even allowing for the peering of a VPC to only a single host on the other side of the connection.</t>
    </r>
  </si>
  <si>
    <r>
      <rPr>
        <sz val="11"/>
        <color rgb="FF000000"/>
        <rFont val="Calibri"/>
      </rPr>
      <t>Review the routing tables of peered VPCs to determine whether they route all subnets of each VPC and whether this is necessary to accomplish the intended purposes of peering the VPCs.</t>
    </r>
    <r>
      <rPr>
        <sz val="11"/>
        <color rgb="FF000000"/>
        <rFont val="Calibri"/>
      </rPr>
      <t xml:space="preserve">
</t>
    </r>
    <r>
      <rPr>
        <b/>
        <sz val="11"/>
        <color rgb="FF000000"/>
        <rFont val="Calibri"/>
      </rPr>
      <t>From Command Line:</t>
    </r>
    <r>
      <rPr>
        <sz val="11"/>
        <color rgb="FF000000"/>
        <rFont val="Calibri"/>
      </rPr>
      <t xml:space="preserve">
</t>
    </r>
    <r>
      <rPr>
        <sz val="11"/>
        <color rgb="FF000000"/>
        <rFont val="Calibri"/>
      </rPr>
      <t xml:space="preserve">- List all the route tables from a VPC and check if the "GatewayId" is pointing to a </t>
    </r>
    <r>
      <rPr>
        <b/>
        <sz val="11"/>
        <color rgb="FF000000"/>
        <rFont val="Calibri"/>
      </rPr>
      <t>&lt;peering-connection-id&gt;</t>
    </r>
    <r>
      <rPr>
        <sz val="11"/>
        <color rgb="FF000000"/>
        <rFont val="Calibri"/>
      </rPr>
      <t xml:space="preserve"> (e.g., pcx-1a2b3c4d) and if the "DestinationCidrBlock" is as specific as desired:</t>
    </r>
    <r>
      <rPr>
        <sz val="11"/>
        <color rgb="FF000000"/>
        <rFont val="Calibri"/>
      </rPr>
      <t xml:space="preserve">
</t>
    </r>
    <r>
      <rPr>
        <sz val="11"/>
        <color rgb="FF006096"/>
        <rFont val="Roboto Condensed"/>
      </rPr>
      <t>aws ec2 describe-route-tables --filter "Name=vpc-id,Values=&lt;vpc-id&gt;" --query "RouteTables[*].{RouteTableId:RouteTableId, VpcId:VpcId, Routes:Routes, AssociatedSubnets:Associations[*].SubnetId}"</t>
    </r>
    <r>
      <rPr>
        <sz val="11"/>
        <color rgb="FF006096"/>
        <rFont val="Roboto Condensed"/>
      </rPr>
      <t xml:space="preserve">
</t>
    </r>
    <r>
      <rPr>
        <sz val="11"/>
        <color rgb="FF000000"/>
        <rFont val="Calibri"/>
      </rPr>
      <t xml:space="preserve">
</t>
    </r>
    <r>
      <rPr>
        <sz val="11"/>
        <color rgb="FF000000"/>
        <rFont val="Calibri"/>
      </rPr>
      <t>- Alternatively, the following command can be used for improved readability:</t>
    </r>
    <r>
      <rPr>
        <sz val="11"/>
        <color rgb="FF000000"/>
        <rFont val="Calibri"/>
      </rPr>
      <t xml:space="preserve">
</t>
    </r>
    <r>
      <rPr>
        <sz val="11"/>
        <color rgb="FF006096"/>
        <rFont val="Roboto Condensed"/>
      </rPr>
      <t>aws ec2 describe-route-tables --query "RouteTables[].{RouteTableId:RouteTableId, VpcId:VpcId, Routes:Routes, AssociatedSubnets:Associations[].SubnetId}" --output table</t>
    </r>
    <r>
      <rPr>
        <sz val="11"/>
        <color rgb="FF006096"/>
        <rFont val="Roboto Condensed"/>
      </rPr>
      <t xml:space="preserve">
</t>
    </r>
  </si>
  <si>
    <r>
      <rPr>
        <sz val="11"/>
        <color rgb="FF000000"/>
        <rFont val="Calibri"/>
      </rPr>
      <t>By default, AWS allows full routing between peered VPCs once routes are added. There is no automatic restriction to “least access”—administrators must manually scope routes to the minimum required CIDR blocks or hosts.</t>
    </r>
  </si>
  <si>
    <t>6.7</t>
  </si>
  <si>
    <r>
      <rPr>
        <sz val="11"/>
        <rFont val="Calibri"/>
      </rPr>
      <t>Ensure that the EC2 Metadata Service only allows IMDSv2</t>
    </r>
  </si>
  <si>
    <r>
      <rPr>
        <sz val="11"/>
        <color rgb="FF000000"/>
        <rFont val="Calibri"/>
      </rPr>
      <t>From Console:</t>
    </r>
    <r>
      <rPr>
        <sz val="11"/>
        <color rgb="FF000000"/>
        <rFont val="Calibri"/>
      </rPr>
      <t xml:space="preserve">
</t>
    </r>
    <r>
      <rPr>
        <sz val="11"/>
        <color rgb="FF000000"/>
        <rFont val="Calibri"/>
      </rPr>
      <t xml:space="preserve">- Sign in to the AWS Management Console and navigate to the EC2 dashboard at </t>
    </r>
    <r>
      <rPr>
        <sz val="11"/>
        <color rgb="FF0000FF"/>
        <rFont val="Calibri"/>
      </rPr>
      <t>https://console.aws.amazon.com/ec2/</t>
    </r>
    <r>
      <rPr>
        <sz val="11"/>
        <color rgb="FF000000"/>
        <rFont val="Calibri"/>
      </rPr>
      <t>.</t>
    </r>
    <r>
      <rPr>
        <sz val="11"/>
        <color rgb="FF000000"/>
        <rFont val="Calibri"/>
      </rPr>
      <t xml:space="preserve">
</t>
    </r>
    <r>
      <rPr>
        <sz val="11"/>
        <color rgb="FF000000"/>
        <rFont val="Calibri"/>
      </rPr>
      <t xml:space="preserve">- In the left navigation panel, under the </t>
    </r>
    <r>
      <rPr>
        <b/>
        <sz val="11"/>
        <color rgb="FF000000"/>
        <rFont val="Calibri"/>
      </rPr>
      <t>INSTANCES</t>
    </r>
    <r>
      <rPr>
        <sz val="11"/>
        <color rgb="FF000000"/>
        <rFont val="Calibri"/>
      </rPr>
      <t xml:space="preserve"> section, choose </t>
    </r>
    <r>
      <rPr>
        <b/>
        <sz val="11"/>
        <color rgb="FF000000"/>
        <rFont val="Calibri"/>
      </rPr>
      <t>Instances</t>
    </r>
    <r>
      <rPr>
        <sz val="11"/>
        <color rgb="FF000000"/>
        <rFont val="Calibri"/>
      </rPr>
      <t>.</t>
    </r>
    <r>
      <rPr>
        <sz val="11"/>
        <color rgb="FF000000"/>
        <rFont val="Calibri"/>
      </rPr>
      <t xml:space="preserve">
</t>
    </r>
    <r>
      <rPr>
        <sz val="11"/>
        <color rgb="FF000000"/>
        <rFont val="Calibri"/>
      </rPr>
      <t>- Select the EC2 instance that you want to examine.</t>
    </r>
    <r>
      <rPr>
        <sz val="11"/>
        <color rgb="FF000000"/>
        <rFont val="Calibri"/>
      </rPr>
      <t xml:space="preserve">
</t>
    </r>
    <r>
      <rPr>
        <sz val="11"/>
        <color rgb="FF000000"/>
        <rFont val="Calibri"/>
      </rPr>
      <t xml:space="preserve">- Choose </t>
    </r>
    <r>
      <rPr>
        <b/>
        <sz val="11"/>
        <color rgb="FF000000"/>
        <rFont val="Calibri"/>
      </rPr>
      <t>Actions &gt; Instance Settings &gt; Modify instance metadata options</t>
    </r>
    <r>
      <rPr>
        <sz val="11"/>
        <color rgb="FF000000"/>
        <rFont val="Calibri"/>
      </rPr>
      <t>.</t>
    </r>
    <r>
      <rPr>
        <sz val="11"/>
        <color rgb="FF000000"/>
        <rFont val="Calibri"/>
      </rPr>
      <t xml:space="preserve">
</t>
    </r>
    <r>
      <rPr>
        <sz val="11"/>
        <color rgb="FF000000"/>
        <rFont val="Calibri"/>
      </rPr>
      <t xml:space="preserve">- Set </t>
    </r>
    <r>
      <rPr>
        <b/>
        <sz val="11"/>
        <color rgb="FF000000"/>
        <rFont val="Calibri"/>
      </rPr>
      <t>Instance metadata service</t>
    </r>
    <r>
      <rPr>
        <sz val="11"/>
        <color rgb="FF000000"/>
        <rFont val="Calibri"/>
      </rPr>
      <t xml:space="preserve">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Set </t>
    </r>
    <r>
      <rPr>
        <b/>
        <sz val="11"/>
        <color rgb="FF000000"/>
        <rFont val="Calibri"/>
      </rPr>
      <t>IMDSv2</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0000"/>
        <rFont val="Calibri"/>
      </rPr>
      <t>- Repeat steps 1-6 to perform the remediation process for other EC2 instances in all applicable AWS region(s).</t>
    </r>
    <r>
      <rPr>
        <sz val="11"/>
        <color rgb="FF000000"/>
        <rFont val="Calibri"/>
      </rPr>
      <t xml:space="preserve">
</t>
    </r>
    <r>
      <rPr>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describe-instances</t>
    </r>
    <r>
      <rPr>
        <sz val="11"/>
        <color rgb="FF000000"/>
        <rFont val="Calibri"/>
      </rPr>
      <t xml:space="preserve"> command, applying the appropriate filters to list the IDs of all existing EC2 instances currently available in the selected region:</t>
    </r>
    <r>
      <rPr>
        <sz val="11"/>
        <color rgb="FF000000"/>
        <rFont val="Calibri"/>
      </rPr>
      <t xml:space="preserve">
</t>
    </r>
    <r>
      <rPr>
        <sz val="11"/>
        <color rgb="FF006096"/>
        <rFont val="Roboto Condensed"/>
      </rPr>
      <t>aws ec2 describe-instances --region &lt;region-name&gt; --output table --query "Reservations[*].Instances[*].InstanceId"</t>
    </r>
    <r>
      <rPr>
        <sz val="11"/>
        <color rgb="FF006096"/>
        <rFont val="Roboto Condensed"/>
      </rPr>
      <t xml:space="preserve">
</t>
    </r>
    <r>
      <rPr>
        <sz val="11"/>
        <color rgb="FF000000"/>
        <rFont val="Calibri"/>
      </rPr>
      <t xml:space="preserve">
</t>
    </r>
    <r>
      <rPr>
        <sz val="11"/>
        <color rgb="FF000000"/>
        <rFont val="Calibri"/>
      </rPr>
      <t>-  The command output should return a table with the requested instance IDs.</t>
    </r>
    <r>
      <rPr>
        <sz val="11"/>
        <color rgb="FF000000"/>
        <rFont val="Calibri"/>
      </rPr>
      <t xml:space="preserve">
</t>
    </r>
    <r>
      <rPr>
        <sz val="11"/>
        <color rgb="FF000000"/>
        <rFont val="Calibri"/>
      </rPr>
      <t xml:space="preserve">-  Run the </t>
    </r>
    <r>
      <rPr>
        <b/>
        <sz val="11"/>
        <color rgb="FF000000"/>
        <rFont val="Calibri"/>
      </rPr>
      <t>modify-instance-metadata-options</t>
    </r>
    <r>
      <rPr>
        <sz val="11"/>
        <color rgb="FF000000"/>
        <rFont val="Calibri"/>
      </rPr>
      <t xml:space="preserve"> command with an instance ID obtained from the previous step to update the Instance Metadata Version:</t>
    </r>
    <r>
      <rPr>
        <sz val="11"/>
        <color rgb="FF000000"/>
        <rFont val="Calibri"/>
      </rPr>
      <t xml:space="preserve">
</t>
    </r>
    <r>
      <rPr>
        <sz val="11"/>
        <color rgb="FF006096"/>
        <rFont val="Roboto Condensed"/>
      </rPr>
      <t>aws ec2 modify-instance-metadata-options --instance-id &lt;instance-id&gt; --http-tokens required --region &lt;region-name&gt;</t>
    </r>
    <r>
      <rPr>
        <sz val="11"/>
        <color rgb="FF006096"/>
        <rFont val="Roboto Condensed"/>
      </rPr>
      <t xml:space="preserve">
</t>
    </r>
    <r>
      <rPr>
        <sz val="11"/>
        <color rgb="FF000000"/>
        <rFont val="Calibri"/>
      </rPr>
      <t xml:space="preserve">
</t>
    </r>
    <r>
      <rPr>
        <sz val="11"/>
        <color rgb="FF000000"/>
        <rFont val="Calibri"/>
      </rPr>
      <t>-  Repeat steps 1-3 to perform the remediation process for other EC2 instances in the same AWS region.</t>
    </r>
    <r>
      <rPr>
        <sz val="11"/>
        <color rgb="FF000000"/>
        <rFont val="Calibri"/>
      </rPr>
      <t xml:space="preserve">
</t>
    </r>
    <r>
      <rPr>
        <sz val="11"/>
        <color rgb="FF000000"/>
        <rFont val="Calibri"/>
      </rPr>
      <t xml:space="preserve">-  Change the region by updating </t>
    </r>
    <r>
      <rPr>
        <b/>
        <sz val="11"/>
        <color rgb="FF000000"/>
        <rFont val="Calibri"/>
      </rPr>
      <t>--region</t>
    </r>
    <r>
      <rPr>
        <sz val="11"/>
        <color rgb="FF000000"/>
        <rFont val="Calibri"/>
      </rPr>
      <t xml:space="preserve"> and repeat the process for other regions.</t>
    </r>
  </si>
  <si>
    <r>
      <rPr>
        <sz val="11"/>
        <color rgb="FF000000"/>
        <rFont val="Calibri"/>
      </rPr>
      <t>When enabling the Metadata Service on AWS EC2 instances, users have the option of using either Instance Metadata Service Version 1 (IMDSv1; a request/response method) or Instance Metadata Service Version 2 (IMDSv2; a session-oriented method).</t>
    </r>
  </si>
  <si>
    <r>
      <rPr>
        <sz val="11"/>
        <color rgb="FF000000"/>
        <rFont val="Calibri"/>
      </rPr>
      <t>From Console:</t>
    </r>
    <r>
      <rPr>
        <sz val="11"/>
        <color rgb="FF000000"/>
        <rFont val="Calibri"/>
      </rPr>
      <t xml:space="preserve">
</t>
    </r>
    <r>
      <rPr>
        <sz val="11"/>
        <color rgb="FF000000"/>
        <rFont val="Calibri"/>
      </rPr>
      <t>- Sign in to the AWS Management Console and navigate to the EC2 dashboard at https://console.aws.amazon.com/ec2/.</t>
    </r>
    <r>
      <rPr>
        <sz val="11"/>
        <color rgb="FF000000"/>
        <rFont val="Calibri"/>
      </rPr>
      <t xml:space="preserve">
</t>
    </r>
    <r>
      <rPr>
        <sz val="11"/>
        <color rgb="FF000000"/>
        <rFont val="Calibri"/>
      </rPr>
      <t xml:space="preserve">- In the left navigation panel, under the </t>
    </r>
    <r>
      <rPr>
        <b/>
        <sz val="11"/>
        <color rgb="FF000000"/>
        <rFont val="Calibri"/>
      </rPr>
      <t>Instances</t>
    </r>
    <r>
      <rPr>
        <sz val="11"/>
        <color rgb="FF000000"/>
        <rFont val="Calibri"/>
      </rPr>
      <t xml:space="preserve"> section, choose </t>
    </r>
    <r>
      <rPr>
        <b/>
        <sz val="11"/>
        <color rgb="FF000000"/>
        <rFont val="Calibri"/>
      </rPr>
      <t>Instances</t>
    </r>
    <r>
      <rPr>
        <sz val="11"/>
        <color rgb="FF000000"/>
        <rFont val="Calibri"/>
      </rPr>
      <t>.</t>
    </r>
    <r>
      <rPr>
        <sz val="11"/>
        <color rgb="FF000000"/>
        <rFont val="Calibri"/>
      </rPr>
      <t xml:space="preserve">
</t>
    </r>
    <r>
      <rPr>
        <sz val="11"/>
        <color rgb="FF000000"/>
        <rFont val="Calibri"/>
      </rPr>
      <t>- Select the EC2 instance that you want to examine.</t>
    </r>
    <r>
      <rPr>
        <sz val="11"/>
        <color rgb="FF000000"/>
        <rFont val="Calibri"/>
      </rPr>
      <t xml:space="preserve">
</t>
    </r>
    <r>
      <rPr>
        <sz val="11"/>
        <color rgb="FF000000"/>
        <rFont val="Calibri"/>
      </rPr>
      <t xml:space="preserve">- Check the </t>
    </r>
    <r>
      <rPr>
        <b/>
        <sz val="11"/>
        <color rgb="FF000000"/>
        <rFont val="Calibri"/>
      </rPr>
      <t>IMDSv2</t>
    </r>
    <r>
      <rPr>
        <sz val="11"/>
        <color rgb="FF000000"/>
        <rFont val="Calibri"/>
      </rPr>
      <t xml:space="preserve"> status, and ensure that it is set to </t>
    </r>
    <r>
      <rPr>
        <b/>
        <sz val="11"/>
        <color rgb="FF000000"/>
        <rFont val="Calibri"/>
      </rPr>
      <t>Required</t>
    </r>
    <r>
      <rPr>
        <sz val="11"/>
        <color rgb="FF000000"/>
        <rFont val="Calibri"/>
      </rPr>
      <t>.</t>
    </r>
    <r>
      <rPr>
        <sz val="11"/>
        <color rgb="FF000000"/>
        <rFont val="Calibri"/>
      </rPr>
      <t xml:space="preserve">
</t>
    </r>
    <r>
      <rPr>
        <sz val="11"/>
        <color rgb="FF000000"/>
        <rFont val="Calibri"/>
      </rPr>
      <t>From Command Line:</t>
    </r>
    <r>
      <rPr>
        <sz val="11"/>
        <color rgb="FF000000"/>
        <rFont val="Calibri"/>
      </rPr>
      <t xml:space="preserve">
</t>
    </r>
    <r>
      <rPr>
        <sz val="11"/>
        <color rgb="FF000000"/>
        <rFont val="Calibri"/>
      </rPr>
      <t xml:space="preserve">-  Run the </t>
    </r>
    <r>
      <rPr>
        <b/>
        <sz val="11"/>
        <color rgb="FF000000"/>
        <rFont val="Calibri"/>
      </rPr>
      <t>describe-instances</t>
    </r>
    <r>
      <rPr>
        <sz val="11"/>
        <color rgb="FF000000"/>
        <rFont val="Calibri"/>
      </rPr>
      <t xml:space="preserve"> command using appropriate filters to list the IDs of all existing EC2 instances currently available in the selected region:</t>
    </r>
    <r>
      <rPr>
        <sz val="11"/>
        <color rgb="FF000000"/>
        <rFont val="Calibri"/>
      </rPr>
      <t xml:space="preserve">
</t>
    </r>
    <r>
      <rPr>
        <sz val="11"/>
        <color rgb="FF006096"/>
        <rFont val="Roboto Condensed"/>
      </rPr>
      <t>aws ec2 describe-instances --region &lt;region&gt; --output table --query "Reservations[*].Instances[*].InstanceId"</t>
    </r>
    <r>
      <rPr>
        <sz val="11"/>
        <color rgb="FF006096"/>
        <rFont val="Roboto Condensed"/>
      </rPr>
      <t xml:space="preserve">
</t>
    </r>
    <r>
      <rPr>
        <sz val="11"/>
        <color rgb="FF000000"/>
        <rFont val="Calibri"/>
      </rPr>
      <t xml:space="preserve">
</t>
    </r>
    <r>
      <rPr>
        <sz val="11"/>
        <color rgb="FF000000"/>
        <rFont val="Calibri"/>
      </rPr>
      <t>The command output should return a table with the requested instance IDs.</t>
    </r>
    <r>
      <rPr>
        <sz val="11"/>
        <color rgb="FF000000"/>
        <rFont val="Calibri"/>
      </rPr>
      <t xml:space="preserve">
</t>
    </r>
    <r>
      <rPr>
        <sz val="11"/>
        <color rgb="FF000000"/>
        <rFont val="Calibri"/>
      </rPr>
      <t xml:space="preserve">-  Run the </t>
    </r>
    <r>
      <rPr>
        <b/>
        <sz val="11"/>
        <color rgb="FF000000"/>
        <rFont val="Calibri"/>
      </rPr>
      <t>describe-instances</t>
    </r>
    <r>
      <rPr>
        <sz val="11"/>
        <color rgb="FF000000"/>
        <rFont val="Calibri"/>
      </rPr>
      <t xml:space="preserve"> command using the instance ID returned in the previous step and apply custom filtering to determine whether the selected instance is using IMDSv2:</t>
    </r>
    <r>
      <rPr>
        <sz val="11"/>
        <color rgb="FF000000"/>
        <rFont val="Calibri"/>
      </rPr>
      <t xml:space="preserve">
</t>
    </r>
    <r>
      <rPr>
        <sz val="11"/>
        <color rgb="FF006096"/>
        <rFont val="Roboto Condensed"/>
      </rPr>
      <t>aws ec2 describe-instances --region &lt;region&gt; --instance-ids &lt;instance-id&gt; --query "Reservations[*].Instances[*].MetadataOptions" --output table</t>
    </r>
    <r>
      <rPr>
        <sz val="11"/>
        <color rgb="FF006096"/>
        <rFont val="Roboto Condensed"/>
      </rPr>
      <t xml:space="preserve">
</t>
    </r>
    <r>
      <rPr>
        <sz val="11"/>
        <color rgb="FF000000"/>
        <rFont val="Calibri"/>
      </rPr>
      <t xml:space="preserve">
</t>
    </r>
    <r>
      <rPr>
        <sz val="11"/>
        <color rgb="FF000000"/>
        <rFont val="Calibri"/>
      </rPr>
      <t xml:space="preserve">-  Ensure that for all EC2 instances, </t>
    </r>
    <r>
      <rPr>
        <b/>
        <sz val="11"/>
        <color rgb="FF000000"/>
        <rFont val="Calibri"/>
      </rPr>
      <t>HttpTokens</t>
    </r>
    <r>
      <rPr>
        <sz val="11"/>
        <color rgb="FF000000"/>
        <rFont val="Calibri"/>
      </rPr>
      <t xml:space="preserve"> is set to </t>
    </r>
    <r>
      <rPr>
        <b/>
        <sz val="11"/>
        <color rgb="FF000000"/>
        <rFont val="Calibri"/>
      </rPr>
      <t>required</t>
    </r>
    <r>
      <rPr>
        <sz val="11"/>
        <color rgb="FF000000"/>
        <rFont val="Calibri"/>
      </rPr>
      <t xml:space="preserve"> and </t>
    </r>
    <r>
      <rPr>
        <b/>
        <sz val="11"/>
        <color rgb="FF000000"/>
        <rFont val="Calibri"/>
      </rPr>
      <t>State</t>
    </r>
    <r>
      <rPr>
        <sz val="11"/>
        <color rgb="FF000000"/>
        <rFont val="Calibri"/>
      </rPr>
      <t xml:space="preserve"> is set to </t>
    </r>
    <r>
      <rPr>
        <b/>
        <sz val="11"/>
        <color rgb="FF000000"/>
        <rFont val="Calibri"/>
      </rPr>
      <t>applied</t>
    </r>
    <r>
      <rPr>
        <sz val="11"/>
        <color rgb="FF000000"/>
        <rFont val="Calibri"/>
      </rPr>
      <t>.</t>
    </r>
    <r>
      <rPr>
        <sz val="11"/>
        <color rgb="FF000000"/>
        <rFont val="Calibri"/>
      </rPr>
      <t xml:space="preserve">
</t>
    </r>
    <r>
      <rPr>
        <sz val="11"/>
        <color rgb="FF000000"/>
        <rFont val="Calibri"/>
      </rPr>
      <t>-  Repeat steps 2 and 3 to verify the other EC2 instances provisioned within the current region.</t>
    </r>
    <r>
      <rPr>
        <sz val="11"/>
        <color rgb="FF000000"/>
        <rFont val="Calibri"/>
      </rPr>
      <t xml:space="preserve">
</t>
    </r>
    <r>
      <rPr>
        <sz val="11"/>
        <color rgb="FF000000"/>
        <rFont val="Calibri"/>
      </rPr>
      <t>-  Repeat steps 1–4 to perform the audit process for other AWS regions</t>
    </r>
    <r>
      <rPr>
        <sz val="11"/>
        <color rgb="FF000000"/>
        <rFont val="Calibri"/>
      </rPr>
      <t xml:space="preserve">
</t>
    </r>
    <r>
      <rPr>
        <sz val="11"/>
        <color rgb="FF000000"/>
        <rFont val="Calibri"/>
      </rPr>
      <t>-  Alternatively, the following command can be used to identify instances still using IMDSv1:</t>
    </r>
    <r>
      <rPr>
        <sz val="11"/>
        <color rgb="FF000000"/>
        <rFont val="Calibri"/>
      </rPr>
      <t xml:space="preserve">
</t>
    </r>
    <r>
      <rPr>
        <sz val="11"/>
        <color rgb="FF006096"/>
        <rFont val="Roboto Condensed"/>
      </rPr>
      <t>aws ec2 describe-instances --region &lt;region&gt; --query "Reservations[].Instances[?MetadataOptions.HttpTokens=='optional'][] | [].{ID: InstanceId, Tokens: MetadataOptions.HttpTokens, State: MetadataOptions.State}" --output table</t>
    </r>
    <r>
      <rPr>
        <sz val="11"/>
        <color rgb="FF006096"/>
        <rFont val="Roboto Condensed"/>
      </rPr>
      <t xml:space="preserve">
</t>
    </r>
  </si>
  <si>
    <r>
      <rPr>
        <sz val="11"/>
        <color rgb="FF000000"/>
        <rFont val="Calibri"/>
      </rPr>
      <t>By default, new EC2 instances support both IMDSv1 and IMDSv2. IMDSv1 (less secure) remains enabled unless explicitly restricted, so IMDSv2 must be manually required.</t>
    </r>
  </si>
  <si>
    <t>6.8</t>
  </si>
  <si>
    <r>
      <rPr>
        <sz val="11"/>
        <rFont val="Calibri"/>
      </rPr>
      <t>Ensure VPC Endpoints are used for access to AWS Services</t>
    </r>
  </si>
  <si>
    <r>
      <rPr>
        <sz val="11"/>
        <color rgb="FF000000"/>
        <rFont val="Calibri"/>
      </rPr>
      <t>In this example, we are going to add S3 gateway endpoint and SQS interface endpoint to a VPC. You can follow similar remediation instructions for other services.</t>
    </r>
    <r>
      <rPr>
        <sz val="11"/>
        <color rgb="FF000000"/>
        <rFont val="Calibri"/>
      </rPr>
      <t xml:space="preserve">
</t>
    </r>
    <r>
      <rPr>
        <sz val="11"/>
        <color rgb="FF000000"/>
        <rFont val="Calibri"/>
      </rPr>
      <t>- Create S3 Gateway Endpoint</t>
    </r>
    <r>
      <rPr>
        <sz val="11"/>
        <color rgb="FF000000"/>
        <rFont val="Calibri"/>
      </rPr>
      <t xml:space="preserve">
</t>
    </r>
    <r>
      <rPr>
        <sz val="11"/>
        <color rgb="FF006096"/>
        <rFont val="Roboto Condensed"/>
      </rPr>
      <t>aws ec2 create-vpc-endpoint \</t>
    </r>
    <r>
      <rPr>
        <sz val="11"/>
        <color rgb="FF006096"/>
        <rFont val="Roboto Condensed"/>
      </rPr>
      <t xml:space="preserve">
</t>
    </r>
    <r>
      <rPr>
        <sz val="11"/>
        <color rgb="FF006096"/>
        <rFont val="Roboto Condensed"/>
      </rPr>
      <t xml:space="preserve">  --region REGION \</t>
    </r>
    <r>
      <rPr>
        <sz val="11"/>
        <color rgb="FF006096"/>
        <rFont val="Roboto Condensed"/>
      </rPr>
      <t xml:space="preserve">
</t>
    </r>
    <r>
      <rPr>
        <sz val="11"/>
        <color rgb="FF006096"/>
        <rFont val="Roboto Condensed"/>
      </rPr>
      <t xml:space="preserve">  --route-table-ids ROUTE_TABLE_ID \</t>
    </r>
    <r>
      <rPr>
        <sz val="11"/>
        <color rgb="FF006096"/>
        <rFont val="Roboto Condensed"/>
      </rPr>
      <t xml:space="preserve">
</t>
    </r>
    <r>
      <rPr>
        <sz val="11"/>
        <color rgb="FF006096"/>
        <rFont val="Roboto Condensed"/>
      </rPr>
      <t xml:space="preserve">  --vpc-id VPC_ID  \</t>
    </r>
    <r>
      <rPr>
        <sz val="11"/>
        <color rgb="FF006096"/>
        <rFont val="Roboto Condensed"/>
      </rPr>
      <t xml:space="preserve">
</t>
    </r>
    <r>
      <rPr>
        <sz val="11"/>
        <color rgb="FF006096"/>
        <rFont val="Roboto Condensed"/>
      </rPr>
      <t xml:space="preserve">  --service-name com.amazonaws.REGION.s3 \</t>
    </r>
    <r>
      <rPr>
        <sz val="11"/>
        <color rgb="FF006096"/>
        <rFont val="Roboto Condensed"/>
      </rPr>
      <t xml:space="preserve">
</t>
    </r>
    <r>
      <rPr>
        <sz val="11"/>
        <color rgb="FF006096"/>
        <rFont val="Roboto Condensed"/>
      </rPr>
      <t xml:space="preserve">  --vpc-endpoint-type Gateway \</t>
    </r>
    <r>
      <rPr>
        <sz val="11"/>
        <color rgb="FF006096"/>
        <rFont val="Roboto Condensed"/>
      </rPr>
      <t xml:space="preserve">
</t>
    </r>
    <r>
      <rPr>
        <sz val="11"/>
        <color rgb="FF006096"/>
        <rFont val="Roboto Condensed"/>
      </rPr>
      <t xml:space="preserve">  --query "VpcEndpoint.VpcEndpointId" \</t>
    </r>
    <r>
      <rPr>
        <sz val="11"/>
        <color rgb="FF006096"/>
        <rFont val="Roboto Condensed"/>
      </rPr>
      <t xml:space="preserve">
</t>
    </r>
    <r>
      <rPr>
        <sz val="11"/>
        <color rgb="FF006096"/>
        <rFont val="Roboto Condensed"/>
      </rPr>
      <t xml:space="preserve">  --output text</t>
    </r>
    <r>
      <rPr>
        <sz val="11"/>
        <color rgb="FF006096"/>
        <rFont val="Roboto Condensed"/>
      </rPr>
      <t xml:space="preserve">
</t>
    </r>
    <r>
      <rPr>
        <sz val="11"/>
        <color rgb="FF000000"/>
        <rFont val="Calibri"/>
      </rPr>
      <t xml:space="preserve">
</t>
    </r>
    <r>
      <rPr>
        <sz val="11"/>
        <color rgb="FF000000"/>
        <rFont val="Calibri"/>
      </rPr>
      <t>- Provide values for REGION, ROUTE_TABLE_ID, VPC_ID</t>
    </r>
    <r>
      <rPr>
        <sz val="11"/>
        <color rgb="FF000000"/>
        <rFont val="Calibri"/>
      </rPr>
      <t xml:space="preserve">
</t>
    </r>
    <r>
      <rPr>
        <sz val="11"/>
        <color rgb="FF000000"/>
        <rFont val="Calibri"/>
      </rPr>
      <t>- AWS automatically creates the routes for the AWS service in the route table provided as part of above command.</t>
    </r>
    <r>
      <rPr>
        <sz val="11"/>
        <color rgb="FF000000"/>
        <rFont val="Calibri"/>
      </rPr>
      <t xml:space="preserve">
</t>
    </r>
    <r>
      <rPr>
        <sz val="11"/>
        <color rgb="FF000000"/>
        <rFont val="Calibri"/>
      </rPr>
      <t>- Verify that the gateway routes have been adequately created</t>
    </r>
    <r>
      <rPr>
        <sz val="11"/>
        <color rgb="FF000000"/>
        <rFont val="Calibri"/>
      </rPr>
      <t xml:space="preserve">
</t>
    </r>
    <r>
      <rPr>
        <sz val="11"/>
        <color rgb="FF006096"/>
        <rFont val="Roboto Condensed"/>
      </rPr>
      <t>aws ec2 describe-route-tables \</t>
    </r>
    <r>
      <rPr>
        <sz val="11"/>
        <color rgb="FF006096"/>
        <rFont val="Roboto Condensed"/>
      </rPr>
      <t xml:space="preserve">
</t>
    </r>
    <r>
      <rPr>
        <sz val="11"/>
        <color rgb="FF006096"/>
        <rFont val="Roboto Condensed"/>
      </rPr>
      <t xml:space="preserve">  --region REGION --route-table-ids ROUTE_TABLE_ID \</t>
    </r>
    <r>
      <rPr>
        <sz val="11"/>
        <color rgb="FF006096"/>
        <rFont val="Roboto Condensed"/>
      </rPr>
      <t xml:space="preserve">
</t>
    </r>
    <r>
      <rPr>
        <sz val="11"/>
        <color rgb="FF006096"/>
        <rFont val="Roboto Condensed"/>
      </rPr>
      <t xml:space="preserve">  --query "RouteTables[0].Routes[?DestinationPrefixListId=='pl-xxxxxxxx']"</t>
    </r>
    <r>
      <rPr>
        <sz val="11"/>
        <color rgb="FF006096"/>
        <rFont val="Roboto Condensed"/>
      </rPr>
      <t xml:space="preserve">
</t>
    </r>
    <r>
      <rPr>
        <sz val="11"/>
        <color rgb="FF000000"/>
        <rFont val="Calibri"/>
      </rPr>
      <t xml:space="preserve">
</t>
    </r>
    <r>
      <rPr>
        <sz val="11"/>
        <color rgb="FF000000"/>
        <rFont val="Calibri"/>
      </rPr>
      <t>- Provide values for REGION, ROUTE_TABLE_ID</t>
    </r>
    <r>
      <rPr>
        <sz val="11"/>
        <color rgb="FF000000"/>
        <rFont val="Calibri"/>
      </rPr>
      <t xml:space="preserve">
</t>
    </r>
    <r>
      <rPr>
        <sz val="11"/>
        <color rgb="FF000000"/>
        <rFont val="Calibri"/>
      </rPr>
      <t>- pl-xxxxxxxx : replace with the specific prefix list for S3 in that region</t>
    </r>
    <r>
      <rPr>
        <sz val="11"/>
        <color rgb="FF000000"/>
        <rFont val="Calibri"/>
      </rPr>
      <t xml:space="preserve">
</t>
    </r>
    <r>
      <rPr>
        <sz val="11"/>
        <color rgb="FF000000"/>
        <rFont val="Calibri"/>
      </rPr>
      <t>- Create an SQS Interface Endpoint</t>
    </r>
    <r>
      <rPr>
        <sz val="11"/>
        <color rgb="FF000000"/>
        <rFont val="Calibri"/>
      </rPr>
      <t xml:space="preserve">
</t>
    </r>
    <r>
      <rPr>
        <sz val="11"/>
        <color rgb="FF006096"/>
        <rFont val="Roboto Condensed"/>
      </rPr>
      <t>aws ec2 create-vpc-endpoint \</t>
    </r>
    <r>
      <rPr>
        <sz val="11"/>
        <color rgb="FF006096"/>
        <rFont val="Roboto Condensed"/>
      </rPr>
      <t xml:space="preserve">
</t>
    </r>
    <r>
      <rPr>
        <sz val="11"/>
        <color rgb="FF006096"/>
        <rFont val="Roboto Condensed"/>
      </rPr>
      <t xml:space="preserve">  --vpc-id VPC_ID \</t>
    </r>
    <r>
      <rPr>
        <sz val="11"/>
        <color rgb="FF006096"/>
        <rFont val="Roboto Condensed"/>
      </rPr>
      <t xml:space="preserve">
</t>
    </r>
    <r>
      <rPr>
        <sz val="11"/>
        <color rgb="FF006096"/>
        <rFont val="Roboto Condensed"/>
      </rPr>
      <t xml:space="preserve">  --service-name com.amazonaws.REGION.sqs \</t>
    </r>
    <r>
      <rPr>
        <sz val="11"/>
        <color rgb="FF006096"/>
        <rFont val="Roboto Condensed"/>
      </rPr>
      <t xml:space="preserve">
</t>
    </r>
    <r>
      <rPr>
        <sz val="11"/>
        <color rgb="FF006096"/>
        <rFont val="Roboto Condensed"/>
      </rPr>
      <t xml:space="preserve">  --vpc-endpoint-type Interface \</t>
    </r>
    <r>
      <rPr>
        <sz val="11"/>
        <color rgb="FF006096"/>
        <rFont val="Roboto Condensed"/>
      </rPr>
      <t xml:space="preserve">
</t>
    </r>
    <r>
      <rPr>
        <sz val="11"/>
        <color rgb="FF006096"/>
        <rFont val="Roboto Condensed"/>
      </rPr>
      <t xml:space="preserve">  --subnet-ids PRIVATE_SUBNET_1_ID PRIVATE_SUBNET_2_ID \</t>
    </r>
    <r>
      <rPr>
        <sz val="11"/>
        <color rgb="FF006096"/>
        <rFont val="Roboto Condensed"/>
      </rPr>
      <t xml:space="preserve">
</t>
    </r>
    <r>
      <rPr>
        <sz val="11"/>
        <color rgb="FF006096"/>
        <rFont val="Roboto Condensed"/>
      </rPr>
      <t xml:space="preserve">  --security-group-ids SECURITY_GROUP_ID \</t>
    </r>
    <r>
      <rPr>
        <sz val="11"/>
        <color rgb="FF006096"/>
        <rFont val="Roboto Condensed"/>
      </rPr>
      <t xml:space="preserve">
</t>
    </r>
    <r>
      <rPr>
        <sz val="11"/>
        <color rgb="FF006096"/>
        <rFont val="Roboto Condensed"/>
      </rPr>
      <t xml:space="preserve">  --vpc-endpoint-policy VPC_ENDPOINT_POLICY \</t>
    </r>
    <r>
      <rPr>
        <sz val="11"/>
        <color rgb="FF006096"/>
        <rFont val="Roboto Condensed"/>
      </rPr>
      <t xml:space="preserve">
</t>
    </r>
    <r>
      <rPr>
        <sz val="11"/>
        <color rgb="FF006096"/>
        <rFont val="Roboto Condensed"/>
      </rPr>
      <t xml:space="preserve">  --query "VpcEndpoint.VpcEndpointId" \</t>
    </r>
    <r>
      <rPr>
        <sz val="11"/>
        <color rgb="FF006096"/>
        <rFont val="Roboto Condensed"/>
      </rPr>
      <t xml:space="preserve">
</t>
    </r>
    <r>
      <rPr>
        <sz val="11"/>
        <color rgb="FF006096"/>
        <rFont val="Roboto Condensed"/>
      </rPr>
      <t xml:space="preserve">  --output text</t>
    </r>
    <r>
      <rPr>
        <sz val="11"/>
        <color rgb="FF006096"/>
        <rFont val="Roboto Condensed"/>
      </rPr>
      <t xml:space="preserve">
</t>
    </r>
    <r>
      <rPr>
        <sz val="11"/>
        <color rgb="FF000000"/>
        <rFont val="Calibri"/>
      </rPr>
      <t xml:space="preserve">
</t>
    </r>
    <r>
      <rPr>
        <sz val="11"/>
        <color rgb="FF000000"/>
        <rFont val="Calibri"/>
      </rPr>
      <t>- SECURITY_GROUP_ID: Update security groups for interface endpoint. Ensure the interface endpoint security group allows inbound traffic from your workloads.</t>
    </r>
    <r>
      <rPr>
        <sz val="11"/>
        <color rgb="FF000000"/>
        <rFont val="Calibri"/>
      </rPr>
      <t xml:space="preserve">
</t>
    </r>
    <r>
      <rPr>
        <sz val="11"/>
        <color rgb="FF000000"/>
        <rFont val="Calibri"/>
      </rPr>
      <t>- VPC_ENDPOINT_POLICY: Create a restrictive Endpoint policy to ensure only certain AWS services could be reached and only specific actions can be performed.</t>
    </r>
    <r>
      <rPr>
        <sz val="11"/>
        <color rgb="FF000000"/>
        <rFont val="Calibri"/>
      </rPr>
      <t xml:space="preserve">
</t>
    </r>
    <r>
      <rPr>
        <sz val="11"/>
        <color rgb="FF000000"/>
        <rFont val="Calibri"/>
      </rPr>
      <t>- AWS automatically creates Elastic Network Interfaces (ENIs) for the interface endpoint which allows any traffic from &lt;PRIVATE_SUBNET_1_ID&gt; &lt;PRIVATE_SUBNET_2_ID&gt; intended for SQS to be routed through the Interface Gateway.</t>
    </r>
    <r>
      <rPr>
        <sz val="11"/>
        <color rgb="FF000000"/>
        <rFont val="Calibri"/>
      </rPr>
      <t xml:space="preserve">
</t>
    </r>
    <r>
      <rPr>
        <sz val="11"/>
        <color rgb="FF000000"/>
        <rFont val="Calibri"/>
      </rPr>
      <t>- Test and validate endpoint connectivity from an EC2 instance in a private subnet:</t>
    </r>
    <r>
      <rPr>
        <sz val="11"/>
        <color rgb="FF000000"/>
        <rFont val="Calibri"/>
      </rPr>
      <t xml:space="preserve">
</t>
    </r>
    <r>
      <rPr>
        <sz val="11"/>
        <color rgb="FF000000"/>
        <rFont val="Calibri"/>
      </rPr>
      <t>- Test S3 (gateway endpoint)</t>
    </r>
    <r>
      <rPr>
        <sz val="11"/>
        <color rgb="FF000000"/>
        <rFont val="Calibri"/>
      </rPr>
      <t xml:space="preserve">
</t>
    </r>
    <r>
      <rPr>
        <sz val="11"/>
        <color rgb="FF006096"/>
        <rFont val="Roboto Condensed"/>
      </rPr>
      <t>aws s3 ls s3://your-test-bucket --region REGION</t>
    </r>
    <r>
      <rPr>
        <sz val="11"/>
        <color rgb="FF006096"/>
        <rFont val="Roboto Condensed"/>
      </rPr>
      <t xml:space="preserve">
</t>
    </r>
    <r>
      <rPr>
        <sz val="11"/>
        <color rgb="FF000000"/>
        <rFont val="Calibri"/>
      </rPr>
      <t xml:space="preserve">
</t>
    </r>
    <r>
      <rPr>
        <sz val="11"/>
        <color rgb="FF000000"/>
        <rFont val="Calibri"/>
      </rPr>
      <t>- Test SQS (interface endpoint)</t>
    </r>
    <r>
      <rPr>
        <sz val="11"/>
        <color rgb="FF000000"/>
        <rFont val="Calibri"/>
      </rPr>
      <t xml:space="preserve">
</t>
    </r>
    <r>
      <rPr>
        <sz val="11"/>
        <color rgb="FF006096"/>
        <rFont val="Roboto Condensed"/>
      </rPr>
      <t>aws sqs list-queues --region REGION</t>
    </r>
    <r>
      <rPr>
        <sz val="11"/>
        <color rgb="FF006096"/>
        <rFont val="Roboto Condensed"/>
      </rPr>
      <t xml:space="preserve">
</t>
    </r>
  </si>
  <si>
    <r>
      <rPr>
        <sz val="11"/>
        <color rgb="FF000000"/>
        <rFont val="Calibri"/>
      </rPr>
      <t>Ensure that Amazon VPCs use VPC endpoints (gateway or interface endpoints) for access to AWS services such as Amazon S3 and DynamoDB, so that traffic from workloads to AWS services stays on the Amazon private network instead of traversing the public internet. VPC endpoints provide private connectivity between VPCs and supported AWS services without requiring an internet gateway, NAT gateway, or public IP addresses.</t>
    </r>
  </si>
  <si>
    <r>
      <rPr>
        <sz val="11"/>
        <color rgb="FF000000"/>
        <rFont val="Calibri"/>
      </rPr>
      <t>Enforcing the use of VPC endpoints may require changes to existing network architectures, including creating and managing endpoints in each VPC, updating route tables, adjusting security groups, and potentially removing or tightening some internet/NAT gateway paths. This can introduce additional operational overhead and cost (per‑endpoint charges for interface endpoints) and may require updates to IaC templates and deployment pipelines.</t>
    </r>
  </si>
  <si>
    <r>
      <rPr>
        <sz val="11"/>
        <color rgb="FF000000"/>
        <rFont val="Calibri"/>
      </rPr>
      <t>- Identify in‑scope VPCs and services.</t>
    </r>
    <r>
      <rPr>
        <sz val="11"/>
        <color rgb="FF000000"/>
        <rFont val="Calibri"/>
      </rPr>
      <t xml:space="preserve">
</t>
    </r>
    <r>
      <rPr>
        <sz val="11"/>
        <color rgb="FF000000"/>
        <rFont val="Calibri"/>
      </rPr>
      <t>- Determine which VPCs host production or sensitive workloads that should access AWS services securely via endpoints.</t>
    </r>
    <r>
      <rPr>
        <sz val="11"/>
        <color rgb="FF000000"/>
        <rFont val="Calibri"/>
      </rPr>
      <t xml:space="preserve">
</t>
    </r>
    <r>
      <rPr>
        <sz val="11"/>
        <color rgb="FF000000"/>
        <rFont val="Calibri"/>
      </rPr>
      <t>- For those VPCs, identify the AWS services they depend on (for example, S3 for data storage, DynamoDB for database, etc.).</t>
    </r>
    <r>
      <rPr>
        <sz val="11"/>
        <color rgb="FF000000"/>
        <rFont val="Calibri"/>
      </rPr>
      <t xml:space="preserve">
</t>
    </r>
    <r>
      <rPr>
        <sz val="11"/>
        <color rgb="FF000000"/>
        <rFont val="Calibri"/>
      </rPr>
      <t>- For each in‑scope VPC, check for existing VPC endpoints.</t>
    </r>
    <r>
      <rPr>
        <sz val="11"/>
        <color rgb="FF000000"/>
        <rFont val="Calibri"/>
      </rPr>
      <t xml:space="preserve">
</t>
    </r>
    <r>
      <rPr>
        <sz val="11"/>
        <color rgb="FF006096"/>
        <rFont val="Roboto Condensed"/>
      </rPr>
      <t>aws ec2 describe-vpc-endpoints \</t>
    </r>
    <r>
      <rPr>
        <sz val="11"/>
        <color rgb="FF006096"/>
        <rFont val="Roboto Condensed"/>
      </rPr>
      <t xml:space="preserve">
</t>
    </r>
    <r>
      <rPr>
        <sz val="11"/>
        <color rgb="FF006096"/>
        <rFont val="Roboto Condensed"/>
      </rPr>
      <t xml:space="preserve">  --region REGION \</t>
    </r>
    <r>
      <rPr>
        <sz val="11"/>
        <color rgb="FF006096"/>
        <rFont val="Roboto Condensed"/>
      </rPr>
      <t xml:space="preserve">
</t>
    </r>
    <r>
      <rPr>
        <sz val="11"/>
        <color rgb="FF006096"/>
        <rFont val="Roboto Condensed"/>
      </rPr>
      <t xml:space="preserve">  --filters "Name=vpc-id,Values=VPC_ID" \</t>
    </r>
    <r>
      <rPr>
        <sz val="11"/>
        <color rgb="FF006096"/>
        <rFont val="Roboto Condensed"/>
      </rPr>
      <t xml:space="preserve">
</t>
    </r>
    <r>
      <rPr>
        <sz val="11"/>
        <color rgb="FF006096"/>
        <rFont val="Roboto Condensed"/>
      </rPr>
      <t xml:space="preserve">  --query "VpcEndpoints[*].[VpcEndpointId,VpcEndpointType,ServiceName,State]"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Provide the REGION and VPC_ID</t>
    </r>
    <r>
      <rPr>
        <sz val="11"/>
        <color rgb="FF000000"/>
        <rFont val="Calibri"/>
      </rPr>
      <t xml:space="preserve">
</t>
    </r>
    <r>
      <rPr>
        <sz val="11"/>
        <color rgb="FF000000"/>
        <rFont val="Calibri"/>
      </rPr>
      <t>- VpcEndpointType tells you whether the endpoint is Gateway or Interface.</t>
    </r>
    <r>
      <rPr>
        <sz val="11"/>
        <color rgb="FF000000"/>
        <rFont val="Calibri"/>
      </rPr>
      <t xml:space="preserve">
</t>
    </r>
    <r>
      <rPr>
        <sz val="11"/>
        <color rgb="FF000000"/>
        <rFont val="Calibri"/>
      </rPr>
      <t>- ServiceName shows which AWS service the endpoint is for (for example, com.amazonaws.us-east-1.s3, com.amazonaws.us-east-1.dynamodb, com.amazonaws.us-east-1.ssm).</t>
    </r>
    <r>
      <rPr>
        <sz val="11"/>
        <color rgb="FF000000"/>
        <rFont val="Calibri"/>
      </rPr>
      <t xml:space="preserve">
</t>
    </r>
    <r>
      <rPr>
        <sz val="11"/>
        <color rgb="FF000000"/>
        <rFont val="Calibri"/>
      </rPr>
      <t>- For each interface endpoint, verify subnet attachment across relevant AZs/subnets.</t>
    </r>
    <r>
      <rPr>
        <sz val="11"/>
        <color rgb="FF000000"/>
        <rFont val="Calibri"/>
      </rPr>
      <t xml:space="preserve">
</t>
    </r>
    <r>
      <rPr>
        <sz val="11"/>
        <color rgb="FF006096"/>
        <rFont val="Roboto Condensed"/>
      </rPr>
      <t>aws ec2 describe-vpc-endpoints \</t>
    </r>
    <r>
      <rPr>
        <sz val="11"/>
        <color rgb="FF006096"/>
        <rFont val="Roboto Condensed"/>
      </rPr>
      <t xml:space="preserve">
</t>
    </r>
    <r>
      <rPr>
        <sz val="11"/>
        <color rgb="FF006096"/>
        <rFont val="Roboto Condensed"/>
      </rPr>
      <t xml:space="preserve">  --region REGION \</t>
    </r>
    <r>
      <rPr>
        <sz val="11"/>
        <color rgb="FF006096"/>
        <rFont val="Roboto Condensed"/>
      </rPr>
      <t xml:space="preserve">
</t>
    </r>
    <r>
      <rPr>
        <sz val="11"/>
        <color rgb="FF006096"/>
        <rFont val="Roboto Condensed"/>
      </rPr>
      <t xml:space="preserve">  --vpc-endpoint-ids INTERFACE_ENDPOINT_ID \</t>
    </r>
    <r>
      <rPr>
        <sz val="11"/>
        <color rgb="FF006096"/>
        <rFont val="Roboto Condensed"/>
      </rPr>
      <t xml:space="preserve">
</t>
    </r>
    <r>
      <rPr>
        <sz val="11"/>
        <color rgb="FF006096"/>
        <rFont val="Roboto Condensed"/>
      </rPr>
      <t xml:space="preserve">  --query "VpcEndpoints[*].[VpcEndpointId,ServiceName,SubnetIds,State]" \</t>
    </r>
    <r>
      <rPr>
        <sz val="11"/>
        <color rgb="FF006096"/>
        <rFont val="Roboto Condensed"/>
      </rPr>
      <t xml:space="preserve">
</t>
    </r>
    <r>
      <rPr>
        <sz val="11"/>
        <color rgb="FF006096"/>
        <rFont val="Roboto Condensed"/>
      </rPr>
      <t xml:space="preserve">  --output json</t>
    </r>
    <r>
      <rPr>
        <sz val="11"/>
        <color rgb="FF006096"/>
        <rFont val="Roboto Condensed"/>
      </rPr>
      <t xml:space="preserve">
</t>
    </r>
    <r>
      <rPr>
        <sz val="11"/>
        <color rgb="FF000000"/>
        <rFont val="Calibri"/>
      </rPr>
      <t xml:space="preserve">
</t>
    </r>
    <r>
      <rPr>
        <sz val="11"/>
        <color rgb="FF000000"/>
        <rFont val="Calibri"/>
      </rPr>
      <t>- Provide the REGION and INTERFACE_ENDPOINT_ID</t>
    </r>
    <r>
      <rPr>
        <sz val="11"/>
        <color rgb="FF000000"/>
        <rFont val="Calibri"/>
      </rPr>
      <t xml:space="preserve">
</t>
    </r>
    <r>
      <rPr>
        <sz val="11"/>
        <color rgb="FF000000"/>
        <rFont val="Calibri"/>
      </rPr>
      <t>- For each gateway endpoint, verify that the route tables for the relevant subnets send traffic to the endpoint (via the AWS‑managed prefix list), not via internet/NAT gateways.</t>
    </r>
    <r>
      <rPr>
        <sz val="11"/>
        <color rgb="FF000000"/>
        <rFont val="Calibri"/>
      </rPr>
      <t xml:space="preserve">
</t>
    </r>
    <r>
      <rPr>
        <sz val="11"/>
        <color rgb="FF000000"/>
        <rFont val="Calibri"/>
      </rPr>
      <t>- Identify relevant subnets in the VPC that need to have a route to gateway endpoint:</t>
    </r>
    <r>
      <rPr>
        <sz val="11"/>
        <color rgb="FF000000"/>
        <rFont val="Calibri"/>
      </rPr>
      <t xml:space="preserve">
</t>
    </r>
    <r>
      <rPr>
        <sz val="11"/>
        <color rgb="FF006096"/>
        <rFont val="Roboto Condensed"/>
      </rPr>
      <t>aws ec2 describe-subnets \</t>
    </r>
    <r>
      <rPr>
        <sz val="11"/>
        <color rgb="FF006096"/>
        <rFont val="Roboto Condensed"/>
      </rPr>
      <t xml:space="preserve">
</t>
    </r>
    <r>
      <rPr>
        <sz val="11"/>
        <color rgb="FF006096"/>
        <rFont val="Roboto Condensed"/>
      </rPr>
      <t xml:space="preserve">  --region REGION \</t>
    </r>
    <r>
      <rPr>
        <sz val="11"/>
        <color rgb="FF006096"/>
        <rFont val="Roboto Condensed"/>
      </rPr>
      <t xml:space="preserve">
</t>
    </r>
    <r>
      <rPr>
        <sz val="11"/>
        <color rgb="FF006096"/>
        <rFont val="Roboto Condensed"/>
      </rPr>
      <t xml:space="preserve">  --filters "Name=vpc-id,Values=,VPC_ID" \</t>
    </r>
    <r>
      <rPr>
        <sz val="11"/>
        <color rgb="FF006096"/>
        <rFont val="Roboto Condensed"/>
      </rPr>
      <t xml:space="preserve">
</t>
    </r>
    <r>
      <rPr>
        <sz val="11"/>
        <color rgb="FF006096"/>
        <rFont val="Roboto Condensed"/>
      </rPr>
      <t xml:space="preserve">  --query "Subnets[*].[SubnetId,AvailabilityZone,MapPublicIpOnLaunch,CidrBlock]"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Provide the REGION and VPC_ID</t>
    </r>
    <r>
      <rPr>
        <sz val="11"/>
        <color rgb="FF000000"/>
        <rFont val="Calibri"/>
      </rPr>
      <t xml:space="preserve">
</t>
    </r>
    <r>
      <rPr>
        <sz val="11"/>
        <color rgb="FF000000"/>
        <rFont val="Calibri"/>
      </rPr>
      <t>-  For each relevant subnet, identify the route table associated with it:</t>
    </r>
    <r>
      <rPr>
        <sz val="11"/>
        <color rgb="FF000000"/>
        <rFont val="Calibri"/>
      </rPr>
      <t xml:space="preserve">
</t>
    </r>
    <r>
      <rPr>
        <sz val="11"/>
        <color rgb="FF006096"/>
        <rFont val="Roboto Condensed"/>
      </rPr>
      <t>aws ec2 describe-route-tables \</t>
    </r>
    <r>
      <rPr>
        <sz val="11"/>
        <color rgb="FF006096"/>
        <rFont val="Roboto Condensed"/>
      </rPr>
      <t xml:space="preserve">
</t>
    </r>
    <r>
      <rPr>
        <sz val="11"/>
        <color rgb="FF006096"/>
        <rFont val="Roboto Condensed"/>
      </rPr>
      <t xml:space="preserve">  --region REGION \</t>
    </r>
    <r>
      <rPr>
        <sz val="11"/>
        <color rgb="FF006096"/>
        <rFont val="Roboto Condensed"/>
      </rPr>
      <t xml:space="preserve">
</t>
    </r>
    <r>
      <rPr>
        <sz val="11"/>
        <color rgb="FF006096"/>
        <rFont val="Roboto Condensed"/>
      </rPr>
      <t xml:space="preserve">  --filters "Name=association.subnet-id,Values=SUBNET_ID" \</t>
    </r>
    <r>
      <rPr>
        <sz val="11"/>
        <color rgb="FF006096"/>
        <rFont val="Roboto Condensed"/>
      </rPr>
      <t xml:space="preserve">
</t>
    </r>
    <r>
      <rPr>
        <sz val="11"/>
        <color rgb="FF006096"/>
        <rFont val="Roboto Condensed"/>
      </rPr>
      <t xml:space="preserve">  --query "RouteTables[*].RouteTableId" \</t>
    </r>
    <r>
      <rPr>
        <sz val="11"/>
        <color rgb="FF006096"/>
        <rFont val="Roboto Condensed"/>
      </rPr>
      <t xml:space="preserve">
</t>
    </r>
    <r>
      <rPr>
        <sz val="11"/>
        <color rgb="FF006096"/>
        <rFont val="Roboto Condensed"/>
      </rPr>
      <t xml:space="preserve">  --output text</t>
    </r>
    <r>
      <rPr>
        <sz val="11"/>
        <color rgb="FF006096"/>
        <rFont val="Roboto Condensed"/>
      </rPr>
      <t xml:space="preserve">
</t>
    </r>
    <r>
      <rPr>
        <sz val="11"/>
        <color rgb="FF000000"/>
        <rFont val="Calibri"/>
      </rPr>
      <t xml:space="preserve">
</t>
    </r>
    <r>
      <rPr>
        <sz val="11"/>
        <color rgb="FF000000"/>
        <rFont val="Calibri"/>
      </rPr>
      <t>-  Provide the REGION and SUBNET_ID</t>
    </r>
    <r>
      <rPr>
        <sz val="11"/>
        <color rgb="FF000000"/>
        <rFont val="Calibri"/>
      </rPr>
      <t xml:space="preserve">
</t>
    </r>
    <r>
      <rPr>
        <sz val="11"/>
        <color rgb="FF000000"/>
        <rFont val="Calibri"/>
      </rPr>
      <t>-  For each route table associated with relevant subnets, inspect routes:</t>
    </r>
    <r>
      <rPr>
        <sz val="11"/>
        <color rgb="FF000000"/>
        <rFont val="Calibri"/>
      </rPr>
      <t xml:space="preserve">
</t>
    </r>
    <r>
      <rPr>
        <sz val="11"/>
        <color rgb="FF006096"/>
        <rFont val="Roboto Condensed"/>
      </rPr>
      <t>aws ec2 describe-route-tables \</t>
    </r>
    <r>
      <rPr>
        <sz val="11"/>
        <color rgb="FF006096"/>
        <rFont val="Roboto Condensed"/>
      </rPr>
      <t xml:space="preserve">
</t>
    </r>
    <r>
      <rPr>
        <sz val="11"/>
        <color rgb="FF006096"/>
        <rFont val="Roboto Condensed"/>
      </rPr>
      <t xml:space="preserve">  --region REGION \</t>
    </r>
    <r>
      <rPr>
        <sz val="11"/>
        <color rgb="FF006096"/>
        <rFont val="Roboto Condensed"/>
      </rPr>
      <t xml:space="preserve">
</t>
    </r>
    <r>
      <rPr>
        <sz val="11"/>
        <color rgb="FF006096"/>
        <rFont val="Roboto Condensed"/>
      </rPr>
      <t xml:space="preserve">  --route-table-ids ROUTE_TABLE_ID \</t>
    </r>
    <r>
      <rPr>
        <sz val="11"/>
        <color rgb="FF006096"/>
        <rFont val="Roboto Condensed"/>
      </rPr>
      <t xml:space="preserve">
</t>
    </r>
    <r>
      <rPr>
        <sz val="11"/>
        <color rgb="FF006096"/>
        <rFont val="Roboto Condensed"/>
      </rPr>
      <t xml:space="preserve">  --query "RouteTables[0].Routes[*].[DestinationPrefixListId,GatewayId,NatGatewayId,State]" \</t>
    </r>
    <r>
      <rPr>
        <sz val="11"/>
        <color rgb="FF006096"/>
        <rFont val="Roboto Condensed"/>
      </rPr>
      <t xml:space="preserve">
</t>
    </r>
    <r>
      <rPr>
        <sz val="11"/>
        <color rgb="FF006096"/>
        <rFont val="Roboto Condensed"/>
      </rPr>
      <t xml:space="preserve">  --output table</t>
    </r>
    <r>
      <rPr>
        <sz val="11"/>
        <color rgb="FF006096"/>
        <rFont val="Roboto Condensed"/>
      </rPr>
      <t xml:space="preserve">
</t>
    </r>
    <r>
      <rPr>
        <sz val="11"/>
        <color rgb="FF000000"/>
        <rFont val="Calibri"/>
      </rPr>
      <t xml:space="preserve">
</t>
    </r>
    <r>
      <rPr>
        <sz val="11"/>
        <color rgb="FF000000"/>
        <rFont val="Calibri"/>
      </rPr>
      <t>- Provide the REGION and ROUTE_TABLE_ID</t>
    </r>
    <r>
      <rPr>
        <sz val="11"/>
        <color rgb="FF000000"/>
        <rFont val="Calibri"/>
      </rPr>
      <t xml:space="preserve">
</t>
    </r>
    <r>
      <rPr>
        <sz val="11"/>
        <color rgb="FF000000"/>
        <rFont val="Calibri"/>
      </rPr>
      <t>For S3/DynamoDB gateway endpoints, you should see a DestinationPrefixListId (for example, pl-xxxxxxxx) with GatewayId equal to the endpoint (vpce-xxxx). If S3/DynamoDB are used by workloads in those subnets but traffic is only routed via igw-xxxx or nat-xxxx (and no prefix‑list/endpoint route exists), then VPC endpoints are not being used for securing network traffic for these services.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</si>
  <si>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</si>
  <si>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</si>
  <si>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</si>
  <si>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</si>
  <si>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</si>
  <si>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</si>
  <si>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</si>
  <si>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</si>
  <si>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</si>
  <si>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</si>
  <si>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</si>
  <si>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</si>
  <si>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</si>
  <si>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</si>
  <si>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</si>
  <si>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</si>
  <si>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</si>
  <si>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</si>
  <si>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</si>
  <si>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</si>
  <si>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</si>
  <si>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</si>
  <si>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</si>
  <si>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</si>
  <si>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</si>
  <si>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</si>
  <si>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</si>
  <si>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</si>
  <si>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</si>
  <si>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Amazon Web Services Foundations Benchmark</t>
  </si>
  <si>
    <t>Developed By:</t>
  </si>
  <si>
    <t>Center for Internet Security (CIS)</t>
  </si>
  <si>
    <t>Release Information:</t>
  </si>
  <si>
    <r>
      <rPr>
        <b/>
        <sz val="11"/>
        <color rgb="FF000000"/>
        <rFont val="Calibri"/>
      </rPr>
      <t>Version:</t>
    </r>
    <r>
      <rPr>
        <sz val="11"/>
        <color rgb="FF000000"/>
        <rFont val="Calibri"/>
      </rPr>
      <t xml:space="preserve"> v7.0.0     </t>
    </r>
    <r>
      <rPr>
        <b/>
        <sz val="11"/>
        <color rgb="FF000000"/>
        <rFont val="Calibri"/>
      </rPr>
      <t>Date:</t>
    </r>
    <r>
      <rPr>
        <sz val="11"/>
        <color rgb="FF000000"/>
        <rFont val="Calibri"/>
      </rPr>
      <t xml:space="preserve"> 26 March 2026     </t>
    </r>
    <r>
      <rPr>
        <b/>
        <sz val="11"/>
        <color rgb="FF000000"/>
        <rFont val="Calibri"/>
      </rPr>
      <t>Recommendation Count:</t>
    </r>
    <r>
      <rPr>
        <sz val="11"/>
        <color rgb="FF000000"/>
        <rFont val="Calibri"/>
      </rPr>
      <t xml:space="preserve"> 70</t>
    </r>
  </si>
  <si>
    <t>Development Url:</t>
  </si>
  <si>
    <t>https://workbench.cisecurity.org/benchmarks/24575</t>
  </si>
  <si>
    <t>Download Url:</t>
  </si>
  <si>
    <t>https://downloads.cisecurity.org/#/</t>
  </si>
  <si>
    <t>Guide Overview:</t>
  </si>
  <si>
    <r>
      <rPr>
        <sz val="11"/>
        <color rgb="FF000000"/>
        <rFont val="Calibri"/>
      </rPr>
      <t>This benchmark provides prescriptive guidance for configuring security options for a subset of Amazon Web Services with an emphasis on foundational, testable, and architecture agnostic settings. Some of the specific Amazon Web Services in scope for this document include:</t>
    </r>
    <r>
      <rPr>
        <sz val="11"/>
        <color rgb="FF000000"/>
        <rFont val="Calibri"/>
      </rPr>
      <t xml:space="preserve">
</t>
    </r>
    <r>
      <rPr>
        <sz val="11"/>
        <color rgb="FF000000"/>
        <rFont val="Calibri"/>
      </rPr>
      <t>- AWS Identity and Access Management (IAM)</t>
    </r>
    <r>
      <rPr>
        <sz val="11"/>
        <color rgb="FF000000"/>
        <rFont val="Calibri"/>
      </rPr>
      <t xml:space="preserve">
</t>
    </r>
    <r>
      <rPr>
        <sz val="11"/>
        <color rgb="FF000000"/>
        <rFont val="Calibri"/>
      </rPr>
      <t>- IAM Access Analyzer</t>
    </r>
    <r>
      <rPr>
        <sz val="11"/>
        <color rgb="FF000000"/>
        <rFont val="Calibri"/>
      </rPr>
      <t xml:space="preserve">
</t>
    </r>
    <r>
      <rPr>
        <sz val="11"/>
        <color rgb="FF000000"/>
        <rFont val="Calibri"/>
      </rPr>
      <t>- AWS Config</t>
    </r>
    <r>
      <rPr>
        <sz val="11"/>
        <color rgb="FF000000"/>
        <rFont val="Calibri"/>
      </rPr>
      <t xml:space="preserve">
</t>
    </r>
    <r>
      <rPr>
        <sz val="11"/>
        <color rgb="FF000000"/>
        <rFont val="Calibri"/>
      </rPr>
      <t>- AWS CloudTrail</t>
    </r>
    <r>
      <rPr>
        <sz val="11"/>
        <color rgb="FF000000"/>
        <rFont val="Calibri"/>
      </rPr>
      <t xml:space="preserve">
</t>
    </r>
    <r>
      <rPr>
        <sz val="11"/>
        <color rgb="FF000000"/>
        <rFont val="Calibri"/>
      </rPr>
      <t>- AWS CloudWatch</t>
    </r>
    <r>
      <rPr>
        <sz val="11"/>
        <color rgb="FF000000"/>
        <rFont val="Calibri"/>
      </rPr>
      <t xml:space="preserve">
</t>
    </r>
    <r>
      <rPr>
        <sz val="11"/>
        <color rgb="FF000000"/>
        <rFont val="Calibri"/>
      </rPr>
      <t>- AWS Simple Notification Service (SNS)</t>
    </r>
    <r>
      <rPr>
        <sz val="11"/>
        <color rgb="FF000000"/>
        <rFont val="Calibri"/>
      </rPr>
      <t xml:space="preserve">
</t>
    </r>
    <r>
      <rPr>
        <sz val="11"/>
        <color rgb="FF000000"/>
        <rFont val="Calibri"/>
      </rPr>
      <t>- AWS Simple Storage Service (S3)</t>
    </r>
    <r>
      <rPr>
        <sz val="11"/>
        <color rgb="FF000000"/>
        <rFont val="Calibri"/>
      </rPr>
      <t xml:space="preserve">
</t>
    </r>
    <r>
      <rPr>
        <sz val="11"/>
        <color rgb="FF000000"/>
        <rFont val="Calibri"/>
      </rPr>
      <t>- Elastic Compute Cloud (EC2)</t>
    </r>
    <r>
      <rPr>
        <sz val="11"/>
        <color rgb="FF000000"/>
        <rFont val="Calibri"/>
      </rPr>
      <t xml:space="preserve">
</t>
    </r>
    <r>
      <rPr>
        <sz val="11"/>
        <color rgb="FF000000"/>
        <rFont val="Calibri"/>
      </rPr>
      <t>- Relational Database Service (RDS)</t>
    </r>
    <r>
      <rPr>
        <sz val="11"/>
        <color rgb="FF000000"/>
        <rFont val="Calibri"/>
      </rPr>
      <t xml:space="preserve">
</t>
    </r>
    <r>
      <rPr>
        <sz val="11"/>
        <color rgb="FF000000"/>
        <rFont val="Calibri"/>
      </rPr>
      <t>- AWS VPC</t>
    </r>
    <r>
      <rPr>
        <sz val="11"/>
        <color rgb="FF000000"/>
        <rFont val="Calibri"/>
      </rPr>
      <t xml:space="preserve">
</t>
    </r>
    <r>
      <rPr>
        <sz val="11"/>
        <color rgb="FF000000"/>
        <rFont val="Calibri"/>
      </rPr>
      <t>- Security Hub</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</si>
  <si>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</si>
  <si>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Amazon Web Services.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</si>
  <si>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</si>
  <si>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</si>
  <si>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</si>
  <si>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</si>
  <si>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</si>
  <si>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</si>
  <si>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</si>
  <si>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</si>
  <si>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</si>
  <si>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</si>
  <si>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</si>
  <si>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</si>
  <si>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</si>
  <si>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</si>
  <si>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</si>
  <si>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</si>
  <si>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</si>
  <si>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</si>
  <si>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</si>
  <si>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</si>
  <si>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</si>
  <si>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</si>
  <si>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</si>
  <si>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</si>
  <si>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</si>
  <si>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</si>
  <si>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</si>
  <si>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</si>
  <si>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</si>
  <si>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</si>
  <si>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</si>
  <si>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</si>
  <si>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</si>
  <si>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</si>
  <si>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</si>
  <si>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</si>
  <si>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</si>
  <si>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</si>
  <si>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</si>
  <si>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</si>
  <si>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</si>
  <si>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</si>
  <si>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</si>
  <si>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</si>
  <si>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</si>
  <si>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</si>
  <si>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</si>
  <si>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Amazon Web Services Foundations Benchmark v7.0.0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</si>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</sst>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9E6-4AC0-9700-9777A70789F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9E6-4AC0-9700-9777A70789F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70</c:v>
                </c:pt>
              </c:numCache>
            </c:numRef>
          </c:val>
          <c:extLst>
            <c:ext xmlns:c16="http://schemas.microsoft.com/office/drawing/2014/chart" uri="{C3380CC4-5D6E-409C-BE32-E72D297353CC}">
              <c16:uniqueId val="{00000002-49E6-4AC0-9700-9777A70789F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30A-4155-B4B0-6442178EA61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30A-4155-B4B0-6442178EA61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41</c:v>
                </c:pt>
                <c:pt idx="1">
                  <c:v>29</c:v>
                </c:pt>
              </c:numCache>
            </c:numRef>
          </c:val>
          <c:extLst>
            <c:ext xmlns:c16="http://schemas.microsoft.com/office/drawing/2014/chart" uri="{C3380CC4-5D6E-409C-BE32-E72D297353CC}">
              <c16:uniqueId val="{00000002-030A-4155-B4B0-6442178EA61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F8A-4C24-95EF-6D0C59A149C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F8A-4C24-95EF-6D0C59A149C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70</c:v>
                </c:pt>
              </c:numCache>
            </c:numRef>
          </c:val>
          <c:extLst>
            <c:ext xmlns:c16="http://schemas.microsoft.com/office/drawing/2014/chart" uri="{C3380CC4-5D6E-409C-BE32-E72D297353CC}">
              <c16:uniqueId val="{00000002-2F8A-4C24-95EF-6D0C59A149C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5F1F-463B-9EDC-0F647EC3BF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5F1F-463B-9EDC-0F647EC3BF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34</c:v>
                </c:pt>
                <c:pt idx="1">
                  <c:v>36</c:v>
                </c:pt>
              </c:numCache>
            </c:numRef>
          </c:val>
          <c:extLst>
            <c:ext xmlns:c16="http://schemas.microsoft.com/office/drawing/2014/chart" uri="{C3380CC4-5D6E-409C-BE32-E72D297353CC}">
              <c16:uniqueId val="{00000002-5F1F-463B-9EDC-0F647EC3BF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401-48BF-BA00-9A4147FC10A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401-48BF-BA00-9A4147FC10A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70</c:v>
                </c:pt>
              </c:numCache>
            </c:numRef>
          </c:val>
          <c:extLst>
            <c:ext xmlns:c16="http://schemas.microsoft.com/office/drawing/2014/chart" uri="{C3380CC4-5D6E-409C-BE32-E72D297353CC}">
              <c16:uniqueId val="{00000002-E401-48BF-BA00-9A4147FC10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EB3-4CBE-98A9-3FF691EFC65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EB3-4CBE-98A9-3FF691EFC65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70</c:v>
                </c:pt>
              </c:numCache>
            </c:numRef>
          </c:val>
          <c:extLst>
            <c:ext xmlns:c16="http://schemas.microsoft.com/office/drawing/2014/chart" uri="{C3380CC4-5D6E-409C-BE32-E72D297353CC}">
              <c16:uniqueId val="{00000002-0EB3-4CBE-98A9-3FF691EFC65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0E6-4A8A-9AF3-0F455A8DAA4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0E6-4A8A-9AF3-0F455A8DAA4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0E6-4A8A-9AF3-0F455A8DAA4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0E6-4A8A-9AF3-0F455A8DAA4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1B6-4450-833F-A16B28659C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5ed1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df1t5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2msbb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lbwdl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gcgzy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zzelt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fiif0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pyfhy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1">
  <autoFilter ref="A1:Q7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57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498</v>
      </c>
    </row>
    <row r="3" spans="2:3" ht="15" customHeight="1" x14ac:dyDescent="0.35"/>
    <row r="4" spans="2:3" ht="58" x14ac:dyDescent="0.35">
      <c r="B4" s="20" t="s">
        <v>499</v>
      </c>
      <c r="C4" s="21" t="s">
        <v>500</v>
      </c>
    </row>
    <row r="5" spans="2:3" x14ac:dyDescent="0.35">
      <c r="C5" s="21" t="s">
        <v>501</v>
      </c>
    </row>
    <row r="6" spans="2:3" x14ac:dyDescent="0.35">
      <c r="C6" s="18" t="s">
        <v>502</v>
      </c>
    </row>
    <row r="7" spans="2:3" ht="10" customHeight="1" x14ac:dyDescent="0.35"/>
    <row r="8" spans="2:3" ht="232" x14ac:dyDescent="0.35">
      <c r="B8" s="22" t="s">
        <v>503</v>
      </c>
      <c r="C8" s="21" t="s">
        <v>504</v>
      </c>
    </row>
    <row r="9" spans="2:3" ht="10" customHeight="1" x14ac:dyDescent="0.35"/>
    <row r="10" spans="2:3" ht="35" customHeight="1" x14ac:dyDescent="0.35">
      <c r="B10" s="22" t="s">
        <v>505</v>
      </c>
      <c r="C10" s="21" t="s">
        <v>506</v>
      </c>
    </row>
    <row r="11" spans="2:3" ht="75" customHeight="1" x14ac:dyDescent="0.35">
      <c r="B11" s="18" t="s">
        <v>25</v>
      </c>
      <c r="C11" s="21" t="s">
        <v>507</v>
      </c>
    </row>
    <row r="12" spans="2:3" ht="47" customHeight="1" x14ac:dyDescent="0.35">
      <c r="B12" s="18" t="s">
        <v>25</v>
      </c>
      <c r="C12" s="21" t="s">
        <v>508</v>
      </c>
    </row>
    <row r="13" spans="2:3" ht="35" customHeight="1" x14ac:dyDescent="0.35">
      <c r="B13" s="18" t="s">
        <v>25</v>
      </c>
      <c r="C13" s="21" t="s">
        <v>509</v>
      </c>
    </row>
    <row r="14" spans="2:3" ht="32" customHeight="1" x14ac:dyDescent="0.35">
      <c r="B14" s="18" t="s">
        <v>25</v>
      </c>
      <c r="C14" s="21" t="s">
        <v>510</v>
      </c>
    </row>
    <row r="15" spans="2:3" ht="30" customHeight="1" x14ac:dyDescent="0.35">
      <c r="B15" s="18" t="s">
        <v>25</v>
      </c>
      <c r="C15" s="21" t="s">
        <v>511</v>
      </c>
    </row>
    <row r="16" spans="2:3" ht="10" customHeight="1" x14ac:dyDescent="0.35"/>
    <row r="17" spans="1:3" ht="145" customHeight="1" x14ac:dyDescent="0.35">
      <c r="B17" s="22" t="s">
        <v>512</v>
      </c>
      <c r="C17" s="21" t="s">
        <v>513</v>
      </c>
    </row>
    <row r="18" spans="1:3" ht="10" customHeight="1" x14ac:dyDescent="0.35"/>
    <row r="19" spans="1:3" ht="3" customHeight="1" x14ac:dyDescent="0.35">
      <c r="B19" s="23"/>
      <c r="C19" s="23"/>
    </row>
    <row r="20" spans="1:3" ht="12" customHeight="1" x14ac:dyDescent="0.35"/>
    <row r="21" spans="1:3" ht="35" customHeight="1" x14ac:dyDescent="0.35">
      <c r="A21" s="25"/>
      <c r="B21" s="26" t="s">
        <v>514</v>
      </c>
      <c r="C21" s="27" t="s">
        <v>515</v>
      </c>
    </row>
    <row r="22" spans="1:3" ht="18" customHeight="1" x14ac:dyDescent="0.35">
      <c r="A22" s="25"/>
      <c r="B22" s="25" t="s">
        <v>25</v>
      </c>
      <c r="C22" s="27" t="s">
        <v>516</v>
      </c>
    </row>
    <row r="23" spans="1:3" ht="18" customHeight="1" x14ac:dyDescent="0.35">
      <c r="A23" s="25"/>
      <c r="B23" s="25" t="s">
        <v>25</v>
      </c>
      <c r="C23" s="27" t="s">
        <v>517</v>
      </c>
    </row>
    <row r="24" spans="1:3" ht="18" customHeight="1" x14ac:dyDescent="0.35">
      <c r="A24" s="25"/>
      <c r="B24" s="25" t="s">
        <v>25</v>
      </c>
      <c r="C24" s="27" t="s">
        <v>518</v>
      </c>
    </row>
    <row r="25" spans="1:3" ht="18" customHeight="1" x14ac:dyDescent="0.35">
      <c r="A25" s="25"/>
      <c r="B25" s="25" t="s">
        <v>25</v>
      </c>
      <c r="C25" s="27" t="s">
        <v>519</v>
      </c>
    </row>
    <row r="26" spans="1:3" ht="18" customHeight="1" x14ac:dyDescent="0.35">
      <c r="A26" s="25"/>
      <c r="B26" s="25" t="s">
        <v>25</v>
      </c>
      <c r="C26" s="27" t="s">
        <v>520</v>
      </c>
    </row>
    <row r="27" spans="1:3" ht="18" customHeight="1" x14ac:dyDescent="0.35">
      <c r="A27" s="25"/>
      <c r="B27" s="25" t="s">
        <v>25</v>
      </c>
      <c r="C27" s="27" t="s">
        <v>521</v>
      </c>
    </row>
    <row r="28" spans="1:3" ht="18" customHeight="1" x14ac:dyDescent="0.35">
      <c r="A28" s="25"/>
      <c r="B28" s="25" t="s">
        <v>25</v>
      </c>
      <c r="C28" s="27" t="s">
        <v>522</v>
      </c>
    </row>
    <row r="29" spans="1:3" ht="18" customHeight="1" x14ac:dyDescent="0.35">
      <c r="A29" s="25"/>
      <c r="B29" s="25" t="s">
        <v>25</v>
      </c>
      <c r="C29" s="27" t="s">
        <v>523</v>
      </c>
    </row>
    <row r="30" spans="1:3" ht="44" customHeight="1" x14ac:dyDescent="0.35">
      <c r="A30" s="25"/>
      <c r="B30" s="25" t="s">
        <v>25</v>
      </c>
      <c r="C30" s="28" t="s">
        <v>524</v>
      </c>
    </row>
    <row r="31" spans="1:3" ht="10" customHeight="1" x14ac:dyDescent="0.35"/>
    <row r="32" spans="1:3" ht="3" customHeight="1" x14ac:dyDescent="0.35">
      <c r="B32" s="23"/>
      <c r="C32" s="23"/>
    </row>
    <row r="33" spans="2:3" ht="12" customHeight="1" x14ac:dyDescent="0.35"/>
    <row r="34" spans="2:3" ht="24" customHeight="1" x14ac:dyDescent="0.35">
      <c r="B34" s="29" t="s">
        <v>525</v>
      </c>
      <c r="C34" s="30" t="s">
        <v>526</v>
      </c>
    </row>
    <row r="35" spans="2:3" ht="18.5" x14ac:dyDescent="0.35">
      <c r="B35" s="29" t="s">
        <v>527</v>
      </c>
      <c r="C35" s="31" t="s">
        <v>528</v>
      </c>
    </row>
    <row r="36" spans="2:3" ht="27" customHeight="1" x14ac:dyDescent="0.35">
      <c r="B36" s="32" t="s">
        <v>529</v>
      </c>
      <c r="C36" s="24" t="s">
        <v>530</v>
      </c>
    </row>
    <row r="37" spans="2:3" x14ac:dyDescent="0.35">
      <c r="B37" s="29" t="s">
        <v>531</v>
      </c>
      <c r="C37" s="33" t="s">
        <v>532</v>
      </c>
    </row>
    <row r="38" spans="2:3" x14ac:dyDescent="0.35">
      <c r="B38" s="29" t="s">
        <v>533</v>
      </c>
      <c r="C38" s="33" t="s">
        <v>534</v>
      </c>
    </row>
    <row r="39" spans="2:3" ht="10" customHeight="1" x14ac:dyDescent="0.35"/>
    <row r="40" spans="2:3" ht="217.5" x14ac:dyDescent="0.35">
      <c r="B40" s="29" t="s">
        <v>535</v>
      </c>
      <c r="C40" s="34" t="s">
        <v>536</v>
      </c>
    </row>
    <row r="42" spans="2:3" ht="43.5" x14ac:dyDescent="0.35">
      <c r="B42" s="29" t="s">
        <v>537</v>
      </c>
      <c r="C42" s="21" t="s">
        <v>538</v>
      </c>
    </row>
    <row r="43" spans="2:3" ht="10" customHeight="1" x14ac:dyDescent="0.35"/>
    <row r="44" spans="2:3" x14ac:dyDescent="0.35">
      <c r="B44" s="29" t="s">
        <v>539</v>
      </c>
      <c r="C44" s="35" t="s">
        <v>540</v>
      </c>
    </row>
    <row r="45" spans="2:3" ht="72.5" x14ac:dyDescent="0.35">
      <c r="C45" s="21" t="s">
        <v>541</v>
      </c>
    </row>
    <row r="47" spans="2:3" x14ac:dyDescent="0.35">
      <c r="C47" s="35" t="s">
        <v>542</v>
      </c>
    </row>
    <row r="48" spans="2:3" ht="116" x14ac:dyDescent="0.35">
      <c r="C48" s="21" t="s">
        <v>543</v>
      </c>
    </row>
    <row r="49" spans="2:3" ht="10" customHeight="1" x14ac:dyDescent="0.35"/>
    <row r="50" spans="2:3" ht="3" customHeight="1" x14ac:dyDescent="0.35">
      <c r="B50" s="23"/>
      <c r="C50" s="23"/>
    </row>
    <row r="51" spans="2:3" ht="12" customHeight="1" x14ac:dyDescent="0.35"/>
    <row r="52" spans="2:3" ht="130.5" x14ac:dyDescent="0.35">
      <c r="B52" s="20" t="s">
        <v>544</v>
      </c>
      <c r="C52" s="21" t="s">
        <v>545</v>
      </c>
    </row>
    <row r="53" spans="2:3" ht="6" customHeight="1" x14ac:dyDescent="0.35"/>
    <row r="54" spans="2:3" ht="217.5" x14ac:dyDescent="0.35">
      <c r="C54" s="21" t="s">
        <v>546</v>
      </c>
    </row>
    <row r="55" spans="2:3" ht="6" customHeight="1" x14ac:dyDescent="0.35"/>
    <row r="56" spans="2:3" ht="43.5" x14ac:dyDescent="0.35">
      <c r="C56" s="21" t="s">
        <v>547</v>
      </c>
    </row>
    <row r="57" spans="2:3" ht="10" customHeight="1" x14ac:dyDescent="0.35"/>
    <row r="58" spans="2:3" ht="3" customHeight="1" x14ac:dyDescent="0.35">
      <c r="B58" s="23"/>
      <c r="C58" s="23"/>
    </row>
    <row r="59" spans="2:3" ht="12" customHeight="1" x14ac:dyDescent="0.35"/>
    <row r="60" spans="2:3" ht="145" x14ac:dyDescent="0.35">
      <c r="B60" s="20" t="s">
        <v>548</v>
      </c>
      <c r="C60" s="21" t="s">
        <v>549</v>
      </c>
    </row>
    <row r="61" spans="2:3" ht="6" customHeight="1" x14ac:dyDescent="0.35"/>
    <row r="62" spans="2:3" ht="203" x14ac:dyDescent="0.35">
      <c r="C62" s="21" t="s">
        <v>550</v>
      </c>
    </row>
    <row r="63" spans="2:3" ht="6" customHeight="1" x14ac:dyDescent="0.35"/>
    <row r="64" spans="2:3" ht="43.5" x14ac:dyDescent="0.35">
      <c r="C64" s="21" t="s">
        <v>551</v>
      </c>
    </row>
    <row r="65" spans="2:3" ht="10" customHeight="1" x14ac:dyDescent="0.35"/>
    <row r="66" spans="2:3" ht="3" customHeight="1" x14ac:dyDescent="0.35">
      <c r="B66" s="23"/>
      <c r="C66" s="23"/>
    </row>
    <row r="67" spans="2:3" ht="12" customHeight="1" x14ac:dyDescent="0.35"/>
    <row r="68" spans="2:3" ht="101.5" x14ac:dyDescent="0.35">
      <c r="B68" s="20" t="s">
        <v>552</v>
      </c>
      <c r="C68" s="21" t="s">
        <v>553</v>
      </c>
    </row>
    <row r="69" spans="2:3" ht="6" customHeight="1" x14ac:dyDescent="0.35"/>
    <row r="70" spans="2:3" ht="145" x14ac:dyDescent="0.35">
      <c r="C70" s="21" t="s">
        <v>554</v>
      </c>
    </row>
    <row r="71" spans="2:3" ht="6" customHeight="1" x14ac:dyDescent="0.35"/>
    <row r="72" spans="2:3" ht="43.5" x14ac:dyDescent="0.35">
      <c r="C72" s="21" t="s">
        <v>555</v>
      </c>
    </row>
    <row r="73" spans="2:3" ht="10" customHeight="1" x14ac:dyDescent="0.35"/>
    <row r="74" spans="2:3" ht="3" customHeight="1" x14ac:dyDescent="0.35">
      <c r="B74" s="23"/>
      <c r="C74" s="23"/>
    </row>
    <row r="75" spans="2:3" ht="12" customHeight="1" x14ac:dyDescent="0.35"/>
    <row r="76" spans="2:3" ht="26" customHeight="1" x14ac:dyDescent="0.35">
      <c r="B76" s="36" t="s">
        <v>556</v>
      </c>
    </row>
    <row r="77" spans="2:3" ht="8" customHeight="1" x14ac:dyDescent="0.35"/>
    <row r="78" spans="2:3" ht="20" customHeight="1" x14ac:dyDescent="0.35">
      <c r="B78" s="29" t="s">
        <v>557</v>
      </c>
      <c r="C78" s="37" t="s">
        <v>558</v>
      </c>
    </row>
    <row r="79" spans="2:3" ht="116" x14ac:dyDescent="0.35">
      <c r="C79" s="21" t="s">
        <v>559</v>
      </c>
    </row>
    <row r="80" spans="2:3" ht="10" customHeight="1" x14ac:dyDescent="0.35"/>
    <row r="81" spans="2:3" ht="20" customHeight="1" x14ac:dyDescent="0.35">
      <c r="B81" s="29" t="s">
        <v>560</v>
      </c>
      <c r="C81" s="37" t="s">
        <v>561</v>
      </c>
    </row>
    <row r="82" spans="2:3" ht="116" x14ac:dyDescent="0.35">
      <c r="C82" s="21" t="s">
        <v>562</v>
      </c>
    </row>
    <row r="83" spans="2:3" ht="10" customHeight="1" x14ac:dyDescent="0.35"/>
    <row r="84" spans="2:3" ht="20" customHeight="1" x14ac:dyDescent="0.35">
      <c r="B84" s="29" t="s">
        <v>563</v>
      </c>
      <c r="C84" s="37" t="s">
        <v>564</v>
      </c>
    </row>
    <row r="85" spans="2:3" ht="130.5" x14ac:dyDescent="0.35">
      <c r="C85" s="21" t="s">
        <v>565</v>
      </c>
    </row>
    <row r="86" spans="2:3" ht="10" customHeight="1" x14ac:dyDescent="0.35"/>
    <row r="87" spans="2:3" ht="20" customHeight="1" x14ac:dyDescent="0.35">
      <c r="B87" s="29" t="s">
        <v>566</v>
      </c>
      <c r="C87" s="37" t="s">
        <v>567</v>
      </c>
    </row>
    <row r="88" spans="2:3" ht="130.5" x14ac:dyDescent="0.35">
      <c r="C88" s="21" t="s">
        <v>568</v>
      </c>
    </row>
    <row r="89" spans="2:3" ht="10" customHeight="1" x14ac:dyDescent="0.35"/>
    <row r="90" spans="2:3" ht="20" customHeight="1" x14ac:dyDescent="0.35">
      <c r="B90" s="29" t="s">
        <v>569</v>
      </c>
      <c r="C90" s="37" t="s">
        <v>570</v>
      </c>
    </row>
    <row r="91" spans="2:3" ht="116" x14ac:dyDescent="0.35">
      <c r="C91" s="21" t="s">
        <v>571</v>
      </c>
    </row>
    <row r="92" spans="2:3" ht="10" customHeight="1" x14ac:dyDescent="0.35"/>
    <row r="93" spans="2:3" ht="20" customHeight="1" x14ac:dyDescent="0.35">
      <c r="B93" s="29" t="s">
        <v>572</v>
      </c>
      <c r="C93" s="37" t="s">
        <v>573</v>
      </c>
    </row>
    <row r="94" spans="2:3" ht="116" x14ac:dyDescent="0.35">
      <c r="C94" s="21" t="s">
        <v>574</v>
      </c>
    </row>
    <row r="95" spans="2:3" ht="10" customHeight="1" x14ac:dyDescent="0.35"/>
    <row r="96" spans="2:3" ht="20" customHeight="1" x14ac:dyDescent="0.35">
      <c r="B96" s="29" t="s">
        <v>575</v>
      </c>
      <c r="C96" s="37" t="s">
        <v>576</v>
      </c>
    </row>
    <row r="97" spans="2:3" ht="130.5" x14ac:dyDescent="0.35">
      <c r="C97" s="21" t="s">
        <v>577</v>
      </c>
    </row>
    <row r="98" spans="2:3" ht="10" customHeight="1" x14ac:dyDescent="0.35"/>
    <row r="99" spans="2:3" ht="20" customHeight="1" x14ac:dyDescent="0.35">
      <c r="B99" s="29" t="s">
        <v>578</v>
      </c>
      <c r="C99" s="37" t="s">
        <v>579</v>
      </c>
    </row>
    <row r="100" spans="2:3" ht="203" x14ac:dyDescent="0.35">
      <c r="C100" s="21" t="s">
        <v>580</v>
      </c>
    </row>
    <row r="101" spans="2:3" ht="10" customHeight="1" x14ac:dyDescent="0.35"/>
    <row r="104" spans="2:3" ht="32" customHeight="1" x14ac:dyDescent="0.35">
      <c r="B104" s="288" t="s">
        <v>497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3235</v>
      </c>
      <c r="B1" s="230" t="s">
        <v>1</v>
      </c>
      <c r="C1" s="230" t="s">
        <v>741</v>
      </c>
      <c r="D1" s="230" t="s">
        <v>742</v>
      </c>
      <c r="E1" s="230" t="s">
        <v>747</v>
      </c>
      <c r="F1" s="230" t="s">
        <v>748</v>
      </c>
      <c r="G1" s="230" t="s">
        <v>749</v>
      </c>
      <c r="H1" s="230" t="s">
        <v>750</v>
      </c>
      <c r="I1" s="230" t="s">
        <v>751</v>
      </c>
      <c r="J1" s="230" t="s">
        <v>752</v>
      </c>
      <c r="K1" s="230" t="s">
        <v>753</v>
      </c>
      <c r="L1" s="230" t="s">
        <v>754</v>
      </c>
      <c r="M1" s="230" t="s">
        <v>755</v>
      </c>
      <c r="N1" s="230" t="s">
        <v>756</v>
      </c>
      <c r="O1" s="230" t="s">
        <v>757</v>
      </c>
      <c r="P1" s="230" t="s">
        <v>758</v>
      </c>
      <c r="Q1" s="230" t="s">
        <v>759</v>
      </c>
      <c r="R1" s="230" t="s">
        <v>760</v>
      </c>
      <c r="S1" s="230" t="s">
        <v>761</v>
      </c>
      <c r="T1" s="230" t="s">
        <v>762</v>
      </c>
      <c r="U1" s="230" t="s">
        <v>763</v>
      </c>
      <c r="V1" s="230" t="s">
        <v>764</v>
      </c>
      <c r="W1" s="230" t="s">
        <v>765</v>
      </c>
      <c r="X1" s="230" t="s">
        <v>766</v>
      </c>
      <c r="Y1" s="230" t="s">
        <v>767</v>
      </c>
      <c r="Z1" s="230" t="s">
        <v>768</v>
      </c>
      <c r="AA1" s="230" t="s">
        <v>769</v>
      </c>
      <c r="AB1" s="230" t="s">
        <v>770</v>
      </c>
      <c r="AC1" s="230" t="s">
        <v>771</v>
      </c>
      <c r="AD1" s="230" t="s">
        <v>772</v>
      </c>
      <c r="AE1" s="230" t="s">
        <v>773</v>
      </c>
      <c r="AF1" s="230" t="s">
        <v>774</v>
      </c>
      <c r="AG1" s="230" t="s">
        <v>775</v>
      </c>
      <c r="AH1" s="230" t="s">
        <v>776</v>
      </c>
      <c r="AI1" s="230" t="s">
        <v>777</v>
      </c>
      <c r="AJ1" s="230" t="s">
        <v>778</v>
      </c>
      <c r="AK1" s="230" t="s">
        <v>779</v>
      </c>
      <c r="AL1" s="230" t="s">
        <v>780</v>
      </c>
      <c r="AM1" s="230" t="s">
        <v>781</v>
      </c>
      <c r="AN1" s="230" t="s">
        <v>782</v>
      </c>
      <c r="AO1" s="230" t="s">
        <v>783</v>
      </c>
      <c r="AP1" s="230" t="s">
        <v>784</v>
      </c>
      <c r="AQ1" s="230" t="s">
        <v>785</v>
      </c>
      <c r="AR1" s="230" t="s">
        <v>786</v>
      </c>
      <c r="AS1" s="231" t="s">
        <v>787</v>
      </c>
    </row>
    <row r="2" spans="1:45" ht="60" customHeight="1" outlineLevel="1" x14ac:dyDescent="0.35">
      <c r="A2" s="223" t="s">
        <v>3236</v>
      </c>
      <c r="B2" s="210" t="s">
        <v>3237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3236</v>
      </c>
      <c r="B3" s="211" t="s">
        <v>3238</v>
      </c>
      <c r="C3" s="212" t="s">
        <v>3239</v>
      </c>
      <c r="D3" s="214" t="s">
        <v>3240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3236</v>
      </c>
      <c r="B4" s="211" t="s">
        <v>3241</v>
      </c>
      <c r="C4" s="212" t="s">
        <v>3242</v>
      </c>
      <c r="D4" s="214" t="s">
        <v>3243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3236</v>
      </c>
      <c r="B5" s="211" t="s">
        <v>3244</v>
      </c>
      <c r="C5" s="212" t="s">
        <v>3245</v>
      </c>
      <c r="D5" s="214" t="s">
        <v>3246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3236</v>
      </c>
      <c r="B6" s="211" t="s">
        <v>3247</v>
      </c>
      <c r="C6" s="212" t="s">
        <v>3248</v>
      </c>
      <c r="D6" s="214" t="s">
        <v>3249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3236</v>
      </c>
      <c r="B7" s="211" t="s">
        <v>3250</v>
      </c>
      <c r="C7" s="212" t="s">
        <v>3251</v>
      </c>
      <c r="D7" s="214" t="s">
        <v>3252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3236</v>
      </c>
      <c r="B8" s="211" t="s">
        <v>3253</v>
      </c>
      <c r="C8" s="212" t="s">
        <v>3254</v>
      </c>
      <c r="D8" s="214" t="s">
        <v>3255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3236</v>
      </c>
      <c r="B9" s="211" t="s">
        <v>3256</v>
      </c>
      <c r="C9" s="212" t="s">
        <v>3257</v>
      </c>
      <c r="D9" s="214" t="s">
        <v>3258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3236</v>
      </c>
      <c r="B10" s="211" t="s">
        <v>3259</v>
      </c>
      <c r="C10" s="212" t="s">
        <v>3260</v>
      </c>
      <c r="D10" s="214" t="s">
        <v>3261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3236</v>
      </c>
      <c r="B11" s="211" t="s">
        <v>3262</v>
      </c>
      <c r="C11" s="212" t="s">
        <v>3263</v>
      </c>
      <c r="D11" s="214" t="s">
        <v>3264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3236</v>
      </c>
      <c r="B12" s="211" t="s">
        <v>3265</v>
      </c>
      <c r="C12" s="212" t="s">
        <v>3266</v>
      </c>
      <c r="D12" s="214" t="s">
        <v>3267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3236</v>
      </c>
      <c r="B13" s="211" t="s">
        <v>3268</v>
      </c>
      <c r="C13" s="212" t="s">
        <v>3269</v>
      </c>
      <c r="D13" s="214" t="s">
        <v>3270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3236</v>
      </c>
      <c r="B14" s="211" t="s">
        <v>3271</v>
      </c>
      <c r="C14" s="212" t="s">
        <v>3272</v>
      </c>
      <c r="D14" s="214" t="s">
        <v>3273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3236</v>
      </c>
      <c r="B15" s="211" t="s">
        <v>3274</v>
      </c>
      <c r="C15" s="212" t="s">
        <v>3275</v>
      </c>
      <c r="D15" s="214" t="s">
        <v>3276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3236</v>
      </c>
      <c r="B16" s="211" t="s">
        <v>3277</v>
      </c>
      <c r="C16" s="212" t="s">
        <v>3278</v>
      </c>
      <c r="D16" s="214" t="s">
        <v>3279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3236</v>
      </c>
      <c r="B17" s="211" t="s">
        <v>3280</v>
      </c>
      <c r="C17" s="212" t="s">
        <v>3281</v>
      </c>
      <c r="D17" s="214" t="s">
        <v>3282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3236</v>
      </c>
      <c r="B18" s="211" t="s">
        <v>3283</v>
      </c>
      <c r="C18" s="212" t="s">
        <v>3284</v>
      </c>
      <c r="D18" s="214" t="s">
        <v>3285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3236</v>
      </c>
      <c r="B19" s="211" t="s">
        <v>3286</v>
      </c>
      <c r="C19" s="212" t="s">
        <v>3287</v>
      </c>
      <c r="D19" s="214" t="s">
        <v>3288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3236</v>
      </c>
      <c r="B20" s="211" t="s">
        <v>3289</v>
      </c>
      <c r="C20" s="212" t="s">
        <v>3290</v>
      </c>
      <c r="D20" s="214" t="s">
        <v>3291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3236</v>
      </c>
      <c r="B21" s="211" t="s">
        <v>3292</v>
      </c>
      <c r="C21" s="212" t="s">
        <v>3293</v>
      </c>
      <c r="D21" s="214" t="s">
        <v>3294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3236</v>
      </c>
      <c r="B22" s="211" t="s">
        <v>3295</v>
      </c>
      <c r="C22" s="212" t="s">
        <v>3296</v>
      </c>
      <c r="D22" s="214" t="s">
        <v>3297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3236</v>
      </c>
      <c r="B23" s="211" t="s">
        <v>3298</v>
      </c>
      <c r="C23" s="212" t="s">
        <v>3299</v>
      </c>
      <c r="D23" s="214" t="s">
        <v>3300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3236</v>
      </c>
      <c r="B24" s="211" t="s">
        <v>3301</v>
      </c>
      <c r="C24" s="212" t="s">
        <v>3302</v>
      </c>
      <c r="D24" s="214" t="s">
        <v>3303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3236</v>
      </c>
      <c r="B25" s="211" t="s">
        <v>3304</v>
      </c>
      <c r="C25" s="212" t="s">
        <v>3305</v>
      </c>
      <c r="D25" s="214" t="s">
        <v>3306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3236</v>
      </c>
      <c r="B26" s="211" t="s">
        <v>3307</v>
      </c>
      <c r="C26" s="212" t="s">
        <v>3308</v>
      </c>
      <c r="D26" s="214" t="s">
        <v>3309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3236</v>
      </c>
      <c r="B27" s="211" t="s">
        <v>3310</v>
      </c>
      <c r="C27" s="212" t="s">
        <v>3311</v>
      </c>
      <c r="D27" s="214" t="s">
        <v>3312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3236</v>
      </c>
      <c r="B28" s="211" t="s">
        <v>3313</v>
      </c>
      <c r="C28" s="212" t="s">
        <v>3314</v>
      </c>
      <c r="D28" s="214" t="s">
        <v>3315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3236</v>
      </c>
      <c r="B29" s="211" t="s">
        <v>3316</v>
      </c>
      <c r="C29" s="212" t="s">
        <v>3317</v>
      </c>
      <c r="D29" s="214" t="s">
        <v>3318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3236</v>
      </c>
      <c r="B30" s="211" t="s">
        <v>3319</v>
      </c>
      <c r="C30" s="212" t="s">
        <v>3320</v>
      </c>
      <c r="D30" s="214" t="s">
        <v>3321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3236</v>
      </c>
      <c r="B31" s="211" t="s">
        <v>3322</v>
      </c>
      <c r="C31" s="212" t="s">
        <v>3323</v>
      </c>
      <c r="D31" s="214" t="s">
        <v>3324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3236</v>
      </c>
      <c r="B32" s="211" t="s">
        <v>3325</v>
      </c>
      <c r="C32" s="212" t="s">
        <v>3326</v>
      </c>
      <c r="D32" s="214" t="s">
        <v>3327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3236</v>
      </c>
      <c r="B33" s="211" t="s">
        <v>3328</v>
      </c>
      <c r="C33" s="212" t="s">
        <v>3329</v>
      </c>
      <c r="D33" s="214" t="s">
        <v>3330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3236</v>
      </c>
      <c r="B34" s="211" t="s">
        <v>3331</v>
      </c>
      <c r="C34" s="212" t="s">
        <v>3332</v>
      </c>
      <c r="D34" s="214" t="s">
        <v>3333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3236</v>
      </c>
      <c r="B35" s="211" t="s">
        <v>3334</v>
      </c>
      <c r="C35" s="212" t="s">
        <v>3335</v>
      </c>
      <c r="D35" s="214" t="s">
        <v>3336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3236</v>
      </c>
      <c r="B36" s="211" t="s">
        <v>3337</v>
      </c>
      <c r="C36" s="212" t="s">
        <v>3338</v>
      </c>
      <c r="D36" s="214" t="s">
        <v>3339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3236</v>
      </c>
      <c r="B37" s="211" t="s">
        <v>3340</v>
      </c>
      <c r="C37" s="212" t="s">
        <v>3341</v>
      </c>
      <c r="D37" s="214" t="s">
        <v>3342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3236</v>
      </c>
      <c r="B38" s="211" t="s">
        <v>3343</v>
      </c>
      <c r="C38" s="212" t="s">
        <v>3344</v>
      </c>
      <c r="D38" s="214" t="s">
        <v>3345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3236</v>
      </c>
      <c r="B39" s="211" t="s">
        <v>3346</v>
      </c>
      <c r="C39" s="212" t="s">
        <v>3347</v>
      </c>
      <c r="D39" s="214" t="s">
        <v>3348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3349</v>
      </c>
      <c r="B40" s="210" t="s">
        <v>3350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3349</v>
      </c>
      <c r="B41" s="211" t="s">
        <v>3351</v>
      </c>
      <c r="C41" s="212" t="s">
        <v>3352</v>
      </c>
      <c r="D41" s="214" t="s">
        <v>3353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3349</v>
      </c>
      <c r="B42" s="211" t="s">
        <v>3354</v>
      </c>
      <c r="C42" s="212" t="s">
        <v>3355</v>
      </c>
      <c r="D42" s="214" t="s">
        <v>3356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3349</v>
      </c>
      <c r="B43" s="211" t="s">
        <v>3357</v>
      </c>
      <c r="C43" s="212" t="s">
        <v>3358</v>
      </c>
      <c r="D43" s="214" t="s">
        <v>3359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3349</v>
      </c>
      <c r="B44" s="211" t="s">
        <v>3360</v>
      </c>
      <c r="C44" s="212" t="s">
        <v>3361</v>
      </c>
      <c r="D44" s="214" t="s">
        <v>3362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3349</v>
      </c>
      <c r="B45" s="211" t="s">
        <v>3363</v>
      </c>
      <c r="C45" s="212" t="s">
        <v>3364</v>
      </c>
      <c r="D45" s="214" t="s">
        <v>3365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3349</v>
      </c>
      <c r="B46" s="211" t="s">
        <v>3366</v>
      </c>
      <c r="C46" s="212" t="s">
        <v>3367</v>
      </c>
      <c r="D46" s="214" t="s">
        <v>3368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3349</v>
      </c>
      <c r="B47" s="211" t="s">
        <v>3369</v>
      </c>
      <c r="C47" s="212" t="s">
        <v>3370</v>
      </c>
      <c r="D47" s="214" t="s">
        <v>3371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3349</v>
      </c>
      <c r="B48" s="211" t="s">
        <v>3372</v>
      </c>
      <c r="C48" s="212" t="s">
        <v>3373</v>
      </c>
      <c r="D48" s="214" t="s">
        <v>3374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3375</v>
      </c>
      <c r="B49" s="210" t="s">
        <v>3376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3375</v>
      </c>
      <c r="B50" s="211" t="s">
        <v>3377</v>
      </c>
      <c r="C50" s="212" t="s">
        <v>3378</v>
      </c>
      <c r="D50" s="214" t="s">
        <v>3379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3375</v>
      </c>
      <c r="B51" s="211" t="s">
        <v>3380</v>
      </c>
      <c r="C51" s="212" t="s">
        <v>3381</v>
      </c>
      <c r="D51" s="214" t="s">
        <v>3382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3375</v>
      </c>
      <c r="B52" s="211" t="s">
        <v>3383</v>
      </c>
      <c r="C52" s="212" t="s">
        <v>3384</v>
      </c>
      <c r="D52" s="214" t="s">
        <v>3385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3375</v>
      </c>
      <c r="B53" s="211" t="s">
        <v>3386</v>
      </c>
      <c r="C53" s="212" t="s">
        <v>3387</v>
      </c>
      <c r="D53" s="214" t="s">
        <v>3388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3375</v>
      </c>
      <c r="B54" s="211" t="s">
        <v>3389</v>
      </c>
      <c r="C54" s="212" t="s">
        <v>3390</v>
      </c>
      <c r="D54" s="214" t="s">
        <v>3391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3375</v>
      </c>
      <c r="B55" s="211" t="s">
        <v>3392</v>
      </c>
      <c r="C55" s="212" t="s">
        <v>3393</v>
      </c>
      <c r="D55" s="214" t="s">
        <v>3394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3375</v>
      </c>
      <c r="B56" s="211" t="s">
        <v>3395</v>
      </c>
      <c r="C56" s="212" t="s">
        <v>3396</v>
      </c>
      <c r="D56" s="214" t="s">
        <v>3397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3375</v>
      </c>
      <c r="B57" s="211" t="s">
        <v>3398</v>
      </c>
      <c r="C57" s="212" t="s">
        <v>3399</v>
      </c>
      <c r="D57" s="214" t="s">
        <v>3400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3375</v>
      </c>
      <c r="B58" s="211" t="s">
        <v>3401</v>
      </c>
      <c r="C58" s="212" t="s">
        <v>3402</v>
      </c>
      <c r="D58" s="214" t="s">
        <v>3403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3375</v>
      </c>
      <c r="B59" s="211" t="s">
        <v>3404</v>
      </c>
      <c r="C59" s="212" t="s">
        <v>3405</v>
      </c>
      <c r="D59" s="214" t="s">
        <v>3406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3375</v>
      </c>
      <c r="B60" s="211" t="s">
        <v>3407</v>
      </c>
      <c r="C60" s="212" t="s">
        <v>3408</v>
      </c>
      <c r="D60" s="214" t="s">
        <v>3409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3375</v>
      </c>
      <c r="B61" s="211" t="s">
        <v>3410</v>
      </c>
      <c r="C61" s="212" t="s">
        <v>3411</v>
      </c>
      <c r="D61" s="214" t="s">
        <v>3412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3375</v>
      </c>
      <c r="B62" s="211" t="s">
        <v>3413</v>
      </c>
      <c r="C62" s="212" t="s">
        <v>3414</v>
      </c>
      <c r="D62" s="214" t="s">
        <v>3415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3375</v>
      </c>
      <c r="B63" s="211" t="s">
        <v>3416</v>
      </c>
      <c r="C63" s="212" t="s">
        <v>3417</v>
      </c>
      <c r="D63" s="214" t="s">
        <v>3418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3419</v>
      </c>
      <c r="B64" s="210" t="s">
        <v>3420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3419</v>
      </c>
      <c r="B65" s="211" t="s">
        <v>3421</v>
      </c>
      <c r="C65" s="212" t="s">
        <v>3422</v>
      </c>
      <c r="D65" s="214" t="s">
        <v>3423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3419</v>
      </c>
      <c r="B66" s="211" t="s">
        <v>3424</v>
      </c>
      <c r="C66" s="212" t="s">
        <v>3425</v>
      </c>
      <c r="D66" s="214" t="s">
        <v>3426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3419</v>
      </c>
      <c r="B67" s="211" t="s">
        <v>3427</v>
      </c>
      <c r="C67" s="212" t="s">
        <v>3428</v>
      </c>
      <c r="D67" s="214" t="s">
        <v>3429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3419</v>
      </c>
      <c r="B68" s="211" t="s">
        <v>3430</v>
      </c>
      <c r="C68" s="212" t="s">
        <v>3431</v>
      </c>
      <c r="D68" s="214" t="s">
        <v>3432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3419</v>
      </c>
      <c r="B69" s="211" t="s">
        <v>3433</v>
      </c>
      <c r="C69" s="212" t="s">
        <v>3434</v>
      </c>
      <c r="D69" s="214" t="s">
        <v>3435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3419</v>
      </c>
      <c r="B70" s="211" t="s">
        <v>3436</v>
      </c>
      <c r="C70" s="212" t="s">
        <v>3437</v>
      </c>
      <c r="D70" s="214" t="s">
        <v>3438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3419</v>
      </c>
      <c r="B71" s="211" t="s">
        <v>3439</v>
      </c>
      <c r="C71" s="212" t="s">
        <v>3440</v>
      </c>
      <c r="D71" s="214" t="s">
        <v>3441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3419</v>
      </c>
      <c r="B72" s="211" t="s">
        <v>3442</v>
      </c>
      <c r="C72" s="212" t="s">
        <v>3443</v>
      </c>
      <c r="D72" s="214" t="s">
        <v>3444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3419</v>
      </c>
      <c r="B73" s="211" t="s">
        <v>3445</v>
      </c>
      <c r="C73" s="212" t="s">
        <v>3446</v>
      </c>
      <c r="D73" s="214" t="s">
        <v>3447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3419</v>
      </c>
      <c r="B74" s="211" t="s">
        <v>3448</v>
      </c>
      <c r="C74" s="212" t="s">
        <v>3449</v>
      </c>
      <c r="D74" s="214" t="s">
        <v>3450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3419</v>
      </c>
      <c r="B75" s="211" t="s">
        <v>3451</v>
      </c>
      <c r="C75" s="212" t="s">
        <v>3452</v>
      </c>
      <c r="D75" s="214" t="s">
        <v>3453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3419</v>
      </c>
      <c r="B76" s="211" t="s">
        <v>3454</v>
      </c>
      <c r="C76" s="212" t="s">
        <v>3455</v>
      </c>
      <c r="D76" s="214" t="s">
        <v>3456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3419</v>
      </c>
      <c r="B77" s="211" t="s">
        <v>3457</v>
      </c>
      <c r="C77" s="212" t="s">
        <v>3458</v>
      </c>
      <c r="D77" s="214" t="s">
        <v>3459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3419</v>
      </c>
      <c r="B78" s="211" t="s">
        <v>3460</v>
      </c>
      <c r="C78" s="212" t="s">
        <v>3461</v>
      </c>
      <c r="D78" s="214" t="s">
        <v>3462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3419</v>
      </c>
      <c r="B79" s="211" t="s">
        <v>3463</v>
      </c>
      <c r="C79" s="212" t="s">
        <v>265</v>
      </c>
      <c r="D79" s="214" t="s">
        <v>3464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3419</v>
      </c>
      <c r="B80" s="211" t="s">
        <v>3465</v>
      </c>
      <c r="C80" s="212" t="s">
        <v>3466</v>
      </c>
      <c r="D80" s="214" t="s">
        <v>3467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3419</v>
      </c>
      <c r="B81" s="211" t="s">
        <v>3468</v>
      </c>
      <c r="C81" s="212" t="s">
        <v>3469</v>
      </c>
      <c r="D81" s="214" t="s">
        <v>3470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3419</v>
      </c>
      <c r="B82" s="211" t="s">
        <v>3471</v>
      </c>
      <c r="C82" s="212" t="s">
        <v>3472</v>
      </c>
      <c r="D82" s="214" t="s">
        <v>3473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3419</v>
      </c>
      <c r="B83" s="211" t="s">
        <v>3474</v>
      </c>
      <c r="C83" s="212" t="s">
        <v>3475</v>
      </c>
      <c r="D83" s="214" t="s">
        <v>3476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3419</v>
      </c>
      <c r="B84" s="211" t="s">
        <v>3477</v>
      </c>
      <c r="C84" s="212" t="s">
        <v>3478</v>
      </c>
      <c r="D84" s="214" t="s">
        <v>3479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3419</v>
      </c>
      <c r="B85" s="211" t="s">
        <v>3480</v>
      </c>
      <c r="C85" s="212" t="s">
        <v>3481</v>
      </c>
      <c r="D85" s="214" t="s">
        <v>3482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3419</v>
      </c>
      <c r="B86" s="211" t="s">
        <v>3483</v>
      </c>
      <c r="C86" s="212" t="s">
        <v>3484</v>
      </c>
      <c r="D86" s="214" t="s">
        <v>3485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3419</v>
      </c>
      <c r="B87" s="211" t="s">
        <v>3486</v>
      </c>
      <c r="C87" s="212" t="s">
        <v>3487</v>
      </c>
      <c r="D87" s="214" t="s">
        <v>3488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3419</v>
      </c>
      <c r="B88" s="211" t="s">
        <v>3489</v>
      </c>
      <c r="C88" s="212" t="s">
        <v>3490</v>
      </c>
      <c r="D88" s="214" t="s">
        <v>3491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3419</v>
      </c>
      <c r="B89" s="211" t="s">
        <v>3492</v>
      </c>
      <c r="C89" s="212" t="s">
        <v>3493</v>
      </c>
      <c r="D89" s="214" t="s">
        <v>3494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3419</v>
      </c>
      <c r="B90" s="211" t="s">
        <v>3495</v>
      </c>
      <c r="C90" s="212" t="s">
        <v>3496</v>
      </c>
      <c r="D90" s="214" t="s">
        <v>3497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3419</v>
      </c>
      <c r="B91" s="211" t="s">
        <v>3498</v>
      </c>
      <c r="C91" s="212" t="s">
        <v>3499</v>
      </c>
      <c r="D91" s="214" t="s">
        <v>3500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3419</v>
      </c>
      <c r="B92" s="211" t="s">
        <v>3501</v>
      </c>
      <c r="C92" s="212" t="s">
        <v>3502</v>
      </c>
      <c r="D92" s="214" t="s">
        <v>3503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3419</v>
      </c>
      <c r="B93" s="211" t="s">
        <v>3504</v>
      </c>
      <c r="C93" s="212" t="s">
        <v>3505</v>
      </c>
      <c r="D93" s="214" t="s">
        <v>3506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3419</v>
      </c>
      <c r="B94" s="211" t="s">
        <v>3507</v>
      </c>
      <c r="C94" s="212" t="s">
        <v>3508</v>
      </c>
      <c r="D94" s="214" t="s">
        <v>3509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3419</v>
      </c>
      <c r="B95" s="211" t="s">
        <v>3510</v>
      </c>
      <c r="C95" s="212" t="s">
        <v>3511</v>
      </c>
      <c r="D95" s="214" t="s">
        <v>3512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3419</v>
      </c>
      <c r="B96" s="211" t="s">
        <v>3513</v>
      </c>
      <c r="C96" s="212" t="s">
        <v>3514</v>
      </c>
      <c r="D96" s="214" t="s">
        <v>3515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3419</v>
      </c>
      <c r="B97" s="211" t="s">
        <v>3516</v>
      </c>
      <c r="C97" s="212" t="s">
        <v>3517</v>
      </c>
      <c r="D97" s="214" t="s">
        <v>3518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3419</v>
      </c>
      <c r="B98" s="218" t="s">
        <v>3519</v>
      </c>
      <c r="C98" s="219" t="s">
        <v>3520</v>
      </c>
      <c r="D98" s="220" t="s">
        <v>3521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497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IFERROR(INDEX('Recommendations'!$I$2:$I$71, MATCH(F2,'Recommendations'!$B$2:$B$71,0))="Implemented", FALSE))</xm:f>
            <x14:dxf>
              <font>
                <color rgb="FF000000"/>
              </font>
              <fill>
                <patternFill>
                  <bgColor rgb="FF3C7D22"/>
                </patternFill>
              </fill>
            </x14:dxf>
          </x14:cfRule>
          <x14:cfRule type="expression" priority="2" id="{00000000-000E-0000-0900-000002000000}">
            <xm:f>AND(F2&lt;&gt;"", IFERROR(INDEX('Recommendations'!$I$2:$I$71, MATCH(F2,'Recommendations'!$B$2:$B$71,0))="Compensated", FALSE))</xm:f>
            <x14:dxf>
              <font>
                <color rgb="FF000000"/>
              </font>
              <fill>
                <patternFill>
                  <bgColor rgb="FFC6E0B4"/>
                </patternFill>
              </fill>
            </x14:dxf>
          </x14:cfRule>
          <x14:cfRule type="expression" priority="3" id="{00000000-000E-0000-0900-000003000000}">
            <xm:f>AND(F2&lt;&gt;"", IFERROR(INDEX('Recommendations'!$I$2:$I$71, MATCH(F2,'Recommendations'!$B$2:$B$71,0))="Testing", FALSE))</xm:f>
            <x14:dxf>
              <font>
                <color rgb="FF000000"/>
              </font>
              <fill>
                <patternFill>
                  <bgColor rgb="FFFFC000"/>
                </patternFill>
              </fill>
            </x14:dxf>
          </x14:cfRule>
          <x14:cfRule type="expression" priority="4" id="{00000000-000E-0000-0900-000004000000}">
            <xm:f>AND(F2&lt;&gt;"", IFERROR(INDEX('Recommendations'!$I$2:$I$71, MATCH(F2,'Recommendations'!$B$2:$B$71,0))="Failed", FALSE))</xm:f>
            <x14:dxf>
              <font>
                <color rgb="FF000000"/>
              </font>
              <fill>
                <patternFill>
                  <bgColor rgb="FFD82891"/>
                </patternFill>
              </fill>
            </x14:dxf>
          </x14:cfRule>
          <x14:cfRule type="expression" priority="5" id="{00000000-000E-0000-0900-000005000000}">
            <xm:f>AND(F2&lt;&gt;"", IFERROR(INDEX('Recommendations'!$I$2:$I$71, MATCH(F2,'Recommendations'!$B$2:$B$71,0))="Risk Accepted", FALSE))</xm:f>
            <x14:dxf>
              <font>
                <color rgb="FF000000"/>
              </font>
              <fill>
                <patternFill>
                  <bgColor rgb="FFD9D9D9"/>
                </patternFill>
              </fill>
            </x14:dxf>
          </x14:cfRule>
          <x14:cfRule type="expression" priority="6" id="{00000000-000E-0000-0900-000006000000}">
            <xm:f>AND(F2&lt;&gt;"", IFERROR(INDEX('Recommendations'!$I$2:$I$71, MATCH(F2,'Recommendations'!$B$2:$B$71,0))="N/A",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3522</v>
      </c>
      <c r="C1" s="253" t="s">
        <v>3523</v>
      </c>
      <c r="D1" s="253" t="s">
        <v>3524</v>
      </c>
      <c r="E1" s="253" t="s">
        <v>3525</v>
      </c>
      <c r="F1" s="253" t="s">
        <v>2352</v>
      </c>
      <c r="G1" s="253" t="s">
        <v>3526</v>
      </c>
      <c r="H1" s="253" t="s">
        <v>3527</v>
      </c>
      <c r="I1" s="253" t="s">
        <v>3528</v>
      </c>
      <c r="J1" s="253" t="s">
        <v>13</v>
      </c>
      <c r="K1" s="253" t="s">
        <v>747</v>
      </c>
      <c r="L1" s="253" t="s">
        <v>748</v>
      </c>
      <c r="M1" s="253" t="s">
        <v>749</v>
      </c>
      <c r="N1" s="253" t="s">
        <v>750</v>
      </c>
      <c r="O1" s="253" t="s">
        <v>751</v>
      </c>
      <c r="P1" s="253" t="s">
        <v>752</v>
      </c>
      <c r="Q1" s="253" t="s">
        <v>753</v>
      </c>
      <c r="R1" s="253" t="s">
        <v>754</v>
      </c>
      <c r="S1" s="253" t="s">
        <v>755</v>
      </c>
      <c r="T1" s="253" t="s">
        <v>756</v>
      </c>
      <c r="U1" s="253" t="s">
        <v>757</v>
      </c>
      <c r="V1" s="253" t="s">
        <v>758</v>
      </c>
      <c r="W1" s="253" t="s">
        <v>759</v>
      </c>
      <c r="X1" s="253" t="s">
        <v>760</v>
      </c>
      <c r="Y1" s="253" t="s">
        <v>761</v>
      </c>
      <c r="Z1" s="253" t="s">
        <v>762</v>
      </c>
      <c r="AA1" s="253" t="s">
        <v>763</v>
      </c>
      <c r="AB1" s="253" t="s">
        <v>764</v>
      </c>
      <c r="AC1" s="253" t="s">
        <v>765</v>
      </c>
      <c r="AD1" s="253" t="s">
        <v>766</v>
      </c>
      <c r="AE1" s="253" t="s">
        <v>767</v>
      </c>
      <c r="AF1" s="253" t="s">
        <v>768</v>
      </c>
      <c r="AG1" s="253" t="s">
        <v>769</v>
      </c>
      <c r="AH1" s="253" t="s">
        <v>770</v>
      </c>
      <c r="AI1" s="253" t="s">
        <v>771</v>
      </c>
      <c r="AJ1" s="253" t="s">
        <v>772</v>
      </c>
      <c r="AK1" s="253" t="s">
        <v>773</v>
      </c>
      <c r="AL1" s="253" t="s">
        <v>774</v>
      </c>
      <c r="AM1" s="253" t="s">
        <v>775</v>
      </c>
      <c r="AN1" s="253" t="s">
        <v>776</v>
      </c>
      <c r="AO1" s="253" t="s">
        <v>777</v>
      </c>
      <c r="AP1" s="253" t="s">
        <v>778</v>
      </c>
      <c r="AQ1" s="253" t="s">
        <v>779</v>
      </c>
      <c r="AR1" s="253" t="s">
        <v>780</v>
      </c>
      <c r="AS1" s="253" t="s">
        <v>781</v>
      </c>
      <c r="AT1" s="253" t="s">
        <v>782</v>
      </c>
      <c r="AU1" s="253" t="s">
        <v>783</v>
      </c>
      <c r="AV1" s="253" t="s">
        <v>784</v>
      </c>
      <c r="AW1" s="253" t="s">
        <v>785</v>
      </c>
      <c r="AX1" s="253" t="s">
        <v>786</v>
      </c>
      <c r="AY1" s="254" t="s">
        <v>787</v>
      </c>
    </row>
    <row r="2" spans="1:51" ht="60" customHeight="1" outlineLevel="1" x14ac:dyDescent="0.35">
      <c r="A2" s="244" t="s">
        <v>3529</v>
      </c>
      <c r="B2" s="232" t="s">
        <v>3530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790</v>
      </c>
      <c r="B3" s="233" t="s">
        <v>3531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3532</v>
      </c>
      <c r="B4" s="234" t="s">
        <v>3533</v>
      </c>
      <c r="C4" s="234" t="s">
        <v>3534</v>
      </c>
      <c r="D4" s="234" t="s">
        <v>3535</v>
      </c>
      <c r="E4" s="234" t="s">
        <v>3536</v>
      </c>
      <c r="F4" s="234" t="s">
        <v>25</v>
      </c>
      <c r="G4" s="234" t="s">
        <v>25</v>
      </c>
      <c r="H4" s="234" t="s">
        <v>3537</v>
      </c>
      <c r="I4" s="234" t="s">
        <v>25</v>
      </c>
      <c r="J4" s="234" t="s">
        <v>3538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3539</v>
      </c>
      <c r="B5" s="234" t="s">
        <v>3540</v>
      </c>
      <c r="C5" s="234" t="s">
        <v>3541</v>
      </c>
      <c r="D5" s="234" t="s">
        <v>3542</v>
      </c>
      <c r="E5" s="234" t="s">
        <v>3543</v>
      </c>
      <c r="F5" s="234" t="s">
        <v>3544</v>
      </c>
      <c r="G5" s="234" t="s">
        <v>25</v>
      </c>
      <c r="H5" s="234" t="s">
        <v>3545</v>
      </c>
      <c r="I5" s="234" t="s">
        <v>25</v>
      </c>
      <c r="J5" s="234" t="s">
        <v>3546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796</v>
      </c>
      <c r="B6" s="233" t="s">
        <v>3547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3548</v>
      </c>
      <c r="B7" s="234" t="s">
        <v>3549</v>
      </c>
      <c r="C7" s="234" t="s">
        <v>3550</v>
      </c>
      <c r="D7" s="234" t="s">
        <v>3551</v>
      </c>
      <c r="E7" s="234" t="s">
        <v>3543</v>
      </c>
      <c r="F7" s="234" t="s">
        <v>3552</v>
      </c>
      <c r="G7" s="234" t="s">
        <v>25</v>
      </c>
      <c r="H7" s="234" t="s">
        <v>3553</v>
      </c>
      <c r="I7" s="234" t="s">
        <v>25</v>
      </c>
      <c r="J7" s="234" t="s">
        <v>3554</v>
      </c>
      <c r="K7" s="237">
        <f>IF(COUNTIF(L7:AY7,"&lt;&gt;")=0,"",SUMPRODUCT(((Recommendations[ImplStatus]="Implemented")+(Recommendations[ImplStatus]="Compensated"))*ISNUMBER(MATCH(Recommendations[Id],L7:AY7,0)))/COUNTIF(L7:AY7,"&lt;&gt;"))</f>
        <v>0</v>
      </c>
      <c r="L7" s="240" t="s">
        <v>472</v>
      </c>
      <c r="M7" s="240" t="s">
        <v>479</v>
      </c>
      <c r="N7" s="240" t="s">
        <v>491</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3555</v>
      </c>
      <c r="B8" s="234" t="s">
        <v>3556</v>
      </c>
      <c r="C8" s="234" t="s">
        <v>3557</v>
      </c>
      <c r="D8" s="234" t="s">
        <v>3558</v>
      </c>
      <c r="E8" s="234" t="s">
        <v>25</v>
      </c>
      <c r="F8" s="234" t="s">
        <v>25</v>
      </c>
      <c r="G8" s="234" t="s">
        <v>25</v>
      </c>
      <c r="H8" s="234" t="s">
        <v>3559</v>
      </c>
      <c r="I8" s="234" t="s">
        <v>3560</v>
      </c>
      <c r="J8" s="234" t="s">
        <v>3561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3562</v>
      </c>
      <c r="B9" s="234" t="s">
        <v>3563</v>
      </c>
      <c r="C9" s="234" t="s">
        <v>3564</v>
      </c>
      <c r="D9" s="234" t="s">
        <v>3565</v>
      </c>
      <c r="E9" s="234" t="s">
        <v>25</v>
      </c>
      <c r="F9" s="234" t="s">
        <v>25</v>
      </c>
      <c r="G9" s="234" t="s">
        <v>25</v>
      </c>
      <c r="H9" s="234" t="s">
        <v>3566</v>
      </c>
      <c r="I9" s="234" t="s">
        <v>3567</v>
      </c>
      <c r="J9" s="234" t="s">
        <v>3568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3569</v>
      </c>
      <c r="B10" s="234" t="s">
        <v>3570</v>
      </c>
      <c r="C10" s="234" t="s">
        <v>3571</v>
      </c>
      <c r="D10" s="234" t="s">
        <v>3572</v>
      </c>
      <c r="E10" s="234" t="s">
        <v>25</v>
      </c>
      <c r="F10" s="234" t="s">
        <v>25</v>
      </c>
      <c r="G10" s="234" t="s">
        <v>25</v>
      </c>
      <c r="H10" s="234" t="s">
        <v>3573</v>
      </c>
      <c r="I10" s="234" t="s">
        <v>3574</v>
      </c>
      <c r="J10" s="234" t="s">
        <v>3575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3576</v>
      </c>
      <c r="B11" s="234" t="s">
        <v>3577</v>
      </c>
      <c r="C11" s="234" t="s">
        <v>3578</v>
      </c>
      <c r="D11" s="234" t="s">
        <v>3579</v>
      </c>
      <c r="E11" s="234" t="s">
        <v>25</v>
      </c>
      <c r="F11" s="234" t="s">
        <v>25</v>
      </c>
      <c r="G11" s="234" t="s">
        <v>25</v>
      </c>
      <c r="H11" s="234" t="s">
        <v>3580</v>
      </c>
      <c r="I11" s="234" t="s">
        <v>25</v>
      </c>
      <c r="J11" s="234" t="s">
        <v>3581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3582</v>
      </c>
      <c r="B12" s="234" t="s">
        <v>3583</v>
      </c>
      <c r="C12" s="234" t="s">
        <v>3584</v>
      </c>
      <c r="D12" s="234" t="s">
        <v>3585</v>
      </c>
      <c r="E12" s="234" t="s">
        <v>25</v>
      </c>
      <c r="F12" s="234" t="s">
        <v>25</v>
      </c>
      <c r="G12" s="234" t="s">
        <v>3586</v>
      </c>
      <c r="H12" s="234" t="s">
        <v>3587</v>
      </c>
      <c r="I12" s="234" t="s">
        <v>25</v>
      </c>
      <c r="J12" s="234" t="s">
        <v>3588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3589</v>
      </c>
      <c r="B13" s="234" t="s">
        <v>3590</v>
      </c>
      <c r="C13" s="234" t="s">
        <v>3591</v>
      </c>
      <c r="D13" s="234" t="s">
        <v>3592</v>
      </c>
      <c r="E13" s="234" t="s">
        <v>25</v>
      </c>
      <c r="F13" s="234" t="s">
        <v>25</v>
      </c>
      <c r="G13" s="234" t="s">
        <v>25</v>
      </c>
      <c r="H13" s="234" t="s">
        <v>3593</v>
      </c>
      <c r="I13" s="234" t="s">
        <v>25</v>
      </c>
      <c r="J13" s="234" t="s">
        <v>3594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3595</v>
      </c>
      <c r="B14" s="234" t="s">
        <v>3596</v>
      </c>
      <c r="C14" s="234" t="s">
        <v>3597</v>
      </c>
      <c r="D14" s="234" t="s">
        <v>3598</v>
      </c>
      <c r="E14" s="234" t="s">
        <v>25</v>
      </c>
      <c r="F14" s="234" t="s">
        <v>3599</v>
      </c>
      <c r="G14" s="234" t="s">
        <v>25</v>
      </c>
      <c r="H14" s="234" t="s">
        <v>3600</v>
      </c>
      <c r="I14" s="234" t="s">
        <v>3601</v>
      </c>
      <c r="J14" s="234" t="s">
        <v>3602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801</v>
      </c>
      <c r="B15" s="233" t="s">
        <v>3603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3604</v>
      </c>
      <c r="B16" s="234" t="s">
        <v>3605</v>
      </c>
      <c r="C16" s="234" t="s">
        <v>3606</v>
      </c>
      <c r="D16" s="234" t="s">
        <v>3598</v>
      </c>
      <c r="E16" s="234" t="s">
        <v>25</v>
      </c>
      <c r="F16" s="234" t="s">
        <v>3607</v>
      </c>
      <c r="G16" s="234" t="s">
        <v>25</v>
      </c>
      <c r="H16" s="234" t="s">
        <v>3608</v>
      </c>
      <c r="I16" s="234" t="s">
        <v>25</v>
      </c>
      <c r="J16" s="234" t="s">
        <v>3609</v>
      </c>
      <c r="K16" s="237">
        <f>IF(COUNTIF(L16:AY16,"&lt;&gt;")=0,"",SUMPRODUCT(((Recommendations[ImplStatus]="Implemented")+(Recommendations[ImplStatus]="Compensated"))*ISNUMBER(MATCH(Recommendations[Id],L16:AY16,0)))/COUNTIF(L16:AY16,"&lt;&gt;"))</f>
        <v>0</v>
      </c>
      <c r="L16" s="240" t="s">
        <v>225</v>
      </c>
      <c r="M16" s="240" t="s">
        <v>245</v>
      </c>
      <c r="N16" s="240" t="s">
        <v>444</v>
      </c>
      <c r="O16" s="240" t="s">
        <v>452</v>
      </c>
      <c r="P16" s="240" t="s">
        <v>458</v>
      </c>
      <c r="Q16" s="240" t="s">
        <v>465</v>
      </c>
      <c r="R16" s="240" t="s">
        <v>472</v>
      </c>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3610</v>
      </c>
      <c r="B17" s="234" t="s">
        <v>3611</v>
      </c>
      <c r="C17" s="234" t="s">
        <v>3612</v>
      </c>
      <c r="D17" s="234" t="s">
        <v>3613</v>
      </c>
      <c r="E17" s="234" t="s">
        <v>25</v>
      </c>
      <c r="F17" s="234" t="s">
        <v>3607</v>
      </c>
      <c r="G17" s="234" t="s">
        <v>25</v>
      </c>
      <c r="H17" s="234" t="s">
        <v>3614</v>
      </c>
      <c r="I17" s="234" t="s">
        <v>25</v>
      </c>
      <c r="J17" s="234" t="s">
        <v>3615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3616</v>
      </c>
      <c r="B18" s="234" t="s">
        <v>3617</v>
      </c>
      <c r="C18" s="234" t="s">
        <v>3618</v>
      </c>
      <c r="D18" s="234" t="s">
        <v>25</v>
      </c>
      <c r="E18" s="234" t="s">
        <v>25</v>
      </c>
      <c r="F18" s="234" t="s">
        <v>25</v>
      </c>
      <c r="G18" s="234" t="s">
        <v>25</v>
      </c>
      <c r="H18" s="234" t="s">
        <v>3619</v>
      </c>
      <c r="I18" s="234" t="s">
        <v>25</v>
      </c>
      <c r="J18" s="234" t="s">
        <v>3620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806</v>
      </c>
      <c r="B19" s="233" t="s">
        <v>3621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3622</v>
      </c>
      <c r="B20" s="234" t="s">
        <v>3623</v>
      </c>
      <c r="C20" s="234" t="s">
        <v>3624</v>
      </c>
      <c r="D20" s="234" t="s">
        <v>3625</v>
      </c>
      <c r="E20" s="234" t="s">
        <v>25</v>
      </c>
      <c r="F20" s="234" t="s">
        <v>3626</v>
      </c>
      <c r="G20" s="234" t="s">
        <v>25</v>
      </c>
      <c r="H20" s="234" t="s">
        <v>3627</v>
      </c>
      <c r="I20" s="234" t="s">
        <v>25</v>
      </c>
      <c r="J20" s="234" t="s">
        <v>3628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3629</v>
      </c>
      <c r="B21" s="234" t="s">
        <v>3630</v>
      </c>
      <c r="C21" s="234" t="s">
        <v>3631</v>
      </c>
      <c r="D21" s="234" t="s">
        <v>3632</v>
      </c>
      <c r="E21" s="234" t="s">
        <v>3633</v>
      </c>
      <c r="F21" s="234" t="s">
        <v>25</v>
      </c>
      <c r="G21" s="234" t="s">
        <v>25</v>
      </c>
      <c r="H21" s="234" t="s">
        <v>3634</v>
      </c>
      <c r="I21" s="234" t="s">
        <v>3635</v>
      </c>
      <c r="J21" s="234" t="s">
        <v>3636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3637</v>
      </c>
      <c r="B22" s="234" t="s">
        <v>3638</v>
      </c>
      <c r="C22" s="234" t="s">
        <v>3639</v>
      </c>
      <c r="D22" s="234" t="s">
        <v>3640</v>
      </c>
      <c r="E22" s="234" t="s">
        <v>25</v>
      </c>
      <c r="F22" s="234" t="s">
        <v>3641</v>
      </c>
      <c r="G22" s="234" t="s">
        <v>25</v>
      </c>
      <c r="H22" s="234" t="s">
        <v>3642</v>
      </c>
      <c r="I22" s="234" t="s">
        <v>25</v>
      </c>
      <c r="J22" s="234" t="s">
        <v>3643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3644</v>
      </c>
      <c r="B23" s="234" t="s">
        <v>3645</v>
      </c>
      <c r="C23" s="234" t="s">
        <v>3646</v>
      </c>
      <c r="D23" s="234" t="s">
        <v>3647</v>
      </c>
      <c r="E23" s="234" t="s">
        <v>25</v>
      </c>
      <c r="F23" s="234" t="s">
        <v>25</v>
      </c>
      <c r="G23" s="234" t="s">
        <v>25</v>
      </c>
      <c r="H23" s="234" t="s">
        <v>3648</v>
      </c>
      <c r="I23" s="234" t="s">
        <v>3649</v>
      </c>
      <c r="J23" s="234" t="s">
        <v>3650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3651</v>
      </c>
      <c r="B24" s="234" t="s">
        <v>3652</v>
      </c>
      <c r="C24" s="234" t="s">
        <v>3653</v>
      </c>
      <c r="D24" s="234" t="s">
        <v>3647</v>
      </c>
      <c r="E24" s="234" t="s">
        <v>25</v>
      </c>
      <c r="F24" s="234" t="s">
        <v>3654</v>
      </c>
      <c r="G24" s="234" t="s">
        <v>25</v>
      </c>
      <c r="H24" s="234" t="s">
        <v>3655</v>
      </c>
      <c r="I24" s="234" t="s">
        <v>25</v>
      </c>
      <c r="J24" s="234" t="s">
        <v>3656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810</v>
      </c>
      <c r="B25" s="233" t="s">
        <v>3657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3658</v>
      </c>
      <c r="B26" s="234" t="s">
        <v>3659</v>
      </c>
      <c r="C26" s="234" t="s">
        <v>3660</v>
      </c>
      <c r="D26" s="234" t="s">
        <v>3661</v>
      </c>
      <c r="E26" s="234" t="s">
        <v>25</v>
      </c>
      <c r="F26" s="234" t="s">
        <v>3662</v>
      </c>
      <c r="G26" s="234" t="s">
        <v>25</v>
      </c>
      <c r="H26" s="234" t="s">
        <v>3663</v>
      </c>
      <c r="I26" s="234" t="s">
        <v>25</v>
      </c>
      <c r="J26" s="234" t="s">
        <v>3664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3665</v>
      </c>
      <c r="B27" s="232" t="s">
        <v>3666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816</v>
      </c>
      <c r="B28" s="233" t="s">
        <v>3667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18</v>
      </c>
      <c r="B29" s="234" t="s">
        <v>3668</v>
      </c>
      <c r="C29" s="234" t="s">
        <v>3669</v>
      </c>
      <c r="D29" s="234" t="s">
        <v>3670</v>
      </c>
      <c r="E29" s="234" t="s">
        <v>3671</v>
      </c>
      <c r="F29" s="234" t="s">
        <v>25</v>
      </c>
      <c r="G29" s="234" t="s">
        <v>25</v>
      </c>
      <c r="H29" s="234" t="s">
        <v>3672</v>
      </c>
      <c r="I29" s="234" t="s">
        <v>25</v>
      </c>
      <c r="J29" s="234" t="s">
        <v>3673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30</v>
      </c>
      <c r="B30" s="234" t="s">
        <v>3674</v>
      </c>
      <c r="C30" s="234" t="s">
        <v>3541</v>
      </c>
      <c r="D30" s="234" t="s">
        <v>3542</v>
      </c>
      <c r="E30" s="234" t="s">
        <v>25</v>
      </c>
      <c r="F30" s="234" t="s">
        <v>3544</v>
      </c>
      <c r="G30" s="234" t="s">
        <v>25</v>
      </c>
      <c r="H30" s="234" t="s">
        <v>3675</v>
      </c>
      <c r="I30" s="234" t="s">
        <v>25</v>
      </c>
      <c r="J30" s="234" t="s">
        <v>3676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61</v>
      </c>
      <c r="B31" s="233" t="s">
        <v>3677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3678</v>
      </c>
      <c r="B32" s="234" t="s">
        <v>3679</v>
      </c>
      <c r="C32" s="234" t="s">
        <v>3680</v>
      </c>
      <c r="D32" s="234" t="s">
        <v>3681</v>
      </c>
      <c r="E32" s="234" t="s">
        <v>25</v>
      </c>
      <c r="F32" s="234" t="s">
        <v>25</v>
      </c>
      <c r="G32" s="234" t="s">
        <v>3682</v>
      </c>
      <c r="H32" s="234" t="s">
        <v>3683</v>
      </c>
      <c r="I32" s="234" t="s">
        <v>25</v>
      </c>
      <c r="J32" s="234" t="s">
        <v>3684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3685</v>
      </c>
      <c r="B33" s="234" t="s">
        <v>3686</v>
      </c>
      <c r="C33" s="234" t="s">
        <v>3687</v>
      </c>
      <c r="D33" s="234" t="s">
        <v>3688</v>
      </c>
      <c r="E33" s="234" t="s">
        <v>25</v>
      </c>
      <c r="F33" s="234" t="s">
        <v>3689</v>
      </c>
      <c r="G33" s="234" t="s">
        <v>25</v>
      </c>
      <c r="H33" s="234" t="s">
        <v>3690</v>
      </c>
      <c r="I33" s="234" t="s">
        <v>3691</v>
      </c>
      <c r="J33" s="234" t="s">
        <v>3692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3693</v>
      </c>
      <c r="B34" s="234" t="s">
        <v>3694</v>
      </c>
      <c r="C34" s="234" t="s">
        <v>3695</v>
      </c>
      <c r="D34" s="234" t="s">
        <v>3696</v>
      </c>
      <c r="E34" s="234" t="s">
        <v>25</v>
      </c>
      <c r="F34" s="234" t="s">
        <v>25</v>
      </c>
      <c r="G34" s="234" t="s">
        <v>25</v>
      </c>
      <c r="H34" s="234" t="s">
        <v>3697</v>
      </c>
      <c r="I34" s="234" t="s">
        <v>25</v>
      </c>
      <c r="J34" s="234" t="s">
        <v>3698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3699</v>
      </c>
      <c r="B35" s="234" t="s">
        <v>3700</v>
      </c>
      <c r="C35" s="234" t="s">
        <v>3701</v>
      </c>
      <c r="D35" s="234" t="s">
        <v>3702</v>
      </c>
      <c r="E35" s="234" t="s">
        <v>25</v>
      </c>
      <c r="F35" s="234" t="s">
        <v>3703</v>
      </c>
      <c r="G35" s="234" t="s">
        <v>25</v>
      </c>
      <c r="H35" s="234" t="s">
        <v>3704</v>
      </c>
      <c r="I35" s="234" t="s">
        <v>25</v>
      </c>
      <c r="J35" s="234" t="s">
        <v>3705</v>
      </c>
      <c r="K35" s="237">
        <f>IF(COUNTIF(L35:AY35,"&lt;&gt;")=0,"",SUMPRODUCT(((Recommendations[ImplStatus]="Implemented")+(Recommendations[ImplStatus]="Compensated"))*ISNUMBER(MATCH(Recommendations[Id],L35:AY35,0)))/COUNTIF(L35:AY35,"&lt;&gt;"))</f>
        <v>0</v>
      </c>
      <c r="L35" s="240" t="s">
        <v>485</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3706</v>
      </c>
      <c r="B36" s="234" t="s">
        <v>3707</v>
      </c>
      <c r="C36" s="234" t="s">
        <v>3708</v>
      </c>
      <c r="D36" s="234" t="s">
        <v>3709</v>
      </c>
      <c r="E36" s="234" t="s">
        <v>25</v>
      </c>
      <c r="F36" s="234" t="s">
        <v>25</v>
      </c>
      <c r="G36" s="234" t="s">
        <v>3710</v>
      </c>
      <c r="H36" s="234" t="s">
        <v>3711</v>
      </c>
      <c r="I36" s="234" t="s">
        <v>25</v>
      </c>
      <c r="J36" s="234" t="s">
        <v>3712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3713</v>
      </c>
      <c r="B37" s="234" t="s">
        <v>3714</v>
      </c>
      <c r="C37" s="234" t="s">
        <v>3715</v>
      </c>
      <c r="D37" s="234" t="s">
        <v>3716</v>
      </c>
      <c r="E37" s="234" t="s">
        <v>25</v>
      </c>
      <c r="F37" s="234" t="s">
        <v>3717</v>
      </c>
      <c r="G37" s="234" t="s">
        <v>3718</v>
      </c>
      <c r="H37" s="234" t="s">
        <v>3719</v>
      </c>
      <c r="I37" s="234" t="s">
        <v>25</v>
      </c>
      <c r="J37" s="234" t="s">
        <v>3720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3721</v>
      </c>
      <c r="B38" s="234" t="s">
        <v>3722</v>
      </c>
      <c r="C38" s="234" t="s">
        <v>3723</v>
      </c>
      <c r="D38" s="234" t="s">
        <v>3724</v>
      </c>
      <c r="E38" s="234" t="s">
        <v>25</v>
      </c>
      <c r="F38" s="234" t="s">
        <v>3717</v>
      </c>
      <c r="G38" s="234" t="s">
        <v>3725</v>
      </c>
      <c r="H38" s="234" t="s">
        <v>3726</v>
      </c>
      <c r="I38" s="234" t="s">
        <v>3727</v>
      </c>
      <c r="J38" s="234" t="s">
        <v>3728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69</v>
      </c>
      <c r="B39" s="233" t="s">
        <v>3729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3730</v>
      </c>
      <c r="B40" s="234" t="s">
        <v>3731</v>
      </c>
      <c r="C40" s="234" t="s">
        <v>3732</v>
      </c>
      <c r="D40" s="234" t="s">
        <v>3733</v>
      </c>
      <c r="E40" s="234" t="s">
        <v>25</v>
      </c>
      <c r="F40" s="234" t="s">
        <v>25</v>
      </c>
      <c r="G40" s="234" t="s">
        <v>25</v>
      </c>
      <c r="H40" s="234" t="s">
        <v>3734</v>
      </c>
      <c r="I40" s="234" t="s">
        <v>3735</v>
      </c>
      <c r="J40" s="234" t="s">
        <v>3736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3737</v>
      </c>
      <c r="B41" s="234" t="s">
        <v>3738</v>
      </c>
      <c r="C41" s="234" t="s">
        <v>3739</v>
      </c>
      <c r="D41" s="234" t="s">
        <v>25</v>
      </c>
      <c r="E41" s="234" t="s">
        <v>25</v>
      </c>
      <c r="F41" s="234" t="s">
        <v>25</v>
      </c>
      <c r="G41" s="234" t="s">
        <v>25</v>
      </c>
      <c r="H41" s="234" t="s">
        <v>3740</v>
      </c>
      <c r="I41" s="234" t="s">
        <v>25</v>
      </c>
      <c r="J41" s="234" t="s">
        <v>3741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3742</v>
      </c>
      <c r="B42" s="232" t="s">
        <v>3743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842</v>
      </c>
      <c r="B43" s="233" t="s">
        <v>3744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204</v>
      </c>
      <c r="B44" s="234" t="s">
        <v>3745</v>
      </c>
      <c r="C44" s="234" t="s">
        <v>3746</v>
      </c>
      <c r="D44" s="234" t="s">
        <v>3747</v>
      </c>
      <c r="E44" s="234" t="s">
        <v>3536</v>
      </c>
      <c r="F44" s="234" t="s">
        <v>25</v>
      </c>
      <c r="G44" s="234" t="s">
        <v>25</v>
      </c>
      <c r="H44" s="234" t="s">
        <v>3748</v>
      </c>
      <c r="I44" s="234" t="s">
        <v>25</v>
      </c>
      <c r="J44" s="234" t="s">
        <v>3749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211</v>
      </c>
      <c r="B45" s="234" t="s">
        <v>3750</v>
      </c>
      <c r="C45" s="234" t="s">
        <v>3751</v>
      </c>
      <c r="D45" s="234" t="s">
        <v>3542</v>
      </c>
      <c r="E45" s="234" t="s">
        <v>25</v>
      </c>
      <c r="F45" s="234" t="s">
        <v>3544</v>
      </c>
      <c r="G45" s="234" t="s">
        <v>25</v>
      </c>
      <c r="H45" s="234" t="s">
        <v>3752</v>
      </c>
      <c r="I45" s="234" t="s">
        <v>25</v>
      </c>
      <c r="J45" s="234" t="s">
        <v>3753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848</v>
      </c>
      <c r="B46" s="233" t="s">
        <v>3754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233</v>
      </c>
      <c r="B47" s="234" t="s">
        <v>3755</v>
      </c>
      <c r="C47" s="234" t="s">
        <v>3756</v>
      </c>
      <c r="D47" s="234" t="s">
        <v>3757</v>
      </c>
      <c r="E47" s="234" t="s">
        <v>25</v>
      </c>
      <c r="F47" s="234" t="s">
        <v>3758</v>
      </c>
      <c r="G47" s="234" t="s">
        <v>3759</v>
      </c>
      <c r="H47" s="234" t="s">
        <v>3760</v>
      </c>
      <c r="I47" s="234" t="s">
        <v>3761</v>
      </c>
      <c r="J47" s="234" t="s">
        <v>3762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852</v>
      </c>
      <c r="B48" s="233" t="s">
        <v>3763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259</v>
      </c>
      <c r="B49" s="234" t="s">
        <v>3764</v>
      </c>
      <c r="C49" s="234" t="s">
        <v>3765</v>
      </c>
      <c r="D49" s="234" t="s">
        <v>3766</v>
      </c>
      <c r="E49" s="234" t="s">
        <v>3767</v>
      </c>
      <c r="F49" s="234" t="s">
        <v>25</v>
      </c>
      <c r="G49" s="234" t="s">
        <v>25</v>
      </c>
      <c r="H49" s="234" t="s">
        <v>3768</v>
      </c>
      <c r="I49" s="234" t="s">
        <v>3769</v>
      </c>
      <c r="J49" s="234" t="s">
        <v>3770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3771</v>
      </c>
      <c r="B50" s="234" t="s">
        <v>3772</v>
      </c>
      <c r="C50" s="234" t="s">
        <v>3773</v>
      </c>
      <c r="D50" s="234" t="s">
        <v>25</v>
      </c>
      <c r="E50" s="234" t="s">
        <v>3774</v>
      </c>
      <c r="F50" s="234" t="s">
        <v>3775</v>
      </c>
      <c r="G50" s="234" t="s">
        <v>25</v>
      </c>
      <c r="H50" s="234" t="s">
        <v>3768</v>
      </c>
      <c r="I50" s="234" t="s">
        <v>3776</v>
      </c>
      <c r="J50" s="234" t="s">
        <v>3777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3778</v>
      </c>
      <c r="B51" s="234" t="s">
        <v>3779</v>
      </c>
      <c r="C51" s="234" t="s">
        <v>3780</v>
      </c>
      <c r="D51" s="234" t="s">
        <v>25</v>
      </c>
      <c r="E51" s="234" t="s">
        <v>25</v>
      </c>
      <c r="F51" s="234" t="s">
        <v>3781</v>
      </c>
      <c r="G51" s="234" t="s">
        <v>25</v>
      </c>
      <c r="H51" s="234" t="s">
        <v>3768</v>
      </c>
      <c r="I51" s="234" t="s">
        <v>3782</v>
      </c>
      <c r="J51" s="234" t="s">
        <v>3783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3784</v>
      </c>
      <c r="B52" s="234" t="s">
        <v>3785</v>
      </c>
      <c r="C52" s="234" t="s">
        <v>3786</v>
      </c>
      <c r="D52" s="234" t="s">
        <v>25</v>
      </c>
      <c r="E52" s="234" t="s">
        <v>25</v>
      </c>
      <c r="F52" s="234" t="s">
        <v>3787</v>
      </c>
      <c r="G52" s="234" t="s">
        <v>25</v>
      </c>
      <c r="H52" s="234" t="s">
        <v>3768</v>
      </c>
      <c r="I52" s="234" t="s">
        <v>3788</v>
      </c>
      <c r="J52" s="234" t="s">
        <v>3789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3790</v>
      </c>
      <c r="B53" s="234" t="s">
        <v>3791</v>
      </c>
      <c r="C53" s="234" t="s">
        <v>3792</v>
      </c>
      <c r="D53" s="234" t="s">
        <v>3793</v>
      </c>
      <c r="E53" s="234" t="s">
        <v>3794</v>
      </c>
      <c r="F53" s="234" t="s">
        <v>25</v>
      </c>
      <c r="G53" s="234" t="s">
        <v>25</v>
      </c>
      <c r="H53" s="234" t="s">
        <v>3795</v>
      </c>
      <c r="I53" s="234" t="s">
        <v>25</v>
      </c>
      <c r="J53" s="234" t="s">
        <v>3796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3797</v>
      </c>
      <c r="B54" s="234" t="s">
        <v>3798</v>
      </c>
      <c r="C54" s="234" t="s">
        <v>3792</v>
      </c>
      <c r="D54" s="234" t="s">
        <v>3793</v>
      </c>
      <c r="E54" s="234" t="s">
        <v>25</v>
      </c>
      <c r="F54" s="234" t="s">
        <v>25</v>
      </c>
      <c r="G54" s="234" t="s">
        <v>25</v>
      </c>
      <c r="H54" s="234" t="s">
        <v>3799</v>
      </c>
      <c r="I54" s="234" t="s">
        <v>3800</v>
      </c>
      <c r="J54" s="234" t="s">
        <v>3801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856</v>
      </c>
      <c r="B55" s="233" t="s">
        <v>3802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3803</v>
      </c>
      <c r="B56" s="234" t="s">
        <v>3804</v>
      </c>
      <c r="C56" s="234" t="s">
        <v>3805</v>
      </c>
      <c r="D56" s="234" t="s">
        <v>3806</v>
      </c>
      <c r="E56" s="234" t="s">
        <v>3807</v>
      </c>
      <c r="F56" s="234" t="s">
        <v>25</v>
      </c>
      <c r="G56" s="234" t="s">
        <v>3808</v>
      </c>
      <c r="H56" s="234" t="s">
        <v>25</v>
      </c>
      <c r="I56" s="234" t="s">
        <v>25</v>
      </c>
      <c r="J56" s="234" t="s">
        <v>3809</v>
      </c>
      <c r="K56" s="237">
        <f>IF(COUNTIF(L56:AY56,"&lt;&gt;")=0,"",SUMPRODUCT(((Recommendations[ImplStatus]="Implemented")+(Recommendations[ImplStatus]="Compensated"))*ISNUMBER(MATCH(Recommendations[Id],L56:AY56,0)))/COUNTIF(L56:AY56,"&lt;&gt;"))</f>
        <v>0</v>
      </c>
      <c r="L56" s="240" t="s">
        <v>233</v>
      </c>
      <c r="M56" s="240" t="s">
        <v>259</v>
      </c>
      <c r="N56" s="240" t="s">
        <v>437</v>
      </c>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3810</v>
      </c>
      <c r="B57" s="234" t="s">
        <v>3811</v>
      </c>
      <c r="C57" s="234" t="s">
        <v>3812</v>
      </c>
      <c r="D57" s="234" t="s">
        <v>3813</v>
      </c>
      <c r="E57" s="234" t="s">
        <v>3814</v>
      </c>
      <c r="F57" s="234" t="s">
        <v>25</v>
      </c>
      <c r="G57" s="234" t="s">
        <v>3815</v>
      </c>
      <c r="H57" s="234" t="s">
        <v>3816</v>
      </c>
      <c r="I57" s="234" t="s">
        <v>25</v>
      </c>
      <c r="J57" s="234" t="s">
        <v>3817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860</v>
      </c>
      <c r="B58" s="233" t="s">
        <v>3818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3819</v>
      </c>
      <c r="B59" s="234" t="s">
        <v>3820</v>
      </c>
      <c r="C59" s="234" t="s">
        <v>3821</v>
      </c>
      <c r="D59" s="234" t="s">
        <v>3822</v>
      </c>
      <c r="E59" s="234" t="s">
        <v>25</v>
      </c>
      <c r="F59" s="234" t="s">
        <v>25</v>
      </c>
      <c r="G59" s="234" t="s">
        <v>3823</v>
      </c>
      <c r="H59" s="234" t="s">
        <v>3824</v>
      </c>
      <c r="I59" s="234" t="s">
        <v>3825</v>
      </c>
      <c r="J59" s="234" t="s">
        <v>3826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3827</v>
      </c>
      <c r="B60" s="234" t="s">
        <v>3828</v>
      </c>
      <c r="C60" s="234" t="s">
        <v>3829</v>
      </c>
      <c r="D60" s="234" t="s">
        <v>25</v>
      </c>
      <c r="E60" s="234" t="s">
        <v>3830</v>
      </c>
      <c r="F60" s="234" t="s">
        <v>3831</v>
      </c>
      <c r="G60" s="234" t="s">
        <v>25</v>
      </c>
      <c r="H60" s="234" t="s">
        <v>3832</v>
      </c>
      <c r="I60" s="234" t="s">
        <v>3833</v>
      </c>
      <c r="J60" s="234" t="s">
        <v>3834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3835</v>
      </c>
      <c r="B61" s="234" t="s">
        <v>3836</v>
      </c>
      <c r="C61" s="234" t="s">
        <v>3837</v>
      </c>
      <c r="D61" s="234" t="s">
        <v>25</v>
      </c>
      <c r="E61" s="234" t="s">
        <v>25</v>
      </c>
      <c r="F61" s="234" t="s">
        <v>25</v>
      </c>
      <c r="G61" s="234" t="s">
        <v>3838</v>
      </c>
      <c r="H61" s="234" t="s">
        <v>3839</v>
      </c>
      <c r="I61" s="234" t="s">
        <v>3840</v>
      </c>
      <c r="J61" s="234" t="s">
        <v>3841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3842</v>
      </c>
      <c r="B62" s="234" t="s">
        <v>3843</v>
      </c>
      <c r="C62" s="234" t="s">
        <v>3844</v>
      </c>
      <c r="D62" s="234" t="s">
        <v>3845</v>
      </c>
      <c r="E62" s="234" t="s">
        <v>25</v>
      </c>
      <c r="F62" s="234" t="s">
        <v>25</v>
      </c>
      <c r="G62" s="234" t="s">
        <v>25</v>
      </c>
      <c r="H62" s="234" t="s">
        <v>3846</v>
      </c>
      <c r="I62" s="234" t="s">
        <v>3847</v>
      </c>
      <c r="J62" s="234" t="s">
        <v>3848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864</v>
      </c>
      <c r="B63" s="233" t="s">
        <v>3849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3850</v>
      </c>
      <c r="B64" s="234" t="s">
        <v>3851</v>
      </c>
      <c r="C64" s="234" t="s">
        <v>3852</v>
      </c>
      <c r="D64" s="234" t="s">
        <v>3853</v>
      </c>
      <c r="E64" s="234" t="s">
        <v>25</v>
      </c>
      <c r="F64" s="234" t="s">
        <v>25</v>
      </c>
      <c r="G64" s="234" t="s">
        <v>3854</v>
      </c>
      <c r="H64" s="234" t="s">
        <v>3855</v>
      </c>
      <c r="I64" s="234" t="s">
        <v>3856</v>
      </c>
      <c r="J64" s="234" t="s">
        <v>3857</v>
      </c>
      <c r="K64" s="237">
        <f>IF(COUNTIF(L64:AY64,"&lt;&gt;")=0,"",SUMPRODUCT(((Recommendations[ImplStatus]="Implemented")+(Recommendations[ImplStatus]="Compensated"))*ISNUMBER(MATCH(Recommendations[Id],L64:AY64,0)))/COUNTIF(L64:AY64,"&lt;&gt;"))</f>
        <v>0</v>
      </c>
      <c r="L64" s="240" t="s">
        <v>299</v>
      </c>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3858</v>
      </c>
      <c r="B65" s="234" t="s">
        <v>3859</v>
      </c>
      <c r="C65" s="234" t="s">
        <v>3860</v>
      </c>
      <c r="D65" s="234" t="s">
        <v>3861</v>
      </c>
      <c r="E65" s="234" t="s">
        <v>25</v>
      </c>
      <c r="F65" s="234" t="s">
        <v>25</v>
      </c>
      <c r="G65" s="234" t="s">
        <v>25</v>
      </c>
      <c r="H65" s="234" t="s">
        <v>3862</v>
      </c>
      <c r="I65" s="234" t="s">
        <v>3863</v>
      </c>
      <c r="J65" s="234" t="s">
        <v>3864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3865</v>
      </c>
      <c r="B66" s="234" t="s">
        <v>3866</v>
      </c>
      <c r="C66" s="234" t="s">
        <v>3867</v>
      </c>
      <c r="D66" s="234" t="s">
        <v>3868</v>
      </c>
      <c r="E66" s="234" t="s">
        <v>25</v>
      </c>
      <c r="F66" s="234" t="s">
        <v>25</v>
      </c>
      <c r="G66" s="234" t="s">
        <v>25</v>
      </c>
      <c r="H66" s="234" t="s">
        <v>3869</v>
      </c>
      <c r="I66" s="234" t="s">
        <v>3870</v>
      </c>
      <c r="J66" s="234" t="s">
        <v>3871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3872</v>
      </c>
      <c r="B67" s="234" t="s">
        <v>3873</v>
      </c>
      <c r="C67" s="234" t="s">
        <v>3874</v>
      </c>
      <c r="D67" s="234" t="s">
        <v>3875</v>
      </c>
      <c r="E67" s="234" t="s">
        <v>25</v>
      </c>
      <c r="F67" s="234" t="s">
        <v>25</v>
      </c>
      <c r="G67" s="234" t="s">
        <v>25</v>
      </c>
      <c r="H67" s="234" t="s">
        <v>3876</v>
      </c>
      <c r="I67" s="234" t="s">
        <v>25</v>
      </c>
      <c r="J67" s="234" t="s">
        <v>3877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3878</v>
      </c>
      <c r="B68" s="234" t="s">
        <v>3879</v>
      </c>
      <c r="C68" s="234" t="s">
        <v>3880</v>
      </c>
      <c r="D68" s="234" t="s">
        <v>25</v>
      </c>
      <c r="E68" s="234" t="s">
        <v>25</v>
      </c>
      <c r="F68" s="234" t="s">
        <v>25</v>
      </c>
      <c r="G68" s="234" t="s">
        <v>25</v>
      </c>
      <c r="H68" s="234" t="s">
        <v>3881</v>
      </c>
      <c r="I68" s="234" t="s">
        <v>25</v>
      </c>
      <c r="J68" s="234" t="s">
        <v>3882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868</v>
      </c>
      <c r="B69" s="233" t="s">
        <v>3883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3884</v>
      </c>
      <c r="B70" s="234" t="s">
        <v>3885</v>
      </c>
      <c r="C70" s="234" t="s">
        <v>3886</v>
      </c>
      <c r="D70" s="234" t="s">
        <v>25</v>
      </c>
      <c r="E70" s="234" t="s">
        <v>25</v>
      </c>
      <c r="F70" s="234" t="s">
        <v>25</v>
      </c>
      <c r="G70" s="234" t="s">
        <v>3887</v>
      </c>
      <c r="H70" s="234" t="s">
        <v>3888</v>
      </c>
      <c r="I70" s="234" t="s">
        <v>25</v>
      </c>
      <c r="J70" s="234" t="s">
        <v>3889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3890</v>
      </c>
      <c r="B71" s="234" t="s">
        <v>3891</v>
      </c>
      <c r="C71" s="234" t="s">
        <v>3892</v>
      </c>
      <c r="D71" s="234" t="s">
        <v>25</v>
      </c>
      <c r="E71" s="234" t="s">
        <v>25</v>
      </c>
      <c r="F71" s="234" t="s">
        <v>25</v>
      </c>
      <c r="G71" s="234" t="s">
        <v>25</v>
      </c>
      <c r="H71" s="234" t="s">
        <v>3893</v>
      </c>
      <c r="I71" s="234" t="s">
        <v>25</v>
      </c>
      <c r="J71" s="234" t="s">
        <v>3894</v>
      </c>
      <c r="K71" s="237">
        <f>IF(COUNTIF(L71:AY71,"&lt;&gt;")=0,"",SUMPRODUCT(((Recommendations[ImplStatus]="Implemented")+(Recommendations[ImplStatus]="Compensated"))*ISNUMBER(MATCH(Recommendations[Id],L71:AY71,0)))/COUNTIF(L71:AY71,"&lt;&gt;"))</f>
        <v>0</v>
      </c>
      <c r="L71" s="240" t="s">
        <v>299</v>
      </c>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3895</v>
      </c>
      <c r="B72" s="234" t="s">
        <v>3896</v>
      </c>
      <c r="C72" s="234" t="s">
        <v>3897</v>
      </c>
      <c r="D72" s="234" t="s">
        <v>3898</v>
      </c>
      <c r="E72" s="234" t="s">
        <v>3899</v>
      </c>
      <c r="F72" s="234" t="s">
        <v>25</v>
      </c>
      <c r="G72" s="234" t="s">
        <v>25</v>
      </c>
      <c r="H72" s="234" t="s">
        <v>3900</v>
      </c>
      <c r="I72" s="234" t="s">
        <v>25</v>
      </c>
      <c r="J72" s="234" t="s">
        <v>3901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3902</v>
      </c>
      <c r="B73" s="234" t="s">
        <v>3903</v>
      </c>
      <c r="C73" s="234" t="s">
        <v>3904</v>
      </c>
      <c r="D73" s="234" t="s">
        <v>3905</v>
      </c>
      <c r="E73" s="234" t="s">
        <v>3899</v>
      </c>
      <c r="F73" s="234" t="s">
        <v>25</v>
      </c>
      <c r="G73" s="234" t="s">
        <v>3906</v>
      </c>
      <c r="H73" s="234" t="s">
        <v>3907</v>
      </c>
      <c r="I73" s="234" t="s">
        <v>25</v>
      </c>
      <c r="J73" s="234" t="s">
        <v>3908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3909</v>
      </c>
      <c r="B74" s="234" t="s">
        <v>3910</v>
      </c>
      <c r="C74" s="234" t="s">
        <v>3911</v>
      </c>
      <c r="D74" s="234" t="s">
        <v>3905</v>
      </c>
      <c r="E74" s="234" t="s">
        <v>3912</v>
      </c>
      <c r="F74" s="234" t="s">
        <v>25</v>
      </c>
      <c r="G74" s="234" t="s">
        <v>3913</v>
      </c>
      <c r="H74" s="234" t="s">
        <v>3914</v>
      </c>
      <c r="I74" s="234" t="s">
        <v>3915</v>
      </c>
      <c r="J74" s="234" t="s">
        <v>3916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3917</v>
      </c>
      <c r="B75" s="234" t="s">
        <v>3918</v>
      </c>
      <c r="C75" s="234" t="s">
        <v>3919</v>
      </c>
      <c r="D75" s="234" t="s">
        <v>3920</v>
      </c>
      <c r="E75" s="234" t="s">
        <v>3912</v>
      </c>
      <c r="F75" s="234" t="s">
        <v>3921</v>
      </c>
      <c r="G75" s="234" t="s">
        <v>3922</v>
      </c>
      <c r="H75" s="234" t="s">
        <v>3923</v>
      </c>
      <c r="I75" s="234" t="s">
        <v>3924</v>
      </c>
      <c r="J75" s="234" t="s">
        <v>3925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3926</v>
      </c>
      <c r="B76" s="234" t="s">
        <v>3927</v>
      </c>
      <c r="C76" s="234" t="s">
        <v>3928</v>
      </c>
      <c r="D76" s="234" t="s">
        <v>3929</v>
      </c>
      <c r="E76" s="234" t="s">
        <v>25</v>
      </c>
      <c r="F76" s="234" t="s">
        <v>25</v>
      </c>
      <c r="G76" s="234" t="s">
        <v>25</v>
      </c>
      <c r="H76" s="234" t="s">
        <v>3930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3931</v>
      </c>
      <c r="B77" s="234" t="s">
        <v>3932</v>
      </c>
      <c r="C77" s="234" t="s">
        <v>3933</v>
      </c>
      <c r="D77" s="234" t="s">
        <v>25</v>
      </c>
      <c r="E77" s="234" t="s">
        <v>25</v>
      </c>
      <c r="F77" s="234" t="s">
        <v>25</v>
      </c>
      <c r="G77" s="234" t="s">
        <v>3934</v>
      </c>
      <c r="H77" s="234" t="s">
        <v>3935</v>
      </c>
      <c r="I77" s="234" t="s">
        <v>25</v>
      </c>
      <c r="J77" s="234" t="s">
        <v>3936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3937</v>
      </c>
      <c r="B78" s="234" t="s">
        <v>3938</v>
      </c>
      <c r="C78" s="234" t="s">
        <v>3939</v>
      </c>
      <c r="D78" s="234" t="s">
        <v>25</v>
      </c>
      <c r="E78" s="234" t="s">
        <v>25</v>
      </c>
      <c r="F78" s="234" t="s">
        <v>25</v>
      </c>
      <c r="G78" s="234" t="s">
        <v>3940</v>
      </c>
      <c r="H78" s="234" t="s">
        <v>3941</v>
      </c>
      <c r="I78" s="234" t="s">
        <v>3942</v>
      </c>
      <c r="J78" s="234" t="s">
        <v>3943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3944</v>
      </c>
      <c r="B79" s="232" t="s">
        <v>3945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266</v>
      </c>
      <c r="B80" s="233" t="s">
        <v>3946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3947</v>
      </c>
      <c r="B81" s="234" t="s">
        <v>3948</v>
      </c>
      <c r="C81" s="234" t="s">
        <v>3949</v>
      </c>
      <c r="D81" s="234" t="s">
        <v>3747</v>
      </c>
      <c r="E81" s="234" t="s">
        <v>3950</v>
      </c>
      <c r="F81" s="234" t="s">
        <v>25</v>
      </c>
      <c r="G81" s="234" t="s">
        <v>25</v>
      </c>
      <c r="H81" s="234" t="s">
        <v>3951</v>
      </c>
      <c r="I81" s="234" t="s">
        <v>25</v>
      </c>
      <c r="J81" s="234" t="s">
        <v>3952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3953</v>
      </c>
      <c r="B82" s="234" t="s">
        <v>3954</v>
      </c>
      <c r="C82" s="234" t="s">
        <v>3541</v>
      </c>
      <c r="D82" s="234" t="s">
        <v>3542</v>
      </c>
      <c r="E82" s="234" t="s">
        <v>25</v>
      </c>
      <c r="F82" s="234" t="s">
        <v>3544</v>
      </c>
      <c r="G82" s="234" t="s">
        <v>25</v>
      </c>
      <c r="H82" s="234" t="s">
        <v>3955</v>
      </c>
      <c r="I82" s="234" t="s">
        <v>25</v>
      </c>
      <c r="J82" s="234" t="s">
        <v>3956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273</v>
      </c>
      <c r="B83" s="233" t="s">
        <v>3957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3958</v>
      </c>
      <c r="B84" s="234" t="s">
        <v>3959</v>
      </c>
      <c r="C84" s="234" t="s">
        <v>3960</v>
      </c>
      <c r="D84" s="234" t="s">
        <v>3961</v>
      </c>
      <c r="E84" s="234" t="s">
        <v>25</v>
      </c>
      <c r="F84" s="234" t="s">
        <v>3962</v>
      </c>
      <c r="G84" s="234" t="s">
        <v>3963</v>
      </c>
      <c r="H84" s="234" t="s">
        <v>3964</v>
      </c>
      <c r="I84" s="234" t="s">
        <v>3965</v>
      </c>
      <c r="J84" s="234" t="s">
        <v>3966</v>
      </c>
      <c r="K84" s="237">
        <f>IF(COUNTIF(L84:AY84,"&lt;&gt;")=0,"",SUMPRODUCT(((Recommendations[ImplStatus]="Implemented")+(Recommendations[ImplStatus]="Compensated"))*ISNUMBER(MATCH(Recommendations[Id],L84:AY84,0)))/COUNTIF(L84:AY84,"&lt;&gt;"))</f>
        <v>0</v>
      </c>
      <c r="L84" s="240" t="s">
        <v>204</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3967</v>
      </c>
      <c r="B85" s="234" t="s">
        <v>3968</v>
      </c>
      <c r="C85" s="234" t="s">
        <v>3969</v>
      </c>
      <c r="D85" s="234" t="s">
        <v>3970</v>
      </c>
      <c r="E85" s="234" t="s">
        <v>25</v>
      </c>
      <c r="F85" s="234" t="s">
        <v>25</v>
      </c>
      <c r="G85" s="234" t="s">
        <v>25</v>
      </c>
      <c r="H85" s="234" t="s">
        <v>3971</v>
      </c>
      <c r="I85" s="234" t="s">
        <v>3972</v>
      </c>
      <c r="J85" s="234" t="s">
        <v>3973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3974</v>
      </c>
      <c r="B86" s="234" t="s">
        <v>3975</v>
      </c>
      <c r="C86" s="234" t="s">
        <v>3976</v>
      </c>
      <c r="D86" s="234" t="s">
        <v>3977</v>
      </c>
      <c r="E86" s="234" t="s">
        <v>25</v>
      </c>
      <c r="F86" s="234" t="s">
        <v>25</v>
      </c>
      <c r="G86" s="234" t="s">
        <v>3978</v>
      </c>
      <c r="H86" s="234" t="s">
        <v>3979</v>
      </c>
      <c r="I86" s="234" t="s">
        <v>25</v>
      </c>
      <c r="J86" s="234" t="s">
        <v>3980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3981</v>
      </c>
      <c r="B87" s="234" t="s">
        <v>3982</v>
      </c>
      <c r="C87" s="234" t="s">
        <v>3983</v>
      </c>
      <c r="D87" s="234" t="s">
        <v>3984</v>
      </c>
      <c r="E87" s="234" t="s">
        <v>25</v>
      </c>
      <c r="F87" s="234" t="s">
        <v>3985</v>
      </c>
      <c r="G87" s="234" t="s">
        <v>25</v>
      </c>
      <c r="H87" s="234" t="s">
        <v>3986</v>
      </c>
      <c r="I87" s="234" t="s">
        <v>3987</v>
      </c>
      <c r="J87" s="234" t="s">
        <v>3988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3989</v>
      </c>
      <c r="B88" s="232" t="s">
        <v>3990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332</v>
      </c>
      <c r="B89" s="233" t="s">
        <v>3991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3992</v>
      </c>
      <c r="B90" s="234" t="s">
        <v>3993</v>
      </c>
      <c r="C90" s="234" t="s">
        <v>3994</v>
      </c>
      <c r="D90" s="234" t="s">
        <v>3747</v>
      </c>
      <c r="E90" s="234" t="s">
        <v>3536</v>
      </c>
      <c r="F90" s="234" t="s">
        <v>25</v>
      </c>
      <c r="G90" s="234" t="s">
        <v>25</v>
      </c>
      <c r="H90" s="234" t="s">
        <v>3995</v>
      </c>
      <c r="I90" s="234" t="s">
        <v>25</v>
      </c>
      <c r="J90" s="234" t="s">
        <v>3996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3997</v>
      </c>
      <c r="B91" s="234" t="s">
        <v>3998</v>
      </c>
      <c r="C91" s="234" t="s">
        <v>3999</v>
      </c>
      <c r="D91" s="234" t="s">
        <v>3542</v>
      </c>
      <c r="E91" s="234" t="s">
        <v>25</v>
      </c>
      <c r="F91" s="234" t="s">
        <v>3544</v>
      </c>
      <c r="G91" s="234" t="s">
        <v>25</v>
      </c>
      <c r="H91" s="234" t="s">
        <v>4000</v>
      </c>
      <c r="I91" s="234" t="s">
        <v>25</v>
      </c>
      <c r="J91" s="234" t="s">
        <v>4001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339</v>
      </c>
      <c r="B92" s="233" t="s">
        <v>4002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4003</v>
      </c>
      <c r="B93" s="234" t="s">
        <v>4004</v>
      </c>
      <c r="C93" s="234" t="s">
        <v>4005</v>
      </c>
      <c r="D93" s="234" t="s">
        <v>4006</v>
      </c>
      <c r="E93" s="234" t="s">
        <v>4007</v>
      </c>
      <c r="F93" s="234" t="s">
        <v>25</v>
      </c>
      <c r="G93" s="234" t="s">
        <v>25</v>
      </c>
      <c r="H93" s="234" t="s">
        <v>4008</v>
      </c>
      <c r="I93" s="234" t="s">
        <v>25</v>
      </c>
      <c r="J93" s="234" t="s">
        <v>4009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4010</v>
      </c>
      <c r="B94" s="234" t="s">
        <v>4011</v>
      </c>
      <c r="C94" s="234" t="s">
        <v>4012</v>
      </c>
      <c r="D94" s="234" t="s">
        <v>4013</v>
      </c>
      <c r="E94" s="234" t="s">
        <v>25</v>
      </c>
      <c r="F94" s="234" t="s">
        <v>4014</v>
      </c>
      <c r="G94" s="234" t="s">
        <v>25</v>
      </c>
      <c r="H94" s="234" t="s">
        <v>4015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4016</v>
      </c>
      <c r="B95" s="234" t="s">
        <v>4017</v>
      </c>
      <c r="C95" s="234" t="s">
        <v>4018</v>
      </c>
      <c r="D95" s="234" t="s">
        <v>4019</v>
      </c>
      <c r="E95" s="234" t="s">
        <v>25</v>
      </c>
      <c r="F95" s="234" t="s">
        <v>25</v>
      </c>
      <c r="G95" s="234" t="s">
        <v>25</v>
      </c>
      <c r="H95" s="234" t="s">
        <v>4020</v>
      </c>
      <c r="I95" s="234" t="s">
        <v>4021</v>
      </c>
      <c r="J95" s="234" t="s">
        <v>4022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4023</v>
      </c>
      <c r="B96" s="234" t="s">
        <v>4024</v>
      </c>
      <c r="C96" s="234" t="s">
        <v>4025</v>
      </c>
      <c r="D96" s="234" t="s">
        <v>25</v>
      </c>
      <c r="E96" s="234" t="s">
        <v>25</v>
      </c>
      <c r="F96" s="234" t="s">
        <v>25</v>
      </c>
      <c r="G96" s="234" t="s">
        <v>25</v>
      </c>
      <c r="H96" s="234" t="s">
        <v>4026</v>
      </c>
      <c r="I96" s="234" t="s">
        <v>3972</v>
      </c>
      <c r="J96" s="234" t="s">
        <v>4027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345</v>
      </c>
      <c r="B97" s="233" t="s">
        <v>4028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4029</v>
      </c>
      <c r="B98" s="234" t="s">
        <v>4030</v>
      </c>
      <c r="C98" s="234" t="s">
        <v>4031</v>
      </c>
      <c r="D98" s="234" t="s">
        <v>4032</v>
      </c>
      <c r="E98" s="234" t="s">
        <v>25</v>
      </c>
      <c r="F98" s="234" t="s">
        <v>25</v>
      </c>
      <c r="G98" s="234" t="s">
        <v>25</v>
      </c>
      <c r="H98" s="234" t="s">
        <v>4033</v>
      </c>
      <c r="I98" s="234" t="s">
        <v>25</v>
      </c>
      <c r="J98" s="234" t="s">
        <v>4034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4035</v>
      </c>
      <c r="B99" s="234" t="s">
        <v>4036</v>
      </c>
      <c r="C99" s="234" t="s">
        <v>4037</v>
      </c>
      <c r="D99" s="234" t="s">
        <v>4038</v>
      </c>
      <c r="E99" s="234" t="s">
        <v>4039</v>
      </c>
      <c r="F99" s="234" t="s">
        <v>25</v>
      </c>
      <c r="G99" s="234" t="s">
        <v>25</v>
      </c>
      <c r="H99" s="234" t="s">
        <v>4040</v>
      </c>
      <c r="I99" s="234" t="s">
        <v>25</v>
      </c>
      <c r="J99" s="234" t="s">
        <v>4041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4042</v>
      </c>
      <c r="B100" s="234" t="s">
        <v>4043</v>
      </c>
      <c r="C100" s="234" t="s">
        <v>4044</v>
      </c>
      <c r="D100" s="234" t="s">
        <v>25</v>
      </c>
      <c r="E100" s="234" t="s">
        <v>25</v>
      </c>
      <c r="F100" s="234" t="s">
        <v>25</v>
      </c>
      <c r="G100" s="234" t="s">
        <v>25</v>
      </c>
      <c r="H100" s="234" t="s">
        <v>4045</v>
      </c>
      <c r="I100" s="234" t="s">
        <v>4046</v>
      </c>
      <c r="J100" s="234" t="s">
        <v>4047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4048</v>
      </c>
      <c r="B101" s="234" t="s">
        <v>4049</v>
      </c>
      <c r="C101" s="234" t="s">
        <v>4050</v>
      </c>
      <c r="D101" s="234" t="s">
        <v>25</v>
      </c>
      <c r="E101" s="234" t="s">
        <v>25</v>
      </c>
      <c r="F101" s="234" t="s">
        <v>25</v>
      </c>
      <c r="G101" s="234" t="s">
        <v>25</v>
      </c>
      <c r="H101" s="234" t="s">
        <v>4051</v>
      </c>
      <c r="I101" s="234" t="s">
        <v>3972</v>
      </c>
      <c r="J101" s="234" t="s">
        <v>4052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4053</v>
      </c>
      <c r="B102" s="234" t="s">
        <v>4054</v>
      </c>
      <c r="C102" s="234" t="s">
        <v>4055</v>
      </c>
      <c r="D102" s="234" t="s">
        <v>4056</v>
      </c>
      <c r="E102" s="234" t="s">
        <v>25</v>
      </c>
      <c r="F102" s="234" t="s">
        <v>25</v>
      </c>
      <c r="G102" s="234" t="s">
        <v>25</v>
      </c>
      <c r="H102" s="234" t="s">
        <v>4057</v>
      </c>
      <c r="I102" s="234" t="s">
        <v>25</v>
      </c>
      <c r="J102" s="234" t="s">
        <v>4058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4059</v>
      </c>
      <c r="B103" s="234" t="s">
        <v>4060</v>
      </c>
      <c r="C103" s="234" t="s">
        <v>4061</v>
      </c>
      <c r="D103" s="234" t="s">
        <v>4056</v>
      </c>
      <c r="E103" s="234" t="s">
        <v>25</v>
      </c>
      <c r="F103" s="234" t="s">
        <v>4062</v>
      </c>
      <c r="G103" s="234" t="s">
        <v>25</v>
      </c>
      <c r="H103" s="234" t="s">
        <v>4063</v>
      </c>
      <c r="I103" s="234" t="s">
        <v>4064</v>
      </c>
      <c r="J103" s="234" t="s">
        <v>4065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351</v>
      </c>
      <c r="B104" s="233" t="s">
        <v>4066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4067</v>
      </c>
      <c r="B105" s="234" t="s">
        <v>4068</v>
      </c>
      <c r="C105" s="234" t="s">
        <v>4069</v>
      </c>
      <c r="D105" s="234" t="s">
        <v>4070</v>
      </c>
      <c r="E105" s="234" t="s">
        <v>4071</v>
      </c>
      <c r="F105" s="234" t="s">
        <v>25</v>
      </c>
      <c r="G105" s="234" t="s">
        <v>25</v>
      </c>
      <c r="H105" s="234" t="s">
        <v>4072</v>
      </c>
      <c r="I105" s="234" t="s">
        <v>4073</v>
      </c>
      <c r="J105" s="234" t="s">
        <v>4074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4075</v>
      </c>
      <c r="B106" s="232" t="s">
        <v>4076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964</v>
      </c>
      <c r="B107" s="233" t="s">
        <v>4077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437</v>
      </c>
      <c r="B108" s="234" t="s">
        <v>4078</v>
      </c>
      <c r="C108" s="234" t="s">
        <v>4079</v>
      </c>
      <c r="D108" s="234" t="s">
        <v>3747</v>
      </c>
      <c r="E108" s="234" t="s">
        <v>3536</v>
      </c>
      <c r="F108" s="234" t="s">
        <v>25</v>
      </c>
      <c r="G108" s="234" t="s">
        <v>25</v>
      </c>
      <c r="H108" s="234" t="s">
        <v>4080</v>
      </c>
      <c r="I108" s="234" t="s">
        <v>25</v>
      </c>
      <c r="J108" s="234" t="s">
        <v>4081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444</v>
      </c>
      <c r="B109" s="234" t="s">
        <v>4082</v>
      </c>
      <c r="C109" s="234" t="s">
        <v>4083</v>
      </c>
      <c r="D109" s="234" t="s">
        <v>3542</v>
      </c>
      <c r="E109" s="234" t="s">
        <v>25</v>
      </c>
      <c r="F109" s="234" t="s">
        <v>3544</v>
      </c>
      <c r="G109" s="234" t="s">
        <v>25</v>
      </c>
      <c r="H109" s="234" t="s">
        <v>4084</v>
      </c>
      <c r="I109" s="234" t="s">
        <v>25</v>
      </c>
      <c r="J109" s="234" t="s">
        <v>4085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452</v>
      </c>
      <c r="B110" s="233" t="s">
        <v>4086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4087</v>
      </c>
      <c r="B111" s="234" t="s">
        <v>4088</v>
      </c>
      <c r="C111" s="234" t="s">
        <v>4089</v>
      </c>
      <c r="D111" s="234" t="s">
        <v>4090</v>
      </c>
      <c r="E111" s="234" t="s">
        <v>25</v>
      </c>
      <c r="F111" s="234" t="s">
        <v>4091</v>
      </c>
      <c r="G111" s="234" t="s">
        <v>25</v>
      </c>
      <c r="H111" s="234" t="s">
        <v>4092</v>
      </c>
      <c r="I111" s="234" t="s">
        <v>4093</v>
      </c>
      <c r="J111" s="234" t="s">
        <v>4094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4095</v>
      </c>
      <c r="B112" s="234" t="s">
        <v>4096</v>
      </c>
      <c r="C112" s="234" t="s">
        <v>4097</v>
      </c>
      <c r="D112" s="234" t="s">
        <v>4098</v>
      </c>
      <c r="E112" s="234" t="s">
        <v>25</v>
      </c>
      <c r="F112" s="234" t="s">
        <v>25</v>
      </c>
      <c r="G112" s="234" t="s">
        <v>25</v>
      </c>
      <c r="H112" s="234" t="s">
        <v>4099</v>
      </c>
      <c r="I112" s="234" t="s">
        <v>25</v>
      </c>
      <c r="J112" s="234" t="s">
        <v>4100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4101</v>
      </c>
      <c r="B113" s="234" t="s">
        <v>4102</v>
      </c>
      <c r="C113" s="234" t="s">
        <v>4103</v>
      </c>
      <c r="D113" s="234" t="s">
        <v>4104</v>
      </c>
      <c r="E113" s="234" t="s">
        <v>25</v>
      </c>
      <c r="F113" s="234" t="s">
        <v>25</v>
      </c>
      <c r="G113" s="234" t="s">
        <v>25</v>
      </c>
      <c r="H113" s="234" t="s">
        <v>4105</v>
      </c>
      <c r="I113" s="234" t="s">
        <v>4106</v>
      </c>
      <c r="J113" s="234" t="s">
        <v>4107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4108</v>
      </c>
      <c r="B114" s="234" t="s">
        <v>4109</v>
      </c>
      <c r="C114" s="234" t="s">
        <v>4110</v>
      </c>
      <c r="D114" s="234" t="s">
        <v>4111</v>
      </c>
      <c r="E114" s="234" t="s">
        <v>25</v>
      </c>
      <c r="F114" s="234" t="s">
        <v>25</v>
      </c>
      <c r="G114" s="234" t="s">
        <v>4112</v>
      </c>
      <c r="H114" s="234" t="s">
        <v>4113</v>
      </c>
      <c r="I114" s="234" t="s">
        <v>4114</v>
      </c>
      <c r="J114" s="234" t="s">
        <v>4115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4116</v>
      </c>
      <c r="B115" s="234" t="s">
        <v>4117</v>
      </c>
      <c r="C115" s="234" t="s">
        <v>4118</v>
      </c>
      <c r="D115" s="234" t="s">
        <v>4119</v>
      </c>
      <c r="E115" s="234" t="s">
        <v>25</v>
      </c>
      <c r="F115" s="234" t="s">
        <v>4120</v>
      </c>
      <c r="G115" s="234" t="s">
        <v>25</v>
      </c>
      <c r="H115" s="234" t="s">
        <v>4121</v>
      </c>
      <c r="I115" s="234" t="s">
        <v>4121</v>
      </c>
      <c r="J115" s="234" t="s">
        <v>4122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458</v>
      </c>
      <c r="B116" s="233" t="s">
        <v>4123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4124</v>
      </c>
      <c r="B117" s="234" t="s">
        <v>4125</v>
      </c>
      <c r="C117" s="234" t="s">
        <v>4126</v>
      </c>
      <c r="D117" s="234" t="s">
        <v>4127</v>
      </c>
      <c r="E117" s="234" t="s">
        <v>25</v>
      </c>
      <c r="F117" s="234" t="s">
        <v>4128</v>
      </c>
      <c r="G117" s="234" t="s">
        <v>4129</v>
      </c>
      <c r="H117" s="234" t="s">
        <v>4130</v>
      </c>
      <c r="I117" s="234" t="s">
        <v>4131</v>
      </c>
      <c r="J117" s="234" t="s">
        <v>4132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4133</v>
      </c>
      <c r="B118" s="234" t="s">
        <v>4134</v>
      </c>
      <c r="C118" s="234" t="s">
        <v>4135</v>
      </c>
      <c r="D118" s="234" t="s">
        <v>4136</v>
      </c>
      <c r="E118" s="234" t="s">
        <v>25</v>
      </c>
      <c r="F118" s="234" t="s">
        <v>25</v>
      </c>
      <c r="G118" s="234" t="s">
        <v>25</v>
      </c>
      <c r="H118" s="234" t="s">
        <v>4137</v>
      </c>
      <c r="I118" s="234" t="s">
        <v>3972</v>
      </c>
      <c r="J118" s="234" t="s">
        <v>4138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4139</v>
      </c>
      <c r="B119" s="234" t="s">
        <v>4140</v>
      </c>
      <c r="C119" s="234" t="s">
        <v>4141</v>
      </c>
      <c r="D119" s="234" t="s">
        <v>4142</v>
      </c>
      <c r="E119" s="234" t="s">
        <v>25</v>
      </c>
      <c r="F119" s="234" t="s">
        <v>4143</v>
      </c>
      <c r="G119" s="234" t="s">
        <v>25</v>
      </c>
      <c r="H119" s="234" t="s">
        <v>4144</v>
      </c>
      <c r="I119" s="234" t="s">
        <v>4145</v>
      </c>
      <c r="J119" s="234" t="s">
        <v>4146</v>
      </c>
      <c r="K119" s="237">
        <f>IF(COUNTIF(L119:AY119,"&lt;&gt;")=0,"",SUMPRODUCT(((Recommendations[ImplStatus]="Implemented")+(Recommendations[ImplStatus]="Compensated"))*ISNUMBER(MATCH(Recommendations[Id],L119:AY119,0)))/COUNTIF(L119:AY119,"&lt;&gt;"))</f>
        <v>0</v>
      </c>
      <c r="L119" s="240" t="s">
        <v>239</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465</v>
      </c>
      <c r="B120" s="233" t="s">
        <v>4147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4148</v>
      </c>
      <c r="B121" s="234" t="s">
        <v>4149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4150</v>
      </c>
      <c r="B122" s="234" t="s">
        <v>4151</v>
      </c>
      <c r="C122" s="234" t="s">
        <v>4152</v>
      </c>
      <c r="D122" s="234" t="s">
        <v>4153</v>
      </c>
      <c r="E122" s="234" t="s">
        <v>25</v>
      </c>
      <c r="F122" s="234" t="s">
        <v>4154</v>
      </c>
      <c r="G122" s="234" t="s">
        <v>25</v>
      </c>
      <c r="H122" s="234" t="s">
        <v>4155</v>
      </c>
      <c r="I122" s="234" t="s">
        <v>4156</v>
      </c>
      <c r="J122" s="234" t="s">
        <v>4157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4158</v>
      </c>
      <c r="B123" s="234" t="s">
        <v>4159</v>
      </c>
      <c r="C123" s="234" t="s">
        <v>4160</v>
      </c>
      <c r="D123" s="234" t="s">
        <v>4161</v>
      </c>
      <c r="E123" s="234" t="s">
        <v>25</v>
      </c>
      <c r="F123" s="234" t="s">
        <v>4162</v>
      </c>
      <c r="G123" s="234" t="s">
        <v>25</v>
      </c>
      <c r="H123" s="234" t="s">
        <v>4163</v>
      </c>
      <c r="I123" s="234" t="s">
        <v>25</v>
      </c>
      <c r="J123" s="234" t="s">
        <v>4164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472</v>
      </c>
      <c r="B124" s="233" t="s">
        <v>4165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4166</v>
      </c>
      <c r="B125" s="234" t="s">
        <v>4167</v>
      </c>
      <c r="C125" s="234" t="s">
        <v>4168</v>
      </c>
      <c r="D125" s="234" t="s">
        <v>4169</v>
      </c>
      <c r="E125" s="234" t="s">
        <v>25</v>
      </c>
      <c r="F125" s="234" t="s">
        <v>25</v>
      </c>
      <c r="G125" s="234" t="s">
        <v>25</v>
      </c>
      <c r="H125" s="234" t="s">
        <v>4170</v>
      </c>
      <c r="I125" s="234" t="s">
        <v>25</v>
      </c>
      <c r="J125" s="234" t="s">
        <v>4171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4172</v>
      </c>
      <c r="B126" s="234" t="s">
        <v>4173</v>
      </c>
      <c r="C126" s="234" t="s">
        <v>4174</v>
      </c>
      <c r="D126" s="234" t="s">
        <v>4175</v>
      </c>
      <c r="E126" s="234" t="s">
        <v>25</v>
      </c>
      <c r="F126" s="234" t="s">
        <v>4176</v>
      </c>
      <c r="G126" s="234" t="s">
        <v>25</v>
      </c>
      <c r="H126" s="234" t="s">
        <v>4177</v>
      </c>
      <c r="I126" s="234" t="s">
        <v>4178</v>
      </c>
      <c r="J126" s="234" t="s">
        <v>4179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4180</v>
      </c>
      <c r="B127" s="234" t="s">
        <v>4181</v>
      </c>
      <c r="C127" s="234" t="s">
        <v>4182</v>
      </c>
      <c r="D127" s="234" t="s">
        <v>4183</v>
      </c>
      <c r="E127" s="234" t="s">
        <v>4184</v>
      </c>
      <c r="F127" s="234" t="s">
        <v>25</v>
      </c>
      <c r="G127" s="234" t="s">
        <v>25</v>
      </c>
      <c r="H127" s="234" t="s">
        <v>4185</v>
      </c>
      <c r="I127" s="234" t="s">
        <v>25</v>
      </c>
      <c r="J127" s="234" t="s">
        <v>4186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4187</v>
      </c>
      <c r="B128" s="234" t="s">
        <v>4188</v>
      </c>
      <c r="C128" s="234" t="s">
        <v>4189</v>
      </c>
      <c r="D128" s="234" t="s">
        <v>25</v>
      </c>
      <c r="E128" s="234" t="s">
        <v>25</v>
      </c>
      <c r="F128" s="234" t="s">
        <v>25</v>
      </c>
      <c r="G128" s="234" t="s">
        <v>25</v>
      </c>
      <c r="H128" s="234" t="s">
        <v>4190</v>
      </c>
      <c r="I128" s="234" t="s">
        <v>4191</v>
      </c>
      <c r="J128" s="234" t="s">
        <v>4192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4193</v>
      </c>
      <c r="B129" s="234" t="s">
        <v>4194</v>
      </c>
      <c r="C129" s="234" t="s">
        <v>4195</v>
      </c>
      <c r="D129" s="234" t="s">
        <v>25</v>
      </c>
      <c r="E129" s="234" t="s">
        <v>4196</v>
      </c>
      <c r="F129" s="234" t="s">
        <v>25</v>
      </c>
      <c r="G129" s="234" t="s">
        <v>25</v>
      </c>
      <c r="H129" s="234" t="s">
        <v>4197</v>
      </c>
      <c r="I129" s="234" t="s">
        <v>25</v>
      </c>
      <c r="J129" s="234" t="s">
        <v>4198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4199</v>
      </c>
      <c r="B130" s="234" t="s">
        <v>4200</v>
      </c>
      <c r="C130" s="234" t="s">
        <v>4201</v>
      </c>
      <c r="D130" s="234" t="s">
        <v>25</v>
      </c>
      <c r="E130" s="234" t="s">
        <v>25</v>
      </c>
      <c r="F130" s="234" t="s">
        <v>25</v>
      </c>
      <c r="G130" s="234" t="s">
        <v>25</v>
      </c>
      <c r="H130" s="234" t="s">
        <v>4202</v>
      </c>
      <c r="I130" s="234" t="s">
        <v>25</v>
      </c>
      <c r="J130" s="234" t="s">
        <v>4203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4204</v>
      </c>
      <c r="B131" s="232" t="s">
        <v>4205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991</v>
      </c>
      <c r="B132" s="233" t="s">
        <v>4206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4207</v>
      </c>
      <c r="B133" s="234" t="s">
        <v>4208</v>
      </c>
      <c r="C133" s="234" t="s">
        <v>4209</v>
      </c>
      <c r="D133" s="234" t="s">
        <v>3747</v>
      </c>
      <c r="E133" s="234" t="s">
        <v>3536</v>
      </c>
      <c r="F133" s="234" t="s">
        <v>25</v>
      </c>
      <c r="G133" s="234" t="s">
        <v>25</v>
      </c>
      <c r="H133" s="234" t="s">
        <v>4210</v>
      </c>
      <c r="I133" s="234" t="s">
        <v>25</v>
      </c>
      <c r="J133" s="234" t="s">
        <v>4211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4212</v>
      </c>
      <c r="B134" s="234" t="s">
        <v>4213</v>
      </c>
      <c r="C134" s="234" t="s">
        <v>3751</v>
      </c>
      <c r="D134" s="234" t="s">
        <v>3542</v>
      </c>
      <c r="E134" s="234" t="s">
        <v>25</v>
      </c>
      <c r="F134" s="234" t="s">
        <v>3544</v>
      </c>
      <c r="G134" s="234" t="s">
        <v>25</v>
      </c>
      <c r="H134" s="234" t="s">
        <v>4214</v>
      </c>
      <c r="I134" s="234" t="s">
        <v>25</v>
      </c>
      <c r="J134" s="234" t="s">
        <v>4215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995</v>
      </c>
      <c r="B135" s="233" t="s">
        <v>4216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4217</v>
      </c>
      <c r="B136" s="234" t="s">
        <v>4218</v>
      </c>
      <c r="C136" s="234" t="s">
        <v>4219</v>
      </c>
      <c r="D136" s="234" t="s">
        <v>4220</v>
      </c>
      <c r="E136" s="234" t="s">
        <v>4221</v>
      </c>
      <c r="F136" s="234" t="s">
        <v>4222</v>
      </c>
      <c r="G136" s="234" t="s">
        <v>25</v>
      </c>
      <c r="H136" s="234" t="s">
        <v>4223</v>
      </c>
      <c r="I136" s="234" t="s">
        <v>25</v>
      </c>
      <c r="J136" s="234" t="s">
        <v>4224</v>
      </c>
      <c r="K136" s="237">
        <f>IF(COUNTIF(L136:AY136,"&lt;&gt;")=0,"",SUMPRODUCT(((Recommendations[ImplStatus]="Implemented")+(Recommendations[ImplStatus]="Compensated"))*ISNUMBER(MATCH(Recommendations[Id],L136:AY136,0)))/COUNTIF(L136:AY136,"&lt;&gt;"))</f>
        <v>0</v>
      </c>
      <c r="L136" s="240" t="s">
        <v>140</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4225</v>
      </c>
      <c r="B137" s="234" t="s">
        <v>4226</v>
      </c>
      <c r="C137" s="234" t="s">
        <v>4227</v>
      </c>
      <c r="D137" s="234" t="s">
        <v>4228</v>
      </c>
      <c r="E137" s="234" t="s">
        <v>25</v>
      </c>
      <c r="F137" s="234" t="s">
        <v>25</v>
      </c>
      <c r="G137" s="234" t="s">
        <v>25</v>
      </c>
      <c r="H137" s="234" t="s">
        <v>4229</v>
      </c>
      <c r="I137" s="234" t="s">
        <v>25</v>
      </c>
      <c r="J137" s="234" t="s">
        <v>4230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4231</v>
      </c>
      <c r="B138" s="234" t="s">
        <v>4232</v>
      </c>
      <c r="C138" s="234" t="s">
        <v>4233</v>
      </c>
      <c r="D138" s="234" t="s">
        <v>25</v>
      </c>
      <c r="E138" s="234" t="s">
        <v>25</v>
      </c>
      <c r="F138" s="234" t="s">
        <v>25</v>
      </c>
      <c r="G138" s="234" t="s">
        <v>25</v>
      </c>
      <c r="H138" s="234" t="s">
        <v>4234</v>
      </c>
      <c r="I138" s="234" t="s">
        <v>25</v>
      </c>
      <c r="J138" s="234" t="s">
        <v>4235</v>
      </c>
      <c r="K138" s="237">
        <f>IF(COUNTIF(L138:AY138,"&lt;&gt;")=0,"",SUMPRODUCT(((Recommendations[ImplStatus]="Implemented")+(Recommendations[ImplStatus]="Compensated"))*ISNUMBER(MATCH(Recommendations[Id],L138:AY138,0)))/COUNTIF(L138:AY138,"&lt;&gt;"))</f>
        <v>0</v>
      </c>
      <c r="L138" s="240" t="s">
        <v>18</v>
      </c>
      <c r="M138" s="240" t="s">
        <v>30</v>
      </c>
      <c r="N138" s="240" t="s">
        <v>76</v>
      </c>
      <c r="O138" s="240" t="s">
        <v>98</v>
      </c>
      <c r="P138" s="240" t="s">
        <v>147</v>
      </c>
      <c r="Q138" s="240" t="s">
        <v>189</v>
      </c>
      <c r="R138" s="240" t="s">
        <v>196</v>
      </c>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4236</v>
      </c>
      <c r="B139" s="234" t="s">
        <v>4237</v>
      </c>
      <c r="C139" s="234" t="s">
        <v>4238</v>
      </c>
      <c r="D139" s="234" t="s">
        <v>4239</v>
      </c>
      <c r="E139" s="234" t="s">
        <v>25</v>
      </c>
      <c r="F139" s="234" t="s">
        <v>25</v>
      </c>
      <c r="G139" s="234" t="s">
        <v>25</v>
      </c>
      <c r="H139" s="234" t="s">
        <v>4240</v>
      </c>
      <c r="I139" s="234" t="s">
        <v>4241</v>
      </c>
      <c r="J139" s="234" t="s">
        <v>4242</v>
      </c>
      <c r="K139" s="237">
        <f>IF(COUNTIF(L139:AY139,"&lt;&gt;")=0,"",SUMPRODUCT(((Recommendations[ImplStatus]="Implemented")+(Recommendations[ImplStatus]="Compensated"))*ISNUMBER(MATCH(Recommendations[Id],L139:AY139,0)))/COUNTIF(L139:AY139,"&lt;&gt;"))</f>
        <v>0</v>
      </c>
      <c r="L139" s="240" t="s">
        <v>175</v>
      </c>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4243</v>
      </c>
      <c r="B140" s="234" t="s">
        <v>4244</v>
      </c>
      <c r="C140" s="234" t="s">
        <v>4245</v>
      </c>
      <c r="D140" s="234" t="s">
        <v>4246</v>
      </c>
      <c r="E140" s="234" t="s">
        <v>25</v>
      </c>
      <c r="F140" s="234" t="s">
        <v>25</v>
      </c>
      <c r="G140" s="234" t="s">
        <v>25</v>
      </c>
      <c r="H140" s="234" t="s">
        <v>4247</v>
      </c>
      <c r="I140" s="234" t="s">
        <v>3972</v>
      </c>
      <c r="J140" s="234" t="s">
        <v>4248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4249</v>
      </c>
      <c r="B141" s="234" t="s">
        <v>4250</v>
      </c>
      <c r="C141" s="234" t="s">
        <v>4251</v>
      </c>
      <c r="D141" s="234" t="s">
        <v>25</v>
      </c>
      <c r="E141" s="234" t="s">
        <v>4252</v>
      </c>
      <c r="F141" s="234" t="s">
        <v>25</v>
      </c>
      <c r="G141" s="234" t="s">
        <v>25</v>
      </c>
      <c r="H141" s="234" t="s">
        <v>4253</v>
      </c>
      <c r="I141" s="234" t="s">
        <v>3972</v>
      </c>
      <c r="J141" s="234" t="s">
        <v>4254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4255</v>
      </c>
      <c r="B142" s="234" t="s">
        <v>4256</v>
      </c>
      <c r="C142" s="234" t="s">
        <v>4257</v>
      </c>
      <c r="D142" s="234" t="s">
        <v>4258</v>
      </c>
      <c r="E142" s="234" t="s">
        <v>4252</v>
      </c>
      <c r="F142" s="234" t="s">
        <v>25</v>
      </c>
      <c r="G142" s="234" t="s">
        <v>25</v>
      </c>
      <c r="H142" s="234" t="s">
        <v>4259</v>
      </c>
      <c r="I142" s="234" t="s">
        <v>4260</v>
      </c>
      <c r="J142" s="234" t="s">
        <v>4261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999</v>
      </c>
      <c r="B143" s="233" t="s">
        <v>4262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4263</v>
      </c>
      <c r="B144" s="234" t="s">
        <v>4264</v>
      </c>
      <c r="C144" s="234" t="s">
        <v>4265</v>
      </c>
      <c r="D144" s="234" t="s">
        <v>25</v>
      </c>
      <c r="E144" s="234" t="s">
        <v>25</v>
      </c>
      <c r="F144" s="234" t="s">
        <v>25</v>
      </c>
      <c r="G144" s="234" t="s">
        <v>25</v>
      </c>
      <c r="H144" s="234" t="s">
        <v>4266</v>
      </c>
      <c r="I144" s="234" t="s">
        <v>25</v>
      </c>
      <c r="J144" s="234" t="s">
        <v>4267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4268</v>
      </c>
      <c r="B145" s="234" t="s">
        <v>4269</v>
      </c>
      <c r="C145" s="234" t="s">
        <v>4270</v>
      </c>
      <c r="D145" s="234" t="s">
        <v>25</v>
      </c>
      <c r="E145" s="234" t="s">
        <v>25</v>
      </c>
      <c r="F145" s="234" t="s">
        <v>25</v>
      </c>
      <c r="G145" s="234" t="s">
        <v>25</v>
      </c>
      <c r="H145" s="234" t="s">
        <v>4271</v>
      </c>
      <c r="I145" s="234" t="s">
        <v>25</v>
      </c>
      <c r="J145" s="234" t="s">
        <v>4272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4273</v>
      </c>
      <c r="B146" s="234" t="s">
        <v>4274</v>
      </c>
      <c r="C146" s="234" t="s">
        <v>4275</v>
      </c>
      <c r="D146" s="234" t="s">
        <v>4276</v>
      </c>
      <c r="E146" s="234" t="s">
        <v>25</v>
      </c>
      <c r="F146" s="234" t="s">
        <v>25</v>
      </c>
      <c r="G146" s="234" t="s">
        <v>25</v>
      </c>
      <c r="H146" s="234" t="s">
        <v>4277</v>
      </c>
      <c r="I146" s="234" t="s">
        <v>25</v>
      </c>
      <c r="J146" s="234" t="s">
        <v>4278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4279</v>
      </c>
      <c r="B147" s="232" t="s">
        <v>4280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1021</v>
      </c>
      <c r="B148" s="233" t="s">
        <v>4281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4282</v>
      </c>
      <c r="B149" s="234" t="s">
        <v>4283</v>
      </c>
      <c r="C149" s="234" t="s">
        <v>4284</v>
      </c>
      <c r="D149" s="234" t="s">
        <v>3747</v>
      </c>
      <c r="E149" s="234" t="s">
        <v>3536</v>
      </c>
      <c r="F149" s="234" t="s">
        <v>25</v>
      </c>
      <c r="G149" s="234" t="s">
        <v>25</v>
      </c>
      <c r="H149" s="234" t="s">
        <v>4285</v>
      </c>
      <c r="I149" s="234" t="s">
        <v>25</v>
      </c>
      <c r="J149" s="234" t="s">
        <v>4286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4287</v>
      </c>
      <c r="B150" s="234" t="s">
        <v>4288</v>
      </c>
      <c r="C150" s="234" t="s">
        <v>3541</v>
      </c>
      <c r="D150" s="234" t="s">
        <v>3542</v>
      </c>
      <c r="E150" s="234" t="s">
        <v>25</v>
      </c>
      <c r="F150" s="234" t="s">
        <v>3544</v>
      </c>
      <c r="G150" s="234" t="s">
        <v>25</v>
      </c>
      <c r="H150" s="234" t="s">
        <v>4289</v>
      </c>
      <c r="I150" s="234" t="s">
        <v>25</v>
      </c>
      <c r="J150" s="234" t="s">
        <v>4290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1025</v>
      </c>
      <c r="B151" s="233" t="s">
        <v>4291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4292</v>
      </c>
      <c r="B152" s="234" t="s">
        <v>4293</v>
      </c>
      <c r="C152" s="234" t="s">
        <v>4294</v>
      </c>
      <c r="D152" s="234" t="s">
        <v>25</v>
      </c>
      <c r="E152" s="234" t="s">
        <v>25</v>
      </c>
      <c r="F152" s="234" t="s">
        <v>25</v>
      </c>
      <c r="G152" s="234" t="s">
        <v>25</v>
      </c>
      <c r="H152" s="234" t="s">
        <v>4295</v>
      </c>
      <c r="I152" s="234" t="s">
        <v>4296</v>
      </c>
      <c r="J152" s="234" t="s">
        <v>4297</v>
      </c>
      <c r="K152" s="237">
        <f>IF(COUNTIF(L152:AY152,"&lt;&gt;")=0,"",SUMPRODUCT(((Recommendations[ImplStatus]="Implemented")+(Recommendations[ImplStatus]="Compensated"))*ISNUMBER(MATCH(Recommendations[Id],L152:AY152,0)))/COUNTIF(L152:AY152,"&lt;&gt;"))</f>
        <v>0</v>
      </c>
      <c r="L152" s="240" t="s">
        <v>182</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4298</v>
      </c>
      <c r="B153" s="234" t="s">
        <v>4299</v>
      </c>
      <c r="C153" s="234" t="s">
        <v>4300</v>
      </c>
      <c r="D153" s="234" t="s">
        <v>4301</v>
      </c>
      <c r="E153" s="234" t="s">
        <v>25</v>
      </c>
      <c r="F153" s="234" t="s">
        <v>4302</v>
      </c>
      <c r="G153" s="234" t="s">
        <v>25</v>
      </c>
      <c r="H153" s="234" t="s">
        <v>4303</v>
      </c>
      <c r="I153" s="234" t="s">
        <v>4304</v>
      </c>
      <c r="J153" s="234" t="s">
        <v>4305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4306</v>
      </c>
      <c r="B154" s="234" t="s">
        <v>4307</v>
      </c>
      <c r="C154" s="234" t="s">
        <v>4308</v>
      </c>
      <c r="D154" s="234" t="s">
        <v>25</v>
      </c>
      <c r="E154" s="234" t="s">
        <v>25</v>
      </c>
      <c r="F154" s="234" t="s">
        <v>4309</v>
      </c>
      <c r="G154" s="234" t="s">
        <v>25</v>
      </c>
      <c r="H154" s="234" t="s">
        <v>4310</v>
      </c>
      <c r="I154" s="234" t="s">
        <v>25</v>
      </c>
      <c r="J154" s="234" t="s">
        <v>4311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4312</v>
      </c>
      <c r="B155" s="234" t="s">
        <v>4313</v>
      </c>
      <c r="C155" s="234" t="s">
        <v>4314</v>
      </c>
      <c r="D155" s="234" t="s">
        <v>25</v>
      </c>
      <c r="E155" s="234" t="s">
        <v>25</v>
      </c>
      <c r="F155" s="234" t="s">
        <v>25</v>
      </c>
      <c r="G155" s="234" t="s">
        <v>25</v>
      </c>
      <c r="H155" s="234" t="s">
        <v>4315</v>
      </c>
      <c r="I155" s="234" t="s">
        <v>4316</v>
      </c>
      <c r="J155" s="234" t="s">
        <v>4317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4318</v>
      </c>
      <c r="B156" s="234" t="s">
        <v>4319</v>
      </c>
      <c r="C156" s="234" t="s">
        <v>4320</v>
      </c>
      <c r="D156" s="234" t="s">
        <v>25</v>
      </c>
      <c r="E156" s="234" t="s">
        <v>25</v>
      </c>
      <c r="F156" s="234" t="s">
        <v>25</v>
      </c>
      <c r="G156" s="234" t="s">
        <v>25</v>
      </c>
      <c r="H156" s="234" t="s">
        <v>4321</v>
      </c>
      <c r="I156" s="234" t="s">
        <v>25</v>
      </c>
      <c r="J156" s="234" t="s">
        <v>4322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4323</v>
      </c>
      <c r="B157" s="234" t="s">
        <v>4324</v>
      </c>
      <c r="C157" s="234" t="s">
        <v>4325</v>
      </c>
      <c r="D157" s="234" t="s">
        <v>4326</v>
      </c>
      <c r="E157" s="234" t="s">
        <v>25</v>
      </c>
      <c r="F157" s="234" t="s">
        <v>25</v>
      </c>
      <c r="G157" s="234" t="s">
        <v>25</v>
      </c>
      <c r="H157" s="234" t="s">
        <v>4327</v>
      </c>
      <c r="I157" s="234" t="s">
        <v>25</v>
      </c>
      <c r="J157" s="234" t="s">
        <v>4328</v>
      </c>
      <c r="K157" s="237">
        <f>IF(COUNTIF(L157:AY157,"&lt;&gt;")=0,"",SUMPRODUCT(((Recommendations[ImplStatus]="Implemented")+(Recommendations[ImplStatus]="Compensated"))*ISNUMBER(MATCH(Recommendations[Id],L157:AY157,0)))/COUNTIF(L157:AY157,"&lt;&gt;"))</f>
        <v>0</v>
      </c>
      <c r="L157" s="240" t="s">
        <v>126</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4329</v>
      </c>
      <c r="B158" s="234" t="s">
        <v>4330</v>
      </c>
      <c r="C158" s="234" t="s">
        <v>4331</v>
      </c>
      <c r="D158" s="234" t="s">
        <v>4332</v>
      </c>
      <c r="E158" s="234" t="s">
        <v>25</v>
      </c>
      <c r="F158" s="234" t="s">
        <v>25</v>
      </c>
      <c r="G158" s="234" t="s">
        <v>25</v>
      </c>
      <c r="H158" s="234" t="s">
        <v>25</v>
      </c>
      <c r="I158" s="234" t="s">
        <v>25</v>
      </c>
      <c r="J158" s="234" t="s">
        <v>4333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4334</v>
      </c>
      <c r="B159" s="234" t="s">
        <v>4335</v>
      </c>
      <c r="C159" s="234" t="s">
        <v>4336</v>
      </c>
      <c r="D159" s="234" t="s">
        <v>4337</v>
      </c>
      <c r="E159" s="234" t="s">
        <v>25</v>
      </c>
      <c r="F159" s="234" t="s">
        <v>4338</v>
      </c>
      <c r="G159" s="234" t="s">
        <v>25</v>
      </c>
      <c r="H159" s="234" t="s">
        <v>4339</v>
      </c>
      <c r="I159" s="234" t="s">
        <v>4340</v>
      </c>
      <c r="J159" s="234" t="s">
        <v>4341</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1029</v>
      </c>
      <c r="B160" s="233" t="s">
        <v>4342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4343</v>
      </c>
      <c r="B161" s="234" t="s">
        <v>4344</v>
      </c>
      <c r="C161" s="234" t="s">
        <v>4345</v>
      </c>
      <c r="D161" s="234" t="s">
        <v>4346</v>
      </c>
      <c r="E161" s="234" t="s">
        <v>25</v>
      </c>
      <c r="F161" s="234" t="s">
        <v>25</v>
      </c>
      <c r="G161" s="234" t="s">
        <v>4347</v>
      </c>
      <c r="H161" s="234" t="s">
        <v>4348</v>
      </c>
      <c r="I161" s="234" t="s">
        <v>4349</v>
      </c>
      <c r="J161" s="234" t="s">
        <v>4350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4351</v>
      </c>
      <c r="B162" s="234" t="s">
        <v>4352</v>
      </c>
      <c r="C162" s="234" t="s">
        <v>4353</v>
      </c>
      <c r="D162" s="234" t="s">
        <v>4354</v>
      </c>
      <c r="E162" s="234" t="s">
        <v>25</v>
      </c>
      <c r="F162" s="234" t="s">
        <v>25</v>
      </c>
      <c r="G162" s="234" t="s">
        <v>25</v>
      </c>
      <c r="H162" s="234" t="s">
        <v>4355</v>
      </c>
      <c r="I162" s="234" t="s">
        <v>25</v>
      </c>
      <c r="J162" s="234" t="s">
        <v>4356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4357</v>
      </c>
      <c r="B163" s="234" t="s">
        <v>4358</v>
      </c>
      <c r="C163" s="234" t="s">
        <v>4359</v>
      </c>
      <c r="D163" s="234" t="s">
        <v>4354</v>
      </c>
      <c r="E163" s="234" t="s">
        <v>25</v>
      </c>
      <c r="F163" s="234" t="s">
        <v>4360</v>
      </c>
      <c r="G163" s="234" t="s">
        <v>25</v>
      </c>
      <c r="H163" s="234" t="s">
        <v>4361</v>
      </c>
      <c r="I163" s="234" t="s">
        <v>25</v>
      </c>
      <c r="J163" s="234" t="s">
        <v>4362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4363</v>
      </c>
      <c r="B164" s="234" t="s">
        <v>4364</v>
      </c>
      <c r="C164" s="234" t="s">
        <v>4365</v>
      </c>
      <c r="D164" s="234" t="s">
        <v>4366</v>
      </c>
      <c r="E164" s="234" t="s">
        <v>25</v>
      </c>
      <c r="F164" s="234" t="s">
        <v>25</v>
      </c>
      <c r="G164" s="234" t="s">
        <v>25</v>
      </c>
      <c r="H164" s="234" t="s">
        <v>4367</v>
      </c>
      <c r="I164" s="234" t="s">
        <v>4368</v>
      </c>
      <c r="J164" s="234" t="s">
        <v>4369</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4370</v>
      </c>
      <c r="B165" s="234" t="s">
        <v>4371</v>
      </c>
      <c r="C165" s="234" t="s">
        <v>4372</v>
      </c>
      <c r="D165" s="234" t="s">
        <v>25</v>
      </c>
      <c r="E165" s="234" t="s">
        <v>25</v>
      </c>
      <c r="F165" s="234" t="s">
        <v>25</v>
      </c>
      <c r="G165" s="234" t="s">
        <v>25</v>
      </c>
      <c r="H165" s="234" t="s">
        <v>4373</v>
      </c>
      <c r="I165" s="234" t="s">
        <v>25</v>
      </c>
      <c r="J165" s="234" t="s">
        <v>4374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4375</v>
      </c>
      <c r="B166" s="234" t="s">
        <v>4376</v>
      </c>
      <c r="C166" s="234" t="s">
        <v>4377</v>
      </c>
      <c r="D166" s="234" t="s">
        <v>4378</v>
      </c>
      <c r="E166" s="234" t="s">
        <v>25</v>
      </c>
      <c r="F166" s="234" t="s">
        <v>25</v>
      </c>
      <c r="G166" s="234" t="s">
        <v>25</v>
      </c>
      <c r="H166" s="234" t="s">
        <v>4379</v>
      </c>
      <c r="I166" s="234" t="s">
        <v>4380</v>
      </c>
      <c r="J166" s="234" t="s">
        <v>4381</v>
      </c>
      <c r="K166" s="237">
        <f>IF(COUNTIF(L166:AY166,"&lt;&gt;")=0,"",SUMPRODUCT(((Recommendations[ImplStatus]="Implemented")+(Recommendations[ImplStatus]="Compensated"))*ISNUMBER(MATCH(Recommendations[Id],L166:AY166,0)))/COUNTIF(L166:AY166,"&lt;&gt;"))</f>
        <v>0</v>
      </c>
      <c r="L166" s="240" t="s">
        <v>105</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4382</v>
      </c>
      <c r="B167" s="234" t="s">
        <v>4383</v>
      </c>
      <c r="C167" s="234" t="s">
        <v>4384</v>
      </c>
      <c r="D167" s="234" t="s">
        <v>25</v>
      </c>
      <c r="E167" s="234" t="s">
        <v>25</v>
      </c>
      <c r="F167" s="234" t="s">
        <v>25</v>
      </c>
      <c r="G167" s="234" t="s">
        <v>25</v>
      </c>
      <c r="H167" s="234" t="s">
        <v>4385</v>
      </c>
      <c r="I167" s="234" t="s">
        <v>4386</v>
      </c>
      <c r="J167" s="234" t="s">
        <v>4387</v>
      </c>
      <c r="K167" s="237">
        <f>IF(COUNTIF(L167:AY167,"&lt;&gt;")=0,"",SUMPRODUCT(((Recommendations[ImplStatus]="Implemented")+(Recommendations[ImplStatus]="Compensated"))*ISNUMBER(MATCH(Recommendations[Id],L167:AY167,0)))/COUNTIF(L167:AY167,"&lt;&gt;"))</f>
        <v>0</v>
      </c>
      <c r="L167" s="240" t="s">
        <v>112</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4388</v>
      </c>
      <c r="B168" s="234" t="s">
        <v>4389</v>
      </c>
      <c r="C168" s="234" t="s">
        <v>4390</v>
      </c>
      <c r="D168" s="234" t="s">
        <v>4391</v>
      </c>
      <c r="E168" s="234" t="s">
        <v>25</v>
      </c>
      <c r="F168" s="234" t="s">
        <v>25</v>
      </c>
      <c r="G168" s="234" t="s">
        <v>25</v>
      </c>
      <c r="H168" s="234" t="s">
        <v>4392</v>
      </c>
      <c r="I168" s="234" t="s">
        <v>25</v>
      </c>
      <c r="J168" s="234" t="s">
        <v>4393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4394</v>
      </c>
      <c r="B169" s="234" t="s">
        <v>4395</v>
      </c>
      <c r="C169" s="234" t="s">
        <v>4396</v>
      </c>
      <c r="D169" s="234" t="s">
        <v>4397</v>
      </c>
      <c r="E169" s="234" t="s">
        <v>25</v>
      </c>
      <c r="F169" s="234" t="s">
        <v>25</v>
      </c>
      <c r="G169" s="234" t="s">
        <v>4398</v>
      </c>
      <c r="H169" s="234" t="s">
        <v>4399</v>
      </c>
      <c r="I169" s="234" t="s">
        <v>4400</v>
      </c>
      <c r="J169" s="234" t="s">
        <v>4401</v>
      </c>
      <c r="K169" s="237">
        <f>IF(COUNTIF(L169:AY169,"&lt;&gt;")=0,"",SUMPRODUCT(((Recommendations[ImplStatus]="Implemented")+(Recommendations[ImplStatus]="Compensated"))*ISNUMBER(MATCH(Recommendations[Id],L169:AY169,0)))/COUNTIF(L169:AY169,"&lt;&gt;"))</f>
        <v>0</v>
      </c>
      <c r="L169" s="240" t="s">
        <v>133</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4402</v>
      </c>
      <c r="B170" s="234" t="s">
        <v>4403</v>
      </c>
      <c r="C170" s="234" t="s">
        <v>4404</v>
      </c>
      <c r="D170" s="234" t="s">
        <v>4405</v>
      </c>
      <c r="E170" s="234" t="s">
        <v>25</v>
      </c>
      <c r="F170" s="234" t="s">
        <v>25</v>
      </c>
      <c r="G170" s="234" t="s">
        <v>25</v>
      </c>
      <c r="H170" s="234" t="s">
        <v>4406</v>
      </c>
      <c r="I170" s="234" t="s">
        <v>4407</v>
      </c>
      <c r="J170" s="234" t="s">
        <v>4408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4409</v>
      </c>
      <c r="B171" s="234" t="s">
        <v>4410</v>
      </c>
      <c r="C171" s="234" t="s">
        <v>4404</v>
      </c>
      <c r="D171" s="234" t="s">
        <v>4411</v>
      </c>
      <c r="E171" s="234" t="s">
        <v>25</v>
      </c>
      <c r="F171" s="234" t="s">
        <v>25</v>
      </c>
      <c r="G171" s="234" t="s">
        <v>4412</v>
      </c>
      <c r="H171" s="234" t="s">
        <v>4406</v>
      </c>
      <c r="I171" s="234" t="s">
        <v>4413</v>
      </c>
      <c r="J171" s="234" t="s">
        <v>4414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4415</v>
      </c>
      <c r="B172" s="234" t="s">
        <v>4416</v>
      </c>
      <c r="C172" s="234" t="s">
        <v>4417</v>
      </c>
      <c r="D172" s="234" t="s">
        <v>4418</v>
      </c>
      <c r="E172" s="234" t="s">
        <v>25</v>
      </c>
      <c r="F172" s="234" t="s">
        <v>25</v>
      </c>
      <c r="G172" s="234" t="s">
        <v>25</v>
      </c>
      <c r="H172" s="234" t="s">
        <v>4419</v>
      </c>
      <c r="I172" s="234" t="s">
        <v>25</v>
      </c>
      <c r="J172" s="234" t="s">
        <v>4420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1033</v>
      </c>
      <c r="B173" s="233" t="s">
        <v>4421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4422</v>
      </c>
      <c r="B174" s="234" t="s">
        <v>4423</v>
      </c>
      <c r="C174" s="234" t="s">
        <v>4424</v>
      </c>
      <c r="D174" s="234" t="s">
        <v>4425</v>
      </c>
      <c r="E174" s="234" t="s">
        <v>4426</v>
      </c>
      <c r="F174" s="234" t="s">
        <v>25</v>
      </c>
      <c r="G174" s="234" t="s">
        <v>25</v>
      </c>
      <c r="H174" s="234" t="s">
        <v>4427</v>
      </c>
      <c r="I174" s="234" t="s">
        <v>4428</v>
      </c>
      <c r="J174" s="234" t="s">
        <v>4429</v>
      </c>
      <c r="K174" s="237">
        <f>IF(COUNTIF(L174:AY174,"&lt;&gt;")=0,"",SUMPRODUCT(((Recommendations[ImplStatus]="Implemented")+(Recommendations[ImplStatus]="Compensated"))*ISNUMBER(MATCH(Recommendations[Id],L174:AY174,0)))/COUNTIF(L174:AY174,"&lt;&gt;"))</f>
        <v>0</v>
      </c>
      <c r="L174" s="240" t="s">
        <v>84</v>
      </c>
      <c r="M174" s="240" t="s">
        <v>91</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4430</v>
      </c>
      <c r="B175" s="234" t="s">
        <v>4431</v>
      </c>
      <c r="C175" s="234" t="s">
        <v>4432</v>
      </c>
      <c r="D175" s="234" t="s">
        <v>25</v>
      </c>
      <c r="E175" s="234" t="s">
        <v>4433</v>
      </c>
      <c r="F175" s="234" t="s">
        <v>25</v>
      </c>
      <c r="G175" s="234" t="s">
        <v>25</v>
      </c>
      <c r="H175" s="234" t="s">
        <v>4434</v>
      </c>
      <c r="I175" s="234" t="s">
        <v>25</v>
      </c>
      <c r="J175" s="234" t="s">
        <v>4435</v>
      </c>
      <c r="K175" s="237">
        <f>IF(COUNTIF(L175:AY175,"&lt;&gt;")=0,"",SUMPRODUCT(((Recommendations[ImplStatus]="Implemented")+(Recommendations[ImplStatus]="Compensated"))*ISNUMBER(MATCH(Recommendations[Id],L175:AY175,0)))/COUNTIF(L175:AY175,"&lt;&gt;"))</f>
        <v>0</v>
      </c>
      <c r="L175" s="240" t="s">
        <v>119</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4436</v>
      </c>
      <c r="B176" s="234" t="s">
        <v>4437</v>
      </c>
      <c r="C176" s="234" t="s">
        <v>4438</v>
      </c>
      <c r="D176" s="234" t="s">
        <v>25</v>
      </c>
      <c r="E176" s="234" t="s">
        <v>4439</v>
      </c>
      <c r="F176" s="234" t="s">
        <v>25</v>
      </c>
      <c r="G176" s="234" t="s">
        <v>25</v>
      </c>
      <c r="H176" s="234" t="s">
        <v>4440</v>
      </c>
      <c r="I176" s="234" t="s">
        <v>4441</v>
      </c>
      <c r="J176" s="234" t="s">
        <v>4442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1038</v>
      </c>
      <c r="B177" s="233" t="s">
        <v>4443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4444</v>
      </c>
      <c r="B178" s="234" t="s">
        <v>4445</v>
      </c>
      <c r="C178" s="234" t="s">
        <v>4446</v>
      </c>
      <c r="D178" s="234" t="s">
        <v>4447</v>
      </c>
      <c r="E178" s="234" t="s">
        <v>4448</v>
      </c>
      <c r="F178" s="234" t="s">
        <v>4449</v>
      </c>
      <c r="G178" s="234" t="s">
        <v>25</v>
      </c>
      <c r="H178" s="234" t="s">
        <v>4450</v>
      </c>
      <c r="I178" s="234" t="s">
        <v>4451</v>
      </c>
      <c r="J178" s="234" t="s">
        <v>4452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1042</v>
      </c>
      <c r="B179" s="233" t="s">
        <v>4453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4454</v>
      </c>
      <c r="B180" s="234" t="s">
        <v>4455</v>
      </c>
      <c r="C180" s="234" t="s">
        <v>4456</v>
      </c>
      <c r="D180" s="234" t="s">
        <v>4447</v>
      </c>
      <c r="E180" s="234" t="s">
        <v>4457</v>
      </c>
      <c r="F180" s="234" t="s">
        <v>25</v>
      </c>
      <c r="G180" s="234" t="s">
        <v>25</v>
      </c>
      <c r="H180" s="234" t="s">
        <v>4458</v>
      </c>
      <c r="I180" s="234" t="s">
        <v>3972</v>
      </c>
      <c r="J180" s="234" t="s">
        <v>4459</v>
      </c>
      <c r="K180" s="237">
        <f>IF(COUNTIF(L180:AY180,"&lt;&gt;")=0,"",SUMPRODUCT(((Recommendations[ImplStatus]="Implemented")+(Recommendations[ImplStatus]="Compensated"))*ISNUMBER(MATCH(Recommendations[Id],L180:AY180,0)))/COUNTIF(L180:AY180,"&lt;&gt;"))</f>
        <v>0</v>
      </c>
      <c r="L180" s="240" t="s">
        <v>161</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4460</v>
      </c>
      <c r="B181" s="234" t="s">
        <v>4461</v>
      </c>
      <c r="C181" s="234" t="s">
        <v>4462</v>
      </c>
      <c r="D181" s="234" t="s">
        <v>4463</v>
      </c>
      <c r="E181" s="234" t="s">
        <v>25</v>
      </c>
      <c r="F181" s="234" t="s">
        <v>25</v>
      </c>
      <c r="G181" s="234" t="s">
        <v>25</v>
      </c>
      <c r="H181" s="234" t="s">
        <v>4464</v>
      </c>
      <c r="I181" s="234" t="s">
        <v>4465</v>
      </c>
      <c r="J181" s="234" t="s">
        <v>4466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4467</v>
      </c>
      <c r="B182" s="234" t="s">
        <v>4468</v>
      </c>
      <c r="C182" s="234" t="s">
        <v>4469</v>
      </c>
      <c r="D182" s="234" t="s">
        <v>4470</v>
      </c>
      <c r="E182" s="234" t="s">
        <v>25</v>
      </c>
      <c r="F182" s="234" t="s">
        <v>25</v>
      </c>
      <c r="G182" s="234" t="s">
        <v>25</v>
      </c>
      <c r="H182" s="234" t="s">
        <v>4471</v>
      </c>
      <c r="I182" s="234" t="s">
        <v>3972</v>
      </c>
      <c r="J182" s="234" t="s">
        <v>4472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4473</v>
      </c>
      <c r="B183" s="232" t="s">
        <v>4474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1072</v>
      </c>
      <c r="B184" s="233" t="s">
        <v>4475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4476</v>
      </c>
      <c r="B185" s="234" t="s">
        <v>4477</v>
      </c>
      <c r="C185" s="234" t="s">
        <v>4478</v>
      </c>
      <c r="D185" s="234" t="s">
        <v>3747</v>
      </c>
      <c r="E185" s="234" t="s">
        <v>4479</v>
      </c>
      <c r="F185" s="234" t="s">
        <v>25</v>
      </c>
      <c r="G185" s="234" t="s">
        <v>25</v>
      </c>
      <c r="H185" s="234" t="s">
        <v>4480</v>
      </c>
      <c r="I185" s="234" t="s">
        <v>25</v>
      </c>
      <c r="J185" s="234" t="s">
        <v>4481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4482</v>
      </c>
      <c r="B186" s="234" t="s">
        <v>4483</v>
      </c>
      <c r="C186" s="234" t="s">
        <v>3751</v>
      </c>
      <c r="D186" s="234" t="s">
        <v>4484</v>
      </c>
      <c r="E186" s="234" t="s">
        <v>25</v>
      </c>
      <c r="F186" s="234" t="s">
        <v>25</v>
      </c>
      <c r="G186" s="234" t="s">
        <v>25</v>
      </c>
      <c r="H186" s="234" t="s">
        <v>4485</v>
      </c>
      <c r="I186" s="234" t="s">
        <v>25</v>
      </c>
      <c r="J186" s="234" t="s">
        <v>4486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1076</v>
      </c>
      <c r="B187" s="233" t="s">
        <v>4487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4488</v>
      </c>
      <c r="B188" s="234" t="s">
        <v>4489</v>
      </c>
      <c r="C188" s="234" t="s">
        <v>4490</v>
      </c>
      <c r="D188" s="234" t="s">
        <v>4491</v>
      </c>
      <c r="E188" s="234" t="s">
        <v>25</v>
      </c>
      <c r="F188" s="234" t="s">
        <v>4492</v>
      </c>
      <c r="G188" s="234" t="s">
        <v>25</v>
      </c>
      <c r="H188" s="234" t="s">
        <v>4493</v>
      </c>
      <c r="I188" s="234" t="s">
        <v>4494</v>
      </c>
      <c r="J188" s="234" t="s">
        <v>4495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4496</v>
      </c>
      <c r="B189" s="234" t="s">
        <v>4497</v>
      </c>
      <c r="C189" s="234" t="s">
        <v>4498</v>
      </c>
      <c r="D189" s="234" t="s">
        <v>4499</v>
      </c>
      <c r="E189" s="234" t="s">
        <v>25</v>
      </c>
      <c r="F189" s="234" t="s">
        <v>25</v>
      </c>
      <c r="G189" s="234" t="s">
        <v>25</v>
      </c>
      <c r="H189" s="234" t="s">
        <v>4500</v>
      </c>
      <c r="I189" s="234" t="s">
        <v>25</v>
      </c>
      <c r="J189" s="234" t="s">
        <v>4501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4502</v>
      </c>
      <c r="B190" s="234" t="s">
        <v>4503</v>
      </c>
      <c r="C190" s="234" t="s">
        <v>4504</v>
      </c>
      <c r="D190" s="234" t="s">
        <v>4505</v>
      </c>
      <c r="E190" s="234" t="s">
        <v>25</v>
      </c>
      <c r="F190" s="234" t="s">
        <v>4506</v>
      </c>
      <c r="G190" s="234" t="s">
        <v>25</v>
      </c>
      <c r="H190" s="234" t="s">
        <v>4507</v>
      </c>
      <c r="I190" s="234" t="s">
        <v>25</v>
      </c>
      <c r="J190" s="234" t="s">
        <v>4508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4509</v>
      </c>
      <c r="B191" s="234" t="s">
        <v>4510</v>
      </c>
      <c r="C191" s="234" t="s">
        <v>4511</v>
      </c>
      <c r="D191" s="234" t="s">
        <v>25</v>
      </c>
      <c r="E191" s="234" t="s">
        <v>25</v>
      </c>
      <c r="F191" s="234" t="s">
        <v>25</v>
      </c>
      <c r="G191" s="234" t="s">
        <v>25</v>
      </c>
      <c r="H191" s="234" t="s">
        <v>4512</v>
      </c>
      <c r="I191" s="234" t="s">
        <v>25</v>
      </c>
      <c r="J191" s="234" t="s">
        <v>4513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4514</v>
      </c>
      <c r="B192" s="234" t="s">
        <v>4515</v>
      </c>
      <c r="C192" s="234" t="s">
        <v>4516</v>
      </c>
      <c r="D192" s="234" t="s">
        <v>4517</v>
      </c>
      <c r="E192" s="234" t="s">
        <v>4518</v>
      </c>
      <c r="F192" s="234" t="s">
        <v>25</v>
      </c>
      <c r="G192" s="234" t="s">
        <v>25</v>
      </c>
      <c r="H192" s="234" t="s">
        <v>4519</v>
      </c>
      <c r="I192" s="234" t="s">
        <v>25</v>
      </c>
      <c r="J192" s="234" t="s">
        <v>4520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1080</v>
      </c>
      <c r="B193" s="233" t="s">
        <v>4521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4522</v>
      </c>
      <c r="B194" s="234" t="s">
        <v>4523</v>
      </c>
      <c r="C194" s="234" t="s">
        <v>4524</v>
      </c>
      <c r="D194" s="234" t="s">
        <v>4517</v>
      </c>
      <c r="E194" s="234" t="s">
        <v>4518</v>
      </c>
      <c r="F194" s="234" t="s">
        <v>4525</v>
      </c>
      <c r="G194" s="234" t="s">
        <v>25</v>
      </c>
      <c r="H194" s="234" t="s">
        <v>4526</v>
      </c>
      <c r="I194" s="234" t="s">
        <v>25</v>
      </c>
      <c r="J194" s="234" t="s">
        <v>4527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4528</v>
      </c>
      <c r="B195" s="234" t="s">
        <v>4529</v>
      </c>
      <c r="C195" s="234" t="s">
        <v>4530</v>
      </c>
      <c r="D195" s="234" t="s">
        <v>4531</v>
      </c>
      <c r="E195" s="234" t="s">
        <v>25</v>
      </c>
      <c r="F195" s="234" t="s">
        <v>25</v>
      </c>
      <c r="G195" s="234" t="s">
        <v>25</v>
      </c>
      <c r="H195" s="234" t="s">
        <v>4532</v>
      </c>
      <c r="I195" s="234" t="s">
        <v>25</v>
      </c>
      <c r="J195" s="234" t="s">
        <v>4533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4534</v>
      </c>
      <c r="B196" s="234" t="s">
        <v>4535</v>
      </c>
      <c r="C196" s="234" t="s">
        <v>4536</v>
      </c>
      <c r="D196" s="234" t="s">
        <v>25</v>
      </c>
      <c r="E196" s="234" t="s">
        <v>4537</v>
      </c>
      <c r="F196" s="234" t="s">
        <v>25</v>
      </c>
      <c r="G196" s="234" t="s">
        <v>25</v>
      </c>
      <c r="H196" s="234" t="s">
        <v>4538</v>
      </c>
      <c r="I196" s="234" t="s">
        <v>25</v>
      </c>
      <c r="J196" s="234" t="s">
        <v>4539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4540</v>
      </c>
      <c r="B197" s="234" t="s">
        <v>4541</v>
      </c>
      <c r="C197" s="234" t="s">
        <v>4542</v>
      </c>
      <c r="D197" s="234" t="s">
        <v>25</v>
      </c>
      <c r="E197" s="234" t="s">
        <v>25</v>
      </c>
      <c r="F197" s="234" t="s">
        <v>25</v>
      </c>
      <c r="G197" s="234" t="s">
        <v>25</v>
      </c>
      <c r="H197" s="234" t="s">
        <v>4543</v>
      </c>
      <c r="I197" s="234" t="s">
        <v>25</v>
      </c>
      <c r="J197" s="234" t="s">
        <v>4544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4545</v>
      </c>
      <c r="B198" s="234" t="s">
        <v>4546</v>
      </c>
      <c r="C198" s="234" t="s">
        <v>4547</v>
      </c>
      <c r="D198" s="234" t="s">
        <v>4548</v>
      </c>
      <c r="E198" s="234" t="s">
        <v>25</v>
      </c>
      <c r="F198" s="234" t="s">
        <v>25</v>
      </c>
      <c r="G198" s="234" t="s">
        <v>25</v>
      </c>
      <c r="H198" s="234" t="s">
        <v>4549</v>
      </c>
      <c r="I198" s="234" t="s">
        <v>25</v>
      </c>
      <c r="J198" s="234" t="s">
        <v>4550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1084</v>
      </c>
      <c r="B199" s="233" t="s">
        <v>4551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4552</v>
      </c>
      <c r="B200" s="234" t="s">
        <v>4553</v>
      </c>
      <c r="C200" s="234" t="s">
        <v>4554</v>
      </c>
      <c r="D200" s="234" t="s">
        <v>25</v>
      </c>
      <c r="E200" s="234" t="s">
        <v>25</v>
      </c>
      <c r="F200" s="234" t="s">
        <v>25</v>
      </c>
      <c r="G200" s="234" t="s">
        <v>25</v>
      </c>
      <c r="H200" s="234" t="s">
        <v>4555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4556</v>
      </c>
      <c r="B201" s="234" t="s">
        <v>4557</v>
      </c>
      <c r="C201" s="234" t="s">
        <v>4558</v>
      </c>
      <c r="D201" s="234" t="s">
        <v>4559</v>
      </c>
      <c r="E201" s="234" t="s">
        <v>25</v>
      </c>
      <c r="F201" s="234" t="s">
        <v>25</v>
      </c>
      <c r="G201" s="234" t="s">
        <v>25</v>
      </c>
      <c r="H201" s="234" t="s">
        <v>4560</v>
      </c>
      <c r="I201" s="234" t="s">
        <v>25</v>
      </c>
      <c r="J201" s="234" t="s">
        <v>4561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4562</v>
      </c>
      <c r="B202" s="234" t="s">
        <v>4563</v>
      </c>
      <c r="C202" s="234" t="s">
        <v>4564</v>
      </c>
      <c r="D202" s="234" t="s">
        <v>25</v>
      </c>
      <c r="E202" s="234" t="s">
        <v>25</v>
      </c>
      <c r="F202" s="234" t="s">
        <v>25</v>
      </c>
      <c r="G202" s="234" t="s">
        <v>25</v>
      </c>
      <c r="H202" s="234" t="s">
        <v>4565</v>
      </c>
      <c r="I202" s="234" t="s">
        <v>25</v>
      </c>
      <c r="J202" s="234" t="s">
        <v>4566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4567</v>
      </c>
      <c r="B203" s="234" t="s">
        <v>4568</v>
      </c>
      <c r="C203" s="234" t="s">
        <v>4569</v>
      </c>
      <c r="D203" s="234" t="s">
        <v>4570</v>
      </c>
      <c r="E203" s="234" t="s">
        <v>25</v>
      </c>
      <c r="F203" s="234" t="s">
        <v>25</v>
      </c>
      <c r="G203" s="234" t="s">
        <v>25</v>
      </c>
      <c r="H203" s="234" t="s">
        <v>4571</v>
      </c>
      <c r="I203" s="234" t="s">
        <v>25</v>
      </c>
      <c r="J203" s="234" t="s">
        <v>4572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4573</v>
      </c>
      <c r="B204" s="234" t="s">
        <v>4574</v>
      </c>
      <c r="C204" s="234" t="s">
        <v>4575</v>
      </c>
      <c r="D204" s="234" t="s">
        <v>25</v>
      </c>
      <c r="E204" s="234" t="s">
        <v>25</v>
      </c>
      <c r="F204" s="234" t="s">
        <v>25</v>
      </c>
      <c r="G204" s="234" t="s">
        <v>25</v>
      </c>
      <c r="H204" s="234" t="s">
        <v>4576</v>
      </c>
      <c r="I204" s="234" t="s">
        <v>25</v>
      </c>
      <c r="J204" s="234" t="s">
        <v>4577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4578</v>
      </c>
      <c r="B205" s="234" t="s">
        <v>4579</v>
      </c>
      <c r="C205" s="234" t="s">
        <v>4580</v>
      </c>
      <c r="D205" s="234" t="s">
        <v>25</v>
      </c>
      <c r="E205" s="234" t="s">
        <v>25</v>
      </c>
      <c r="F205" s="234" t="s">
        <v>25</v>
      </c>
      <c r="G205" s="234" t="s">
        <v>25</v>
      </c>
      <c r="H205" s="234" t="s">
        <v>4581</v>
      </c>
      <c r="I205" s="234" t="s">
        <v>4582</v>
      </c>
      <c r="J205" s="234" t="s">
        <v>4583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4584</v>
      </c>
      <c r="B206" s="234" t="s">
        <v>4585</v>
      </c>
      <c r="C206" s="234" t="s">
        <v>4586</v>
      </c>
      <c r="D206" s="234" t="s">
        <v>25</v>
      </c>
      <c r="E206" s="234" t="s">
        <v>25</v>
      </c>
      <c r="F206" s="234" t="s">
        <v>25</v>
      </c>
      <c r="G206" s="234" t="s">
        <v>25</v>
      </c>
      <c r="H206" s="234" t="s">
        <v>4587</v>
      </c>
      <c r="I206" s="234" t="s">
        <v>25</v>
      </c>
      <c r="J206" s="234" t="s">
        <v>4588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4589</v>
      </c>
      <c r="B207" s="234" t="s">
        <v>4590</v>
      </c>
      <c r="C207" s="234" t="s">
        <v>4586</v>
      </c>
      <c r="D207" s="234" t="s">
        <v>4591</v>
      </c>
      <c r="E207" s="234" t="s">
        <v>25</v>
      </c>
      <c r="F207" s="234" t="s">
        <v>25</v>
      </c>
      <c r="G207" s="234" t="s">
        <v>25</v>
      </c>
      <c r="H207" s="234" t="s">
        <v>4592</v>
      </c>
      <c r="I207" s="234" t="s">
        <v>25</v>
      </c>
      <c r="J207" s="234" t="s">
        <v>4593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4594</v>
      </c>
      <c r="B208" s="234" t="s">
        <v>4595</v>
      </c>
      <c r="C208" s="234" t="s">
        <v>4596</v>
      </c>
      <c r="D208" s="234" t="s">
        <v>4591</v>
      </c>
      <c r="E208" s="234" t="s">
        <v>25</v>
      </c>
      <c r="F208" s="234" t="s">
        <v>4597</v>
      </c>
      <c r="G208" s="234" t="s">
        <v>4598</v>
      </c>
      <c r="H208" s="234" t="s">
        <v>4599</v>
      </c>
      <c r="I208" s="234" t="s">
        <v>4600</v>
      </c>
      <c r="J208" s="234" t="s">
        <v>4601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4602</v>
      </c>
      <c r="B209" s="234" t="s">
        <v>4603</v>
      </c>
      <c r="C209" s="234" t="s">
        <v>4604</v>
      </c>
      <c r="D209" s="234" t="s">
        <v>4605</v>
      </c>
      <c r="E209" s="234" t="s">
        <v>25</v>
      </c>
      <c r="F209" s="234" t="s">
        <v>4597</v>
      </c>
      <c r="G209" s="234" t="s">
        <v>4606</v>
      </c>
      <c r="H209" s="234" t="s">
        <v>4607</v>
      </c>
      <c r="I209" s="234" t="s">
        <v>4600</v>
      </c>
      <c r="J209" s="234" t="s">
        <v>4608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1088</v>
      </c>
      <c r="B210" s="233" t="s">
        <v>4609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4610</v>
      </c>
      <c r="B211" s="234" t="s">
        <v>4611</v>
      </c>
      <c r="C211" s="234" t="s">
        <v>4612</v>
      </c>
      <c r="D211" s="234" t="s">
        <v>4613</v>
      </c>
      <c r="E211" s="234" t="s">
        <v>25</v>
      </c>
      <c r="F211" s="234" t="s">
        <v>25</v>
      </c>
      <c r="G211" s="234" t="s">
        <v>4614</v>
      </c>
      <c r="H211" s="234" t="s">
        <v>4615</v>
      </c>
      <c r="I211" s="234" t="s">
        <v>4616</v>
      </c>
      <c r="J211" s="234" t="s">
        <v>4617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4618</v>
      </c>
      <c r="B212" s="234" t="s">
        <v>4619</v>
      </c>
      <c r="C212" s="234" t="s">
        <v>4620</v>
      </c>
      <c r="D212" s="234" t="s">
        <v>4621</v>
      </c>
      <c r="E212" s="234" t="s">
        <v>25</v>
      </c>
      <c r="F212" s="234" t="s">
        <v>4622</v>
      </c>
      <c r="G212" s="234" t="s">
        <v>25</v>
      </c>
      <c r="H212" s="234" t="s">
        <v>25</v>
      </c>
      <c r="I212" s="234" t="s">
        <v>25</v>
      </c>
      <c r="J212" s="234" t="s">
        <v>4623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4624</v>
      </c>
      <c r="B213" s="234" t="s">
        <v>4625</v>
      </c>
      <c r="C213" s="234" t="s">
        <v>4626</v>
      </c>
      <c r="D213" s="234" t="s">
        <v>4627</v>
      </c>
      <c r="E213" s="234" t="s">
        <v>25</v>
      </c>
      <c r="F213" s="234" t="s">
        <v>4628</v>
      </c>
      <c r="G213" s="234" t="s">
        <v>25</v>
      </c>
      <c r="H213" s="234" t="s">
        <v>4629</v>
      </c>
      <c r="I213" s="234" t="s">
        <v>25</v>
      </c>
      <c r="J213" s="234" t="s">
        <v>4630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4631</v>
      </c>
      <c r="B214" s="234" t="s">
        <v>4632</v>
      </c>
      <c r="C214" s="234" t="s">
        <v>4633</v>
      </c>
      <c r="D214" s="234" t="s">
        <v>4634</v>
      </c>
      <c r="E214" s="234" t="s">
        <v>25</v>
      </c>
      <c r="F214" s="234" t="s">
        <v>25</v>
      </c>
      <c r="G214" s="234" t="s">
        <v>25</v>
      </c>
      <c r="H214" s="234" t="s">
        <v>4635</v>
      </c>
      <c r="I214" s="234" t="s">
        <v>3972</v>
      </c>
      <c r="J214" s="234" t="s">
        <v>4636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4637</v>
      </c>
      <c r="B215" s="234" t="s">
        <v>4638</v>
      </c>
      <c r="C215" s="234" t="s">
        <v>4639</v>
      </c>
      <c r="D215" s="234" t="s">
        <v>4640</v>
      </c>
      <c r="E215" s="234" t="s">
        <v>25</v>
      </c>
      <c r="F215" s="234" t="s">
        <v>25</v>
      </c>
      <c r="G215" s="234" t="s">
        <v>25</v>
      </c>
      <c r="H215" s="234" t="s">
        <v>4641</v>
      </c>
      <c r="I215" s="234" t="s">
        <v>25</v>
      </c>
      <c r="J215" s="234" t="s">
        <v>4642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4643</v>
      </c>
      <c r="B216" s="232" t="s">
        <v>4644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1102</v>
      </c>
      <c r="B217" s="233" t="s">
        <v>4645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4646</v>
      </c>
      <c r="B218" s="234" t="s">
        <v>4647</v>
      </c>
      <c r="C218" s="234" t="s">
        <v>4648</v>
      </c>
      <c r="D218" s="234" t="s">
        <v>3747</v>
      </c>
      <c r="E218" s="234" t="s">
        <v>3536</v>
      </c>
      <c r="F218" s="234" t="s">
        <v>25</v>
      </c>
      <c r="G218" s="234" t="s">
        <v>25</v>
      </c>
      <c r="H218" s="234" t="s">
        <v>4649</v>
      </c>
      <c r="I218" s="234" t="s">
        <v>25</v>
      </c>
      <c r="J218" s="234" t="s">
        <v>4650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4651</v>
      </c>
      <c r="B219" s="234" t="s">
        <v>4652</v>
      </c>
      <c r="C219" s="234" t="s">
        <v>3541</v>
      </c>
      <c r="D219" s="234" t="s">
        <v>3542</v>
      </c>
      <c r="E219" s="234" t="s">
        <v>25</v>
      </c>
      <c r="F219" s="234" t="s">
        <v>3544</v>
      </c>
      <c r="G219" s="234" t="s">
        <v>25</v>
      </c>
      <c r="H219" s="234" t="s">
        <v>4653</v>
      </c>
      <c r="I219" s="234" t="s">
        <v>25</v>
      </c>
      <c r="J219" s="234" t="s">
        <v>4654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1106</v>
      </c>
      <c r="B220" s="233" t="s">
        <v>4655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4656</v>
      </c>
      <c r="B221" s="234" t="s">
        <v>4657</v>
      </c>
      <c r="C221" s="234" t="s">
        <v>4658</v>
      </c>
      <c r="D221" s="234" t="s">
        <v>4659</v>
      </c>
      <c r="E221" s="234" t="s">
        <v>25</v>
      </c>
      <c r="F221" s="234" t="s">
        <v>25</v>
      </c>
      <c r="G221" s="234" t="s">
        <v>25</v>
      </c>
      <c r="H221" s="234" t="s">
        <v>4660</v>
      </c>
      <c r="I221" s="234" t="s">
        <v>25</v>
      </c>
      <c r="J221" s="234" t="s">
        <v>4661</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4662</v>
      </c>
      <c r="B222" s="234" t="s">
        <v>4663</v>
      </c>
      <c r="C222" s="234" t="s">
        <v>4664</v>
      </c>
      <c r="D222" s="234" t="s">
        <v>4665</v>
      </c>
      <c r="E222" s="234" t="s">
        <v>25</v>
      </c>
      <c r="F222" s="234" t="s">
        <v>25</v>
      </c>
      <c r="G222" s="234" t="s">
        <v>25</v>
      </c>
      <c r="H222" s="234" t="s">
        <v>4666</v>
      </c>
      <c r="I222" s="234" t="s">
        <v>25</v>
      </c>
      <c r="J222" s="234" t="s">
        <v>4667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4668</v>
      </c>
      <c r="B223" s="234" t="s">
        <v>4669</v>
      </c>
      <c r="C223" s="234" t="s">
        <v>4670</v>
      </c>
      <c r="D223" s="234" t="s">
        <v>25</v>
      </c>
      <c r="E223" s="234" t="s">
        <v>4671</v>
      </c>
      <c r="F223" s="234" t="s">
        <v>25</v>
      </c>
      <c r="G223" s="234" t="s">
        <v>25</v>
      </c>
      <c r="H223" s="234" t="s">
        <v>4672</v>
      </c>
      <c r="I223" s="234" t="s">
        <v>25</v>
      </c>
      <c r="J223" s="234" t="s">
        <v>4673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4674</v>
      </c>
      <c r="B224" s="234" t="s">
        <v>4675</v>
      </c>
      <c r="C224" s="234" t="s">
        <v>4676</v>
      </c>
      <c r="D224" s="234" t="s">
        <v>25</v>
      </c>
      <c r="E224" s="234" t="s">
        <v>25</v>
      </c>
      <c r="F224" s="234" t="s">
        <v>25</v>
      </c>
      <c r="G224" s="234" t="s">
        <v>25</v>
      </c>
      <c r="H224" s="234" t="s">
        <v>4677</v>
      </c>
      <c r="I224" s="234" t="s">
        <v>25</v>
      </c>
      <c r="J224" s="234" t="s">
        <v>4678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4679</v>
      </c>
      <c r="B225" s="234" t="s">
        <v>4680</v>
      </c>
      <c r="C225" s="234" t="s">
        <v>4681</v>
      </c>
      <c r="D225" s="234" t="s">
        <v>25</v>
      </c>
      <c r="E225" s="234" t="s">
        <v>25</v>
      </c>
      <c r="F225" s="234" t="s">
        <v>25</v>
      </c>
      <c r="G225" s="234" t="s">
        <v>25</v>
      </c>
      <c r="H225" s="234" t="s">
        <v>4682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4683</v>
      </c>
      <c r="B226" s="234" t="s">
        <v>4684</v>
      </c>
      <c r="C226" s="234" t="s">
        <v>4685</v>
      </c>
      <c r="D226" s="234" t="s">
        <v>25</v>
      </c>
      <c r="E226" s="234" t="s">
        <v>25</v>
      </c>
      <c r="F226" s="234" t="s">
        <v>25</v>
      </c>
      <c r="G226" s="234" t="s">
        <v>25</v>
      </c>
      <c r="H226" s="234" t="s">
        <v>4686</v>
      </c>
      <c r="I226" s="234" t="s">
        <v>25</v>
      </c>
      <c r="J226" s="234" t="s">
        <v>4687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4688</v>
      </c>
      <c r="B227" s="234" t="s">
        <v>4689</v>
      </c>
      <c r="C227" s="234" t="s">
        <v>4690</v>
      </c>
      <c r="D227" s="234" t="s">
        <v>25</v>
      </c>
      <c r="E227" s="234" t="s">
        <v>25</v>
      </c>
      <c r="F227" s="234" t="s">
        <v>25</v>
      </c>
      <c r="G227" s="234" t="s">
        <v>25</v>
      </c>
      <c r="H227" s="234" t="s">
        <v>4691</v>
      </c>
      <c r="I227" s="234" t="s">
        <v>25</v>
      </c>
      <c r="J227" s="234" t="s">
        <v>4692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4693</v>
      </c>
      <c r="B228" s="234" t="s">
        <v>4694</v>
      </c>
      <c r="C228" s="234" t="s">
        <v>4695</v>
      </c>
      <c r="D228" s="234" t="s">
        <v>25</v>
      </c>
      <c r="E228" s="234" t="s">
        <v>25</v>
      </c>
      <c r="F228" s="234" t="s">
        <v>25</v>
      </c>
      <c r="G228" s="234" t="s">
        <v>25</v>
      </c>
      <c r="H228" s="234" t="s">
        <v>4696</v>
      </c>
      <c r="I228" s="234" t="s">
        <v>25</v>
      </c>
      <c r="J228" s="234" t="s">
        <v>4697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4698</v>
      </c>
      <c r="B229" s="234" t="s">
        <v>4699</v>
      </c>
      <c r="C229" s="234" t="s">
        <v>4700</v>
      </c>
      <c r="D229" s="234" t="s">
        <v>25</v>
      </c>
      <c r="E229" s="234" t="s">
        <v>25</v>
      </c>
      <c r="F229" s="234" t="s">
        <v>25</v>
      </c>
      <c r="G229" s="234" t="s">
        <v>25</v>
      </c>
      <c r="H229" s="234" t="s">
        <v>4701</v>
      </c>
      <c r="I229" s="234" t="s">
        <v>25</v>
      </c>
      <c r="J229" s="234" t="s">
        <v>4702</v>
      </c>
      <c r="K229" s="237">
        <f>IF(COUNTIF(L229:AY229,"&lt;&gt;")=0,"",SUMPRODUCT(((Recommendations[ImplStatus]="Implemented")+(Recommendations[ImplStatus]="Compensated"))*ISNUMBER(MATCH(Recommendations[Id],L229:AY229,0)))/COUNTIF(L229:AY229,"&lt;&gt;"))</f>
        <v>0</v>
      </c>
      <c r="L229" s="240" t="s">
        <v>266</v>
      </c>
      <c r="M229" s="240" t="s">
        <v>286</v>
      </c>
      <c r="N229" s="240" t="s">
        <v>306</v>
      </c>
      <c r="O229" s="240" t="s">
        <v>313</v>
      </c>
      <c r="P229" s="240" t="s">
        <v>320</v>
      </c>
      <c r="Q229" s="240" t="s">
        <v>325</v>
      </c>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1110</v>
      </c>
      <c r="B230" s="233" t="s">
        <v>4703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4704</v>
      </c>
      <c r="B231" s="234" t="s">
        <v>4705</v>
      </c>
      <c r="C231" s="234" t="s">
        <v>4706</v>
      </c>
      <c r="D231" s="234" t="s">
        <v>4707</v>
      </c>
      <c r="E231" s="234" t="s">
        <v>25</v>
      </c>
      <c r="F231" s="234" t="s">
        <v>25</v>
      </c>
      <c r="G231" s="234" t="s">
        <v>25</v>
      </c>
      <c r="H231" s="234" t="s">
        <v>4708</v>
      </c>
      <c r="I231" s="234" t="s">
        <v>25</v>
      </c>
      <c r="J231" s="234" t="s">
        <v>4709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4710</v>
      </c>
      <c r="B232" s="234" t="s">
        <v>4711</v>
      </c>
      <c r="C232" s="234" t="s">
        <v>4712</v>
      </c>
      <c r="D232" s="234" t="s">
        <v>4713</v>
      </c>
      <c r="E232" s="234" t="s">
        <v>25</v>
      </c>
      <c r="F232" s="234" t="s">
        <v>25</v>
      </c>
      <c r="G232" s="234" t="s">
        <v>25</v>
      </c>
      <c r="H232" s="234" t="s">
        <v>4714</v>
      </c>
      <c r="I232" s="234" t="s">
        <v>25</v>
      </c>
      <c r="J232" s="234" t="s">
        <v>4715</v>
      </c>
      <c r="K232" s="237">
        <f>IF(COUNTIF(L232:AY232,"&lt;&gt;")=0,"",SUMPRODUCT(((Recommendations[ImplStatus]="Implemented")+(Recommendations[ImplStatus]="Compensated"))*ISNUMBER(MATCH(Recommendations[Id],L232:AY232,0)))/COUNTIF(L232:AY232,"&lt;&gt;"))</f>
        <v>0</v>
      </c>
      <c r="L232" s="240" t="s">
        <v>211</v>
      </c>
      <c r="M232" s="240" t="s">
        <v>273</v>
      </c>
      <c r="N232" s="240" t="s">
        <v>292</v>
      </c>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4716</v>
      </c>
      <c r="B233" s="234" t="s">
        <v>4717</v>
      </c>
      <c r="C233" s="234" t="s">
        <v>4718</v>
      </c>
      <c r="D233" s="234" t="s">
        <v>4719</v>
      </c>
      <c r="E233" s="234" t="s">
        <v>25</v>
      </c>
      <c r="F233" s="234" t="s">
        <v>25</v>
      </c>
      <c r="G233" s="234" t="s">
        <v>25</v>
      </c>
      <c r="H233" s="234" t="s">
        <v>4720</v>
      </c>
      <c r="I233" s="234" t="s">
        <v>25</v>
      </c>
      <c r="J233" s="234" t="s">
        <v>4721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4722</v>
      </c>
      <c r="B234" s="234" t="s">
        <v>4723</v>
      </c>
      <c r="C234" s="234" t="s">
        <v>4724</v>
      </c>
      <c r="D234" s="234" t="s">
        <v>4725</v>
      </c>
      <c r="E234" s="234" t="s">
        <v>25</v>
      </c>
      <c r="F234" s="234" t="s">
        <v>25</v>
      </c>
      <c r="G234" s="234" t="s">
        <v>25</v>
      </c>
      <c r="H234" s="234" t="s">
        <v>4726</v>
      </c>
      <c r="I234" s="234" t="s">
        <v>25</v>
      </c>
      <c r="J234" s="234" t="s">
        <v>4727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1114</v>
      </c>
      <c r="B235" s="233" t="s">
        <v>4728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4729</v>
      </c>
      <c r="B236" s="234" t="s">
        <v>4730</v>
      </c>
      <c r="C236" s="234" t="s">
        <v>4731</v>
      </c>
      <c r="D236" s="234" t="s">
        <v>4732</v>
      </c>
      <c r="E236" s="234" t="s">
        <v>25</v>
      </c>
      <c r="F236" s="234" t="s">
        <v>25</v>
      </c>
      <c r="G236" s="234" t="s">
        <v>25</v>
      </c>
      <c r="H236" s="234" t="s">
        <v>4733</v>
      </c>
      <c r="I236" s="234" t="s">
        <v>25</v>
      </c>
      <c r="J236" s="234" t="s">
        <v>4734</v>
      </c>
      <c r="K236" s="237">
        <f>IF(COUNTIF(L236:AY236,"&lt;&gt;")=0,"",SUMPRODUCT(((Recommendations[ImplStatus]="Implemented")+(Recommendations[ImplStatus]="Compensated"))*ISNUMBER(MATCH(Recommendations[Id],L236:AY236,0)))/COUNTIF(L236:AY236,"&lt;&gt;"))</f>
        <v>0</v>
      </c>
      <c r="L236" s="240" t="s">
        <v>332</v>
      </c>
      <c r="M236" s="240" t="s">
        <v>339</v>
      </c>
      <c r="N236" s="240" t="s">
        <v>345</v>
      </c>
      <c r="O236" s="240" t="s">
        <v>351</v>
      </c>
      <c r="P236" s="240" t="s">
        <v>358</v>
      </c>
      <c r="Q236" s="240" t="s">
        <v>365</v>
      </c>
      <c r="R236" s="240" t="s">
        <v>372</v>
      </c>
      <c r="S236" s="240" t="s">
        <v>379</v>
      </c>
      <c r="T236" s="240" t="s">
        <v>385</v>
      </c>
      <c r="U236" s="240" t="s">
        <v>391</v>
      </c>
      <c r="V236" s="240" t="s">
        <v>398</v>
      </c>
      <c r="W236" s="240" t="s">
        <v>404</v>
      </c>
      <c r="X236" s="240" t="s">
        <v>411</v>
      </c>
      <c r="Y236" s="240" t="s">
        <v>417</v>
      </c>
      <c r="Z236" s="240" t="s">
        <v>423</v>
      </c>
      <c r="AA236" s="240" t="s">
        <v>429</v>
      </c>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4735</v>
      </c>
      <c r="B237" s="234" t="s">
        <v>4736</v>
      </c>
      <c r="C237" s="234" t="s">
        <v>4737</v>
      </c>
      <c r="D237" s="234" t="s">
        <v>4738</v>
      </c>
      <c r="E237" s="234" t="s">
        <v>25</v>
      </c>
      <c r="F237" s="234" t="s">
        <v>25</v>
      </c>
      <c r="G237" s="234" t="s">
        <v>4739</v>
      </c>
      <c r="H237" s="234" t="s">
        <v>4740</v>
      </c>
      <c r="I237" s="234" t="s">
        <v>3972</v>
      </c>
      <c r="J237" s="234" t="s">
        <v>4741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4742</v>
      </c>
      <c r="B238" s="234" t="s">
        <v>4743</v>
      </c>
      <c r="C238" s="234" t="s">
        <v>4744</v>
      </c>
      <c r="D238" s="234" t="s">
        <v>25</v>
      </c>
      <c r="E238" s="234" t="s">
        <v>25</v>
      </c>
      <c r="F238" s="234" t="s">
        <v>25</v>
      </c>
      <c r="G238" s="234" t="s">
        <v>25</v>
      </c>
      <c r="H238" s="234" t="s">
        <v>4745</v>
      </c>
      <c r="I238" s="234" t="s">
        <v>4746</v>
      </c>
      <c r="J238" s="234" t="s">
        <v>4747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4748</v>
      </c>
      <c r="B239" s="234" t="s">
        <v>4749</v>
      </c>
      <c r="C239" s="234" t="s">
        <v>4750</v>
      </c>
      <c r="D239" s="234" t="s">
        <v>25</v>
      </c>
      <c r="E239" s="234" t="s">
        <v>25</v>
      </c>
      <c r="F239" s="234" t="s">
        <v>25</v>
      </c>
      <c r="G239" s="234" t="s">
        <v>25</v>
      </c>
      <c r="H239" s="234" t="s">
        <v>4751</v>
      </c>
      <c r="I239" s="234" t="s">
        <v>3972</v>
      </c>
      <c r="J239" s="234" t="s">
        <v>4752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4753</v>
      </c>
      <c r="B240" s="234" t="s">
        <v>4754</v>
      </c>
      <c r="C240" s="234" t="s">
        <v>4755</v>
      </c>
      <c r="D240" s="234" t="s">
        <v>4756</v>
      </c>
      <c r="E240" s="234" t="s">
        <v>25</v>
      </c>
      <c r="F240" s="234" t="s">
        <v>25</v>
      </c>
      <c r="G240" s="234" t="s">
        <v>25</v>
      </c>
      <c r="H240" s="234" t="s">
        <v>4757</v>
      </c>
      <c r="I240" s="234" t="s">
        <v>25</v>
      </c>
      <c r="J240" s="234" t="s">
        <v>4758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1118</v>
      </c>
      <c r="B241" s="233" t="s">
        <v>4759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4760</v>
      </c>
      <c r="B242" s="234" t="s">
        <v>4761</v>
      </c>
      <c r="C242" s="234" t="s">
        <v>4762</v>
      </c>
      <c r="D242" s="234" t="s">
        <v>25</v>
      </c>
      <c r="E242" s="234" t="s">
        <v>25</v>
      </c>
      <c r="F242" s="234" t="s">
        <v>4763</v>
      </c>
      <c r="G242" s="234" t="s">
        <v>25</v>
      </c>
      <c r="H242" s="234" t="s">
        <v>4764</v>
      </c>
      <c r="I242" s="234" t="s">
        <v>25</v>
      </c>
      <c r="J242" s="234" t="s">
        <v>4765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1122</v>
      </c>
      <c r="B243" s="233" t="s">
        <v>4766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4767</v>
      </c>
      <c r="B244" s="234" t="s">
        <v>4768</v>
      </c>
      <c r="C244" s="234" t="s">
        <v>4769</v>
      </c>
      <c r="D244" s="234" t="s">
        <v>25</v>
      </c>
      <c r="E244" s="234" t="s">
        <v>25</v>
      </c>
      <c r="F244" s="234" t="s">
        <v>4770</v>
      </c>
      <c r="G244" s="234" t="s">
        <v>25</v>
      </c>
      <c r="H244" s="234" t="s">
        <v>4771</v>
      </c>
      <c r="I244" s="234" t="s">
        <v>4772</v>
      </c>
      <c r="J244" s="234" t="s">
        <v>4773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4774</v>
      </c>
      <c r="B245" s="234" t="s">
        <v>4775</v>
      </c>
      <c r="C245" s="234" t="s">
        <v>4776</v>
      </c>
      <c r="D245" s="234" t="s">
        <v>4777</v>
      </c>
      <c r="E245" s="234" t="s">
        <v>25</v>
      </c>
      <c r="F245" s="234" t="s">
        <v>25</v>
      </c>
      <c r="G245" s="234" t="s">
        <v>25</v>
      </c>
      <c r="H245" s="234" t="s">
        <v>4778</v>
      </c>
      <c r="I245" s="234" t="s">
        <v>25</v>
      </c>
      <c r="J245" s="234" t="s">
        <v>4779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4780</v>
      </c>
      <c r="B246" s="234" t="s">
        <v>4781</v>
      </c>
      <c r="C246" s="234" t="s">
        <v>4782</v>
      </c>
      <c r="D246" s="234" t="s">
        <v>25</v>
      </c>
      <c r="E246" s="234" t="s">
        <v>25</v>
      </c>
      <c r="F246" s="234" t="s">
        <v>25</v>
      </c>
      <c r="G246" s="234" t="s">
        <v>25</v>
      </c>
      <c r="H246" s="234" t="s">
        <v>4783</v>
      </c>
      <c r="I246" s="234" t="s">
        <v>25</v>
      </c>
      <c r="J246" s="234" t="s">
        <v>4784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1126</v>
      </c>
      <c r="B247" s="233" t="s">
        <v>4785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4786</v>
      </c>
      <c r="B248" s="234" t="s">
        <v>4787</v>
      </c>
      <c r="C248" s="234" t="s">
        <v>4788</v>
      </c>
      <c r="D248" s="234" t="s">
        <v>4789</v>
      </c>
      <c r="E248" s="234" t="s">
        <v>25</v>
      </c>
      <c r="F248" s="234" t="s">
        <v>25</v>
      </c>
      <c r="G248" s="234" t="s">
        <v>25</v>
      </c>
      <c r="H248" s="234" t="s">
        <v>4790</v>
      </c>
      <c r="I248" s="234" t="s">
        <v>4791</v>
      </c>
      <c r="J248" s="234" t="s">
        <v>4792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4793</v>
      </c>
      <c r="B249" s="234" t="s">
        <v>4794</v>
      </c>
      <c r="C249" s="234" t="s">
        <v>4788</v>
      </c>
      <c r="D249" s="234" t="s">
        <v>4795</v>
      </c>
      <c r="E249" s="234" t="s">
        <v>25</v>
      </c>
      <c r="F249" s="234" t="s">
        <v>25</v>
      </c>
      <c r="G249" s="234" t="s">
        <v>25</v>
      </c>
      <c r="H249" s="234" t="s">
        <v>4790</v>
      </c>
      <c r="I249" s="234" t="s">
        <v>4796</v>
      </c>
      <c r="J249" s="234" t="s">
        <v>4797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4798</v>
      </c>
      <c r="B250" s="234" t="s">
        <v>4799</v>
      </c>
      <c r="C250" s="234" t="s">
        <v>4800</v>
      </c>
      <c r="D250" s="234" t="s">
        <v>4801</v>
      </c>
      <c r="E250" s="234" t="s">
        <v>25</v>
      </c>
      <c r="F250" s="234" t="s">
        <v>25</v>
      </c>
      <c r="G250" s="234" t="s">
        <v>25</v>
      </c>
      <c r="H250" s="234" t="s">
        <v>4802</v>
      </c>
      <c r="I250" s="234" t="s">
        <v>25</v>
      </c>
      <c r="J250" s="234" t="s">
        <v>4803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4804</v>
      </c>
      <c r="B251" s="232" t="s">
        <v>4805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1132</v>
      </c>
      <c r="B252" s="233" t="s">
        <v>4806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4807</v>
      </c>
      <c r="B253" s="234" t="s">
        <v>4808</v>
      </c>
      <c r="C253" s="234" t="s">
        <v>4809</v>
      </c>
      <c r="D253" s="234" t="s">
        <v>3747</v>
      </c>
      <c r="E253" s="234" t="s">
        <v>3536</v>
      </c>
      <c r="F253" s="234" t="s">
        <v>25</v>
      </c>
      <c r="G253" s="234" t="s">
        <v>25</v>
      </c>
      <c r="H253" s="234" t="s">
        <v>4810</v>
      </c>
      <c r="I253" s="234" t="s">
        <v>25</v>
      </c>
      <c r="J253" s="234" t="s">
        <v>4811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4812</v>
      </c>
      <c r="B254" s="234" t="s">
        <v>4813</v>
      </c>
      <c r="C254" s="234" t="s">
        <v>3541</v>
      </c>
      <c r="D254" s="234" t="s">
        <v>3542</v>
      </c>
      <c r="E254" s="234" t="s">
        <v>25</v>
      </c>
      <c r="F254" s="234" t="s">
        <v>3544</v>
      </c>
      <c r="G254" s="234" t="s">
        <v>25</v>
      </c>
      <c r="H254" s="234" t="s">
        <v>4814</v>
      </c>
      <c r="I254" s="234" t="s">
        <v>25</v>
      </c>
      <c r="J254" s="234" t="s">
        <v>4815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1136</v>
      </c>
      <c r="B255" s="233" t="s">
        <v>4816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4817</v>
      </c>
      <c r="B256" s="234" t="s">
        <v>4818</v>
      </c>
      <c r="C256" s="234" t="s">
        <v>4819</v>
      </c>
      <c r="D256" s="234" t="s">
        <v>4820</v>
      </c>
      <c r="E256" s="234" t="s">
        <v>4821</v>
      </c>
      <c r="F256" s="234" t="s">
        <v>4822</v>
      </c>
      <c r="G256" s="234" t="s">
        <v>25</v>
      </c>
      <c r="H256" s="234" t="s">
        <v>4823</v>
      </c>
      <c r="I256" s="234" t="s">
        <v>25</v>
      </c>
      <c r="J256" s="234" t="s">
        <v>4824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4825</v>
      </c>
      <c r="B257" s="234" t="s">
        <v>4826</v>
      </c>
      <c r="C257" s="234" t="s">
        <v>4827</v>
      </c>
      <c r="D257" s="234" t="s">
        <v>4828</v>
      </c>
      <c r="E257" s="234" t="s">
        <v>25</v>
      </c>
      <c r="F257" s="234" t="s">
        <v>25</v>
      </c>
      <c r="G257" s="234" t="s">
        <v>25</v>
      </c>
      <c r="H257" s="234" t="s">
        <v>4829</v>
      </c>
      <c r="I257" s="234" t="s">
        <v>25</v>
      </c>
      <c r="J257" s="234" t="s">
        <v>4830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1141</v>
      </c>
      <c r="B258" s="233" t="s">
        <v>4831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4832</v>
      </c>
      <c r="B259" s="234" t="s">
        <v>4833</v>
      </c>
      <c r="C259" s="234" t="s">
        <v>4834</v>
      </c>
      <c r="D259" s="234" t="s">
        <v>4835</v>
      </c>
      <c r="E259" s="234" t="s">
        <v>4836</v>
      </c>
      <c r="F259" s="234" t="s">
        <v>25</v>
      </c>
      <c r="G259" s="234" t="s">
        <v>25</v>
      </c>
      <c r="H259" s="234" t="s">
        <v>4837</v>
      </c>
      <c r="I259" s="234" t="s">
        <v>25</v>
      </c>
      <c r="J259" s="234" t="s">
        <v>4838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4839</v>
      </c>
      <c r="B260" s="234" t="s">
        <v>4840</v>
      </c>
      <c r="C260" s="234" t="s">
        <v>4841</v>
      </c>
      <c r="D260" s="234" t="s">
        <v>25</v>
      </c>
      <c r="E260" s="234" t="s">
        <v>25</v>
      </c>
      <c r="F260" s="234" t="s">
        <v>25</v>
      </c>
      <c r="G260" s="234" t="s">
        <v>25</v>
      </c>
      <c r="H260" s="234" t="s">
        <v>4842</v>
      </c>
      <c r="I260" s="234" t="s">
        <v>4843</v>
      </c>
      <c r="J260" s="234" t="s">
        <v>4844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4845</v>
      </c>
      <c r="B261" s="234" t="s">
        <v>4846</v>
      </c>
      <c r="C261" s="234" t="s">
        <v>4847</v>
      </c>
      <c r="D261" s="234" t="s">
        <v>4848</v>
      </c>
      <c r="E261" s="234" t="s">
        <v>25</v>
      </c>
      <c r="F261" s="234" t="s">
        <v>25</v>
      </c>
      <c r="G261" s="234" t="s">
        <v>25</v>
      </c>
      <c r="H261" s="234" t="s">
        <v>4849</v>
      </c>
      <c r="I261" s="234" t="s">
        <v>4850</v>
      </c>
      <c r="J261" s="234" t="s">
        <v>4851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4852</v>
      </c>
      <c r="B262" s="234" t="s">
        <v>4853</v>
      </c>
      <c r="C262" s="234" t="s">
        <v>4854</v>
      </c>
      <c r="D262" s="234" t="s">
        <v>4855</v>
      </c>
      <c r="E262" s="234" t="s">
        <v>25</v>
      </c>
      <c r="F262" s="234" t="s">
        <v>25</v>
      </c>
      <c r="G262" s="234" t="s">
        <v>25</v>
      </c>
      <c r="H262" s="234" t="s">
        <v>4856</v>
      </c>
      <c r="I262" s="234" t="s">
        <v>4857</v>
      </c>
      <c r="J262" s="234" t="s">
        <v>4858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4859</v>
      </c>
      <c r="B263" s="234" t="s">
        <v>4860</v>
      </c>
      <c r="C263" s="234" t="s">
        <v>4861</v>
      </c>
      <c r="D263" s="234" t="s">
        <v>4862</v>
      </c>
      <c r="E263" s="234" t="s">
        <v>25</v>
      </c>
      <c r="F263" s="234" t="s">
        <v>25</v>
      </c>
      <c r="G263" s="234" t="s">
        <v>4863</v>
      </c>
      <c r="H263" s="234" t="s">
        <v>3768</v>
      </c>
      <c r="I263" s="234" t="s">
        <v>4864</v>
      </c>
      <c r="J263" s="234" t="s">
        <v>4865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4866</v>
      </c>
      <c r="B264" s="234" t="s">
        <v>4867</v>
      </c>
      <c r="C264" s="234" t="s">
        <v>4854</v>
      </c>
      <c r="D264" s="234" t="s">
        <v>4868</v>
      </c>
      <c r="E264" s="234" t="s">
        <v>25</v>
      </c>
      <c r="F264" s="234" t="s">
        <v>25</v>
      </c>
      <c r="G264" s="234" t="s">
        <v>25</v>
      </c>
      <c r="H264" s="234" t="s">
        <v>4869</v>
      </c>
      <c r="I264" s="234" t="s">
        <v>25</v>
      </c>
      <c r="J264" s="234" t="s">
        <v>4870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1145</v>
      </c>
      <c r="B265" s="233" t="s">
        <v>4871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4872</v>
      </c>
      <c r="B266" s="234" t="s">
        <v>4873</v>
      </c>
      <c r="C266" s="234" t="s">
        <v>4874</v>
      </c>
      <c r="D266" s="234" t="s">
        <v>4875</v>
      </c>
      <c r="E266" s="234" t="s">
        <v>4876</v>
      </c>
      <c r="F266" s="234" t="s">
        <v>25</v>
      </c>
      <c r="G266" s="234" t="s">
        <v>4877</v>
      </c>
      <c r="H266" s="234" t="s">
        <v>4878</v>
      </c>
      <c r="I266" s="234" t="s">
        <v>4879</v>
      </c>
      <c r="J266" s="234" t="s">
        <v>4880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4881</v>
      </c>
      <c r="B267" s="234" t="s">
        <v>4882</v>
      </c>
      <c r="C267" s="234" t="s">
        <v>4883</v>
      </c>
      <c r="D267" s="234" t="s">
        <v>4884</v>
      </c>
      <c r="E267" s="234" t="s">
        <v>25</v>
      </c>
      <c r="F267" s="234" t="s">
        <v>25</v>
      </c>
      <c r="G267" s="234" t="s">
        <v>25</v>
      </c>
      <c r="H267" s="234" t="s">
        <v>4885</v>
      </c>
      <c r="I267" s="234" t="s">
        <v>25</v>
      </c>
      <c r="J267" s="234" t="s">
        <v>4886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4887</v>
      </c>
      <c r="B268" s="234" t="s">
        <v>4888</v>
      </c>
      <c r="C268" s="234" t="s">
        <v>4889</v>
      </c>
      <c r="D268" s="234" t="s">
        <v>4884</v>
      </c>
      <c r="E268" s="234" t="s">
        <v>25</v>
      </c>
      <c r="F268" s="234" t="s">
        <v>25</v>
      </c>
      <c r="G268" s="234" t="s">
        <v>4890</v>
      </c>
      <c r="H268" s="234" t="s">
        <v>4891</v>
      </c>
      <c r="I268" s="234" t="s">
        <v>25</v>
      </c>
      <c r="J268" s="234" t="s">
        <v>4892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4893</v>
      </c>
      <c r="B269" s="234" t="s">
        <v>4894</v>
      </c>
      <c r="C269" s="234" t="s">
        <v>4889</v>
      </c>
      <c r="D269" s="234" t="s">
        <v>4895</v>
      </c>
      <c r="E269" s="234" t="s">
        <v>25</v>
      </c>
      <c r="F269" s="234" t="s">
        <v>25</v>
      </c>
      <c r="G269" s="234" t="s">
        <v>25</v>
      </c>
      <c r="H269" s="234" t="s">
        <v>4896</v>
      </c>
      <c r="I269" s="234" t="s">
        <v>25</v>
      </c>
      <c r="J269" s="234" t="s">
        <v>4897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4898</v>
      </c>
      <c r="B270" s="234" t="s">
        <v>4899</v>
      </c>
      <c r="C270" s="234" t="s">
        <v>4900</v>
      </c>
      <c r="D270" s="234" t="s">
        <v>4901</v>
      </c>
      <c r="E270" s="234" t="s">
        <v>25</v>
      </c>
      <c r="F270" s="234" t="s">
        <v>25</v>
      </c>
      <c r="G270" s="234" t="s">
        <v>25</v>
      </c>
      <c r="H270" s="234" t="s">
        <v>4902</v>
      </c>
      <c r="I270" s="234" t="s">
        <v>25</v>
      </c>
      <c r="J270" s="234" t="s">
        <v>4903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4904</v>
      </c>
      <c r="B271" s="234" t="s">
        <v>4905</v>
      </c>
      <c r="C271" s="234" t="s">
        <v>4906</v>
      </c>
      <c r="D271" s="234" t="s">
        <v>4907</v>
      </c>
      <c r="E271" s="234" t="s">
        <v>25</v>
      </c>
      <c r="F271" s="234" t="s">
        <v>25</v>
      </c>
      <c r="G271" s="234" t="s">
        <v>25</v>
      </c>
      <c r="H271" s="234" t="s">
        <v>4908</v>
      </c>
      <c r="I271" s="234" t="s">
        <v>4909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4910</v>
      </c>
      <c r="B272" s="234" t="s">
        <v>4911</v>
      </c>
      <c r="C272" s="234" t="s">
        <v>4912</v>
      </c>
      <c r="D272" s="234" t="s">
        <v>4913</v>
      </c>
      <c r="E272" s="234" t="s">
        <v>25</v>
      </c>
      <c r="F272" s="234" t="s">
        <v>25</v>
      </c>
      <c r="G272" s="234" t="s">
        <v>25</v>
      </c>
      <c r="H272" s="234" t="s">
        <v>4914</v>
      </c>
      <c r="I272" s="234" t="s">
        <v>4915</v>
      </c>
      <c r="J272" s="234" t="s">
        <v>4916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1149</v>
      </c>
      <c r="B273" s="233" t="s">
        <v>4917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4918</v>
      </c>
      <c r="B274" s="234" t="s">
        <v>4919</v>
      </c>
      <c r="C274" s="234" t="s">
        <v>4920</v>
      </c>
      <c r="D274" s="234" t="s">
        <v>4913</v>
      </c>
      <c r="E274" s="234" t="s">
        <v>4921</v>
      </c>
      <c r="F274" s="234" t="s">
        <v>25</v>
      </c>
      <c r="G274" s="234" t="s">
        <v>25</v>
      </c>
      <c r="H274" s="234" t="s">
        <v>4922</v>
      </c>
      <c r="I274" s="234" t="s">
        <v>25</v>
      </c>
      <c r="J274" s="234" t="s">
        <v>4923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4924</v>
      </c>
      <c r="B275" s="234" t="s">
        <v>4925</v>
      </c>
      <c r="C275" s="234" t="s">
        <v>4926</v>
      </c>
      <c r="D275" s="234" t="s">
        <v>4927</v>
      </c>
      <c r="E275" s="234" t="s">
        <v>25</v>
      </c>
      <c r="F275" s="234" t="s">
        <v>25</v>
      </c>
      <c r="G275" s="234" t="s">
        <v>25</v>
      </c>
      <c r="H275" s="234" t="s">
        <v>4928</v>
      </c>
      <c r="I275" s="234" t="s">
        <v>25</v>
      </c>
      <c r="J275" s="234" t="s">
        <v>4929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4930</v>
      </c>
      <c r="B276" s="234" t="s">
        <v>4931</v>
      </c>
      <c r="C276" s="234" t="s">
        <v>4932</v>
      </c>
      <c r="D276" s="234" t="s">
        <v>4933</v>
      </c>
      <c r="E276" s="234" t="s">
        <v>25</v>
      </c>
      <c r="F276" s="234" t="s">
        <v>4934</v>
      </c>
      <c r="G276" s="234" t="s">
        <v>25</v>
      </c>
      <c r="H276" s="234" t="s">
        <v>4935</v>
      </c>
      <c r="I276" s="234" t="s">
        <v>4936</v>
      </c>
      <c r="J276" s="234" t="s">
        <v>4937</v>
      </c>
      <c r="K276" s="237">
        <f>IF(COUNTIF(L276:AY276,"&lt;&gt;")=0,"",SUMPRODUCT(((Recommendations[ImplStatus]="Implemented")+(Recommendations[ImplStatus]="Compensated"))*ISNUMBER(MATCH(Recommendations[Id],L276:AY276,0)))/COUNTIF(L276:AY276,"&lt;&gt;"))</f>
        <v>0</v>
      </c>
      <c r="L276" s="240" t="s">
        <v>279</v>
      </c>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4938</v>
      </c>
      <c r="B277" s="233" t="s">
        <v>4939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4940</v>
      </c>
      <c r="B278" s="234" t="s">
        <v>4941</v>
      </c>
      <c r="C278" s="234" t="s">
        <v>4942</v>
      </c>
      <c r="D278" s="234" t="s">
        <v>4943</v>
      </c>
      <c r="E278" s="234" t="s">
        <v>25</v>
      </c>
      <c r="F278" s="234" t="s">
        <v>4944</v>
      </c>
      <c r="G278" s="234" t="s">
        <v>25</v>
      </c>
      <c r="H278" s="234" t="s">
        <v>4945</v>
      </c>
      <c r="I278" s="234" t="s">
        <v>25</v>
      </c>
      <c r="J278" s="234" t="s">
        <v>4946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4947</v>
      </c>
      <c r="B279" s="232" t="s">
        <v>4948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1155</v>
      </c>
      <c r="B280" s="233" t="s">
        <v>4949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4950</v>
      </c>
      <c r="B281" s="234" t="s">
        <v>4951</v>
      </c>
      <c r="C281" s="234" t="s">
        <v>4952</v>
      </c>
      <c r="D281" s="234" t="s">
        <v>4953</v>
      </c>
      <c r="E281" s="234" t="s">
        <v>4954</v>
      </c>
      <c r="F281" s="234" t="s">
        <v>25</v>
      </c>
      <c r="G281" s="234" t="s">
        <v>25</v>
      </c>
      <c r="H281" s="234" t="s">
        <v>4955</v>
      </c>
      <c r="I281" s="234" t="s">
        <v>25</v>
      </c>
      <c r="J281" s="234" t="s">
        <v>4956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4957</v>
      </c>
      <c r="B282" s="234" t="s">
        <v>4958</v>
      </c>
      <c r="C282" s="234" t="s">
        <v>4959</v>
      </c>
      <c r="D282" s="234" t="s">
        <v>25</v>
      </c>
      <c r="E282" s="234" t="s">
        <v>25</v>
      </c>
      <c r="F282" s="234" t="s">
        <v>25</v>
      </c>
      <c r="G282" s="234" t="s">
        <v>25</v>
      </c>
      <c r="H282" s="234" t="s">
        <v>4960</v>
      </c>
      <c r="I282" s="234" t="s">
        <v>25</v>
      </c>
      <c r="J282" s="234" t="s">
        <v>4961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4962</v>
      </c>
      <c r="B283" s="234" t="s">
        <v>4963</v>
      </c>
      <c r="C283" s="234" t="s">
        <v>4964</v>
      </c>
      <c r="D283" s="234" t="s">
        <v>25</v>
      </c>
      <c r="E283" s="234" t="s">
        <v>25</v>
      </c>
      <c r="F283" s="234" t="s">
        <v>25</v>
      </c>
      <c r="G283" s="234" t="s">
        <v>25</v>
      </c>
      <c r="H283" s="234" t="s">
        <v>4965</v>
      </c>
      <c r="I283" s="234" t="s">
        <v>25</v>
      </c>
      <c r="J283" s="234" t="s">
        <v>4966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4967</v>
      </c>
      <c r="B284" s="234" t="s">
        <v>4968</v>
      </c>
      <c r="C284" s="234" t="s">
        <v>4969</v>
      </c>
      <c r="D284" s="234" t="s">
        <v>4970</v>
      </c>
      <c r="E284" s="234" t="s">
        <v>25</v>
      </c>
      <c r="F284" s="234" t="s">
        <v>25</v>
      </c>
      <c r="G284" s="234" t="s">
        <v>25</v>
      </c>
      <c r="H284" s="234" t="s">
        <v>4971</v>
      </c>
      <c r="I284" s="234" t="s">
        <v>25</v>
      </c>
      <c r="J284" s="234" t="s">
        <v>4972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1159</v>
      </c>
      <c r="B285" s="233" t="s">
        <v>4973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4974</v>
      </c>
      <c r="B286" s="234" t="s">
        <v>4975</v>
      </c>
      <c r="C286" s="234" t="s">
        <v>4976</v>
      </c>
      <c r="D286" s="234" t="s">
        <v>4977</v>
      </c>
      <c r="E286" s="234" t="s">
        <v>25</v>
      </c>
      <c r="F286" s="234" t="s">
        <v>25</v>
      </c>
      <c r="G286" s="234" t="s">
        <v>25</v>
      </c>
      <c r="H286" s="234" t="s">
        <v>4978</v>
      </c>
      <c r="I286" s="234" t="s">
        <v>4979</v>
      </c>
      <c r="J286" s="234" t="s">
        <v>4980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1163</v>
      </c>
      <c r="B287" s="233" t="s">
        <v>4981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4982</v>
      </c>
      <c r="B288" s="234" t="s">
        <v>4983</v>
      </c>
      <c r="C288" s="234" t="s">
        <v>4984</v>
      </c>
      <c r="D288" s="234" t="s">
        <v>4985</v>
      </c>
      <c r="E288" s="234" t="s">
        <v>4986</v>
      </c>
      <c r="F288" s="234" t="s">
        <v>4987</v>
      </c>
      <c r="G288" s="234" t="s">
        <v>4988</v>
      </c>
      <c r="H288" s="234" t="s">
        <v>4989</v>
      </c>
      <c r="I288" s="234" t="s">
        <v>3972</v>
      </c>
      <c r="J288" s="234" t="s">
        <v>4990</v>
      </c>
      <c r="K288" s="237">
        <f>IF(COUNTIF(L288:AY288,"&lt;&gt;")=0,"",SUMPRODUCT(((Recommendations[ImplStatus]="Implemented")+(Recommendations[ImplStatus]="Compensated"))*ISNUMBER(MATCH(Recommendations[Id],L288:AY288,0)))/COUNTIF(L288:AY288,"&lt;&gt;"))</f>
        <v>0</v>
      </c>
      <c r="L288" s="240" t="s">
        <v>218</v>
      </c>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4991</v>
      </c>
      <c r="B289" s="234" t="s">
        <v>4992</v>
      </c>
      <c r="C289" s="234" t="s">
        <v>4993</v>
      </c>
      <c r="D289" s="234" t="s">
        <v>25</v>
      </c>
      <c r="E289" s="234" t="s">
        <v>4986</v>
      </c>
      <c r="F289" s="234" t="s">
        <v>25</v>
      </c>
      <c r="G289" s="234" t="s">
        <v>4994</v>
      </c>
      <c r="H289" s="234" t="s">
        <v>4995</v>
      </c>
      <c r="I289" s="234" t="s">
        <v>4996</v>
      </c>
      <c r="J289" s="234" t="s">
        <v>4997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4998</v>
      </c>
      <c r="B290" s="234" t="s">
        <v>4999</v>
      </c>
      <c r="C290" s="234" t="s">
        <v>5000</v>
      </c>
      <c r="D290" s="234" t="s">
        <v>25</v>
      </c>
      <c r="E290" s="234" t="s">
        <v>5001</v>
      </c>
      <c r="F290" s="234" t="s">
        <v>25</v>
      </c>
      <c r="G290" s="234" t="s">
        <v>5002</v>
      </c>
      <c r="H290" s="234" t="s">
        <v>5003</v>
      </c>
      <c r="I290" s="234" t="s">
        <v>5004</v>
      </c>
      <c r="J290" s="234" t="s">
        <v>5005</v>
      </c>
      <c r="K290" s="237">
        <f>IF(COUNTIF(L290:AY290,"&lt;&gt;")=0,"",SUMPRODUCT(((Recommendations[ImplStatus]="Implemented")+(Recommendations[ImplStatus]="Compensated"))*ISNUMBER(MATCH(Recommendations[Id],L290:AY290,0)))/COUNTIF(L290:AY290,"&lt;&gt;"))</f>
        <v>0</v>
      </c>
      <c r="L290" s="240" t="s">
        <v>168</v>
      </c>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5006</v>
      </c>
      <c r="B291" s="234" t="s">
        <v>5007</v>
      </c>
      <c r="C291" s="234" t="s">
        <v>5008</v>
      </c>
      <c r="D291" s="234" t="s">
        <v>25</v>
      </c>
      <c r="E291" s="234" t="s">
        <v>25</v>
      </c>
      <c r="F291" s="234" t="s">
        <v>25</v>
      </c>
      <c r="G291" s="234" t="s">
        <v>25</v>
      </c>
      <c r="H291" s="234" t="s">
        <v>5009</v>
      </c>
      <c r="I291" s="234" t="s">
        <v>3972</v>
      </c>
      <c r="J291" s="234" t="s">
        <v>5010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1167</v>
      </c>
      <c r="B292" s="233" t="s">
        <v>5011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5012</v>
      </c>
      <c r="B293" s="234" t="s">
        <v>5013</v>
      </c>
      <c r="C293" s="234" t="s">
        <v>5014</v>
      </c>
      <c r="D293" s="234" t="s">
        <v>5015</v>
      </c>
      <c r="E293" s="234" t="s">
        <v>25</v>
      </c>
      <c r="F293" s="234" t="s">
        <v>25</v>
      </c>
      <c r="G293" s="234" t="s">
        <v>25</v>
      </c>
      <c r="H293" s="234" t="s">
        <v>5016</v>
      </c>
      <c r="I293" s="234" t="s">
        <v>5017</v>
      </c>
      <c r="J293" s="234" t="s">
        <v>5018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5019</v>
      </c>
      <c r="B294" s="234" t="s">
        <v>5020</v>
      </c>
      <c r="C294" s="234" t="s">
        <v>5021</v>
      </c>
      <c r="D294" s="234" t="s">
        <v>5015</v>
      </c>
      <c r="E294" s="234" t="s">
        <v>25</v>
      </c>
      <c r="F294" s="234" t="s">
        <v>5022</v>
      </c>
      <c r="G294" s="234" t="s">
        <v>25</v>
      </c>
      <c r="H294" s="234" t="s">
        <v>5023</v>
      </c>
      <c r="I294" s="234" t="s">
        <v>3942</v>
      </c>
      <c r="J294" s="234" t="s">
        <v>5024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5025</v>
      </c>
      <c r="B295" s="234" t="s">
        <v>5026</v>
      </c>
      <c r="C295" s="234" t="s">
        <v>5027</v>
      </c>
      <c r="D295" s="234" t="s">
        <v>5028</v>
      </c>
      <c r="E295" s="234" t="s">
        <v>25</v>
      </c>
      <c r="F295" s="234" t="s">
        <v>25</v>
      </c>
      <c r="G295" s="234" t="s">
        <v>25</v>
      </c>
      <c r="H295" s="234" t="s">
        <v>5029</v>
      </c>
      <c r="I295" s="234" t="s">
        <v>3942</v>
      </c>
      <c r="J295" s="234" t="s">
        <v>5030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1171</v>
      </c>
      <c r="B296" s="233" t="s">
        <v>5031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5032</v>
      </c>
      <c r="B297" s="234" t="s">
        <v>5033</v>
      </c>
      <c r="C297" s="234" t="s">
        <v>5034</v>
      </c>
      <c r="D297" s="234" t="s">
        <v>5028</v>
      </c>
      <c r="E297" s="234" t="s">
        <v>25</v>
      </c>
      <c r="F297" s="234" t="s">
        <v>5035</v>
      </c>
      <c r="G297" s="234" t="s">
        <v>25</v>
      </c>
      <c r="H297" s="234" t="s">
        <v>5036</v>
      </c>
      <c r="I297" s="234" t="s">
        <v>25</v>
      </c>
      <c r="J297" s="234" t="s">
        <v>5037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5038</v>
      </c>
      <c r="B298" s="234" t="s">
        <v>5039</v>
      </c>
      <c r="C298" s="234" t="s">
        <v>5040</v>
      </c>
      <c r="D298" s="234" t="s">
        <v>5041</v>
      </c>
      <c r="E298" s="234" t="s">
        <v>25</v>
      </c>
      <c r="F298" s="234" t="s">
        <v>25</v>
      </c>
      <c r="G298" s="234" t="s">
        <v>5042</v>
      </c>
      <c r="H298" s="234" t="s">
        <v>5043</v>
      </c>
      <c r="I298" s="234" t="s">
        <v>5043</v>
      </c>
      <c r="J298" s="234" t="s">
        <v>5044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5045</v>
      </c>
      <c r="B299" s="234" t="s">
        <v>5046</v>
      </c>
      <c r="C299" s="234" t="s">
        <v>5047</v>
      </c>
      <c r="D299" s="234" t="s">
        <v>25</v>
      </c>
      <c r="E299" s="234" t="s">
        <v>25</v>
      </c>
      <c r="F299" s="234" t="s">
        <v>25</v>
      </c>
      <c r="G299" s="234" t="s">
        <v>25</v>
      </c>
      <c r="H299" s="234" t="s">
        <v>5048</v>
      </c>
      <c r="I299" s="234" t="s">
        <v>5049</v>
      </c>
      <c r="J299" s="234" t="s">
        <v>5050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5051</v>
      </c>
      <c r="B300" s="234" t="s">
        <v>5052</v>
      </c>
      <c r="C300" s="234" t="s">
        <v>5053</v>
      </c>
      <c r="D300" s="234" t="s">
        <v>25</v>
      </c>
      <c r="E300" s="234" t="s">
        <v>25</v>
      </c>
      <c r="F300" s="234" t="s">
        <v>5054</v>
      </c>
      <c r="G300" s="234" t="s">
        <v>25</v>
      </c>
      <c r="H300" s="234" t="s">
        <v>5055</v>
      </c>
      <c r="I300" s="234" t="s">
        <v>5049</v>
      </c>
      <c r="J300" s="234" t="s">
        <v>5056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1175</v>
      </c>
      <c r="B301" s="233" t="s">
        <v>5057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5058</v>
      </c>
      <c r="B302" s="234" t="s">
        <v>5059</v>
      </c>
      <c r="C302" s="234" t="s">
        <v>5060</v>
      </c>
      <c r="D302" s="234" t="s">
        <v>25</v>
      </c>
      <c r="E302" s="234" t="s">
        <v>25</v>
      </c>
      <c r="F302" s="234" t="s">
        <v>25</v>
      </c>
      <c r="G302" s="234" t="s">
        <v>25</v>
      </c>
      <c r="H302" s="234" t="s">
        <v>5061</v>
      </c>
      <c r="I302" s="234" t="s">
        <v>25</v>
      </c>
      <c r="J302" s="234" t="s">
        <v>5062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5063</v>
      </c>
      <c r="B303" s="234" t="s">
        <v>5064</v>
      </c>
      <c r="C303" s="234" t="s">
        <v>5065</v>
      </c>
      <c r="D303" s="234" t="s">
        <v>5066</v>
      </c>
      <c r="E303" s="234" t="s">
        <v>25</v>
      </c>
      <c r="F303" s="234" t="s">
        <v>25</v>
      </c>
      <c r="G303" s="234" t="s">
        <v>25</v>
      </c>
      <c r="H303" s="234" t="s">
        <v>5067</v>
      </c>
      <c r="I303" s="234" t="s">
        <v>3972</v>
      </c>
      <c r="J303" s="234" t="s">
        <v>5068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5069</v>
      </c>
      <c r="B304" s="234" t="s">
        <v>5070</v>
      </c>
      <c r="C304" s="234" t="s">
        <v>5071</v>
      </c>
      <c r="D304" s="234" t="s">
        <v>5066</v>
      </c>
      <c r="E304" s="234" t="s">
        <v>25</v>
      </c>
      <c r="F304" s="234" t="s">
        <v>5072</v>
      </c>
      <c r="G304" s="234" t="s">
        <v>25</v>
      </c>
      <c r="H304" s="234" t="s">
        <v>5073</v>
      </c>
      <c r="I304" s="234" t="s">
        <v>25</v>
      </c>
      <c r="J304" s="234" t="s">
        <v>5074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5075</v>
      </c>
      <c r="B305" s="234" t="s">
        <v>5076</v>
      </c>
      <c r="C305" s="234" t="s">
        <v>5077</v>
      </c>
      <c r="D305" s="234" t="s">
        <v>5078</v>
      </c>
      <c r="E305" s="234" t="s">
        <v>25</v>
      </c>
      <c r="F305" s="234" t="s">
        <v>25</v>
      </c>
      <c r="G305" s="234" t="s">
        <v>25</v>
      </c>
      <c r="H305" s="234" t="s">
        <v>5079</v>
      </c>
      <c r="I305" s="234" t="s">
        <v>5080</v>
      </c>
      <c r="J305" s="234" t="s">
        <v>5081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5082</v>
      </c>
      <c r="B306" s="234" t="s">
        <v>5083</v>
      </c>
      <c r="C306" s="234" t="s">
        <v>5084</v>
      </c>
      <c r="D306" s="234" t="s">
        <v>5085</v>
      </c>
      <c r="E306" s="234" t="s">
        <v>25</v>
      </c>
      <c r="F306" s="234" t="s">
        <v>25</v>
      </c>
      <c r="G306" s="234" t="s">
        <v>25</v>
      </c>
      <c r="H306" s="234" t="s">
        <v>5086</v>
      </c>
      <c r="I306" s="234" t="s">
        <v>3972</v>
      </c>
      <c r="J306" s="234" t="s">
        <v>5087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1179</v>
      </c>
      <c r="B307" s="233" t="s">
        <v>5088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5089</v>
      </c>
      <c r="B308" s="234" t="s">
        <v>5090</v>
      </c>
      <c r="C308" s="234" t="s">
        <v>5091</v>
      </c>
      <c r="D308" s="234" t="s">
        <v>5085</v>
      </c>
      <c r="E308" s="234" t="s">
        <v>25</v>
      </c>
      <c r="F308" s="234" t="s">
        <v>5092</v>
      </c>
      <c r="G308" s="234" t="s">
        <v>25</v>
      </c>
      <c r="H308" s="234" t="s">
        <v>5093</v>
      </c>
      <c r="I308" s="234" t="s">
        <v>5094</v>
      </c>
      <c r="J308" s="234" t="s">
        <v>5095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1183</v>
      </c>
      <c r="B309" s="233" t="s">
        <v>5096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5097</v>
      </c>
      <c r="B310" s="234" t="s">
        <v>5098</v>
      </c>
      <c r="C310" s="234" t="s">
        <v>5099</v>
      </c>
      <c r="D310" s="234" t="s">
        <v>25</v>
      </c>
      <c r="E310" s="234" t="s">
        <v>25</v>
      </c>
      <c r="F310" s="234" t="s">
        <v>5100</v>
      </c>
      <c r="G310" s="234" t="s">
        <v>25</v>
      </c>
      <c r="H310" s="234" t="s">
        <v>5101</v>
      </c>
      <c r="I310" s="234" t="s">
        <v>5102</v>
      </c>
      <c r="J310" s="234" t="s">
        <v>5103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5104</v>
      </c>
      <c r="B311" s="234" t="s">
        <v>5105</v>
      </c>
      <c r="C311" s="234" t="s">
        <v>5106</v>
      </c>
      <c r="D311" s="234" t="s">
        <v>5107</v>
      </c>
      <c r="E311" s="234" t="s">
        <v>25</v>
      </c>
      <c r="F311" s="234" t="s">
        <v>25</v>
      </c>
      <c r="G311" s="234" t="s">
        <v>5108</v>
      </c>
      <c r="H311" s="234" t="s">
        <v>5109</v>
      </c>
      <c r="I311" s="234" t="s">
        <v>25</v>
      </c>
      <c r="J311" s="234" t="s">
        <v>5110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5111</v>
      </c>
      <c r="B312" s="234" t="s">
        <v>5112</v>
      </c>
      <c r="C312" s="234" t="s">
        <v>5113</v>
      </c>
      <c r="D312" s="234" t="s">
        <v>5114</v>
      </c>
      <c r="E312" s="234" t="s">
        <v>25</v>
      </c>
      <c r="F312" s="234" t="s">
        <v>25</v>
      </c>
      <c r="G312" s="234" t="s">
        <v>25</v>
      </c>
      <c r="H312" s="234" t="s">
        <v>5115</v>
      </c>
      <c r="I312" s="234" t="s">
        <v>25</v>
      </c>
      <c r="J312" s="234" t="s">
        <v>5116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5117</v>
      </c>
      <c r="B313" s="234" t="s">
        <v>5118</v>
      </c>
      <c r="C313" s="234" t="s">
        <v>5119</v>
      </c>
      <c r="D313" s="234" t="s">
        <v>5120</v>
      </c>
      <c r="E313" s="234" t="s">
        <v>25</v>
      </c>
      <c r="F313" s="234" t="s">
        <v>25</v>
      </c>
      <c r="G313" s="234" t="s">
        <v>5121</v>
      </c>
      <c r="H313" s="234" t="s">
        <v>5122</v>
      </c>
      <c r="I313" s="234" t="s">
        <v>5123</v>
      </c>
      <c r="J313" s="234" t="s">
        <v>5124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5125</v>
      </c>
      <c r="B314" s="234" t="s">
        <v>5126</v>
      </c>
      <c r="C314" s="234" t="s">
        <v>5127</v>
      </c>
      <c r="D314" s="234" t="s">
        <v>5128</v>
      </c>
      <c r="E314" s="234" t="s">
        <v>25</v>
      </c>
      <c r="F314" s="234" t="s">
        <v>25</v>
      </c>
      <c r="G314" s="234" t="s">
        <v>5129</v>
      </c>
      <c r="H314" s="234" t="s">
        <v>5130</v>
      </c>
      <c r="I314" s="234" t="s">
        <v>5131</v>
      </c>
      <c r="J314" s="234" t="s">
        <v>5132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5133</v>
      </c>
      <c r="B315" s="233" t="s">
        <v>5134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5135</v>
      </c>
      <c r="B316" s="234" t="s">
        <v>5136</v>
      </c>
      <c r="C316" s="234" t="s">
        <v>5137</v>
      </c>
      <c r="D316" s="234" t="s">
        <v>25</v>
      </c>
      <c r="E316" s="234" t="s">
        <v>25</v>
      </c>
      <c r="F316" s="234" t="s">
        <v>25</v>
      </c>
      <c r="G316" s="234" t="s">
        <v>25</v>
      </c>
      <c r="H316" s="234" t="s">
        <v>5138</v>
      </c>
      <c r="I316" s="234" t="s">
        <v>5139</v>
      </c>
      <c r="J316" s="234" t="s">
        <v>5140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5141</v>
      </c>
      <c r="B317" s="234" t="s">
        <v>5142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5143</v>
      </c>
      <c r="B318" s="233" t="s">
        <v>5144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5145</v>
      </c>
      <c r="B319" s="234" t="s">
        <v>5146</v>
      </c>
      <c r="C319" s="234" t="s">
        <v>5147</v>
      </c>
      <c r="D319" s="234" t="s">
        <v>5148</v>
      </c>
      <c r="E319" s="234" t="s">
        <v>25</v>
      </c>
      <c r="F319" s="234" t="s">
        <v>5149</v>
      </c>
      <c r="G319" s="234" t="s">
        <v>5150</v>
      </c>
      <c r="H319" s="234" t="s">
        <v>5151</v>
      </c>
      <c r="I319" s="234" t="s">
        <v>25</v>
      </c>
      <c r="J319" s="234" t="s">
        <v>5152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5153</v>
      </c>
      <c r="B320" s="234" t="s">
        <v>5154</v>
      </c>
      <c r="C320" s="234" t="s">
        <v>5155</v>
      </c>
      <c r="D320" s="234" t="s">
        <v>5156</v>
      </c>
      <c r="E320" s="234" t="s">
        <v>25</v>
      </c>
      <c r="F320" s="234" t="s">
        <v>25</v>
      </c>
      <c r="G320" s="234" t="s">
        <v>25</v>
      </c>
      <c r="H320" s="234" t="s">
        <v>5157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5158</v>
      </c>
      <c r="B321" s="234" t="s">
        <v>5159</v>
      </c>
      <c r="C321" s="234" t="s">
        <v>5160</v>
      </c>
      <c r="D321" s="234" t="s">
        <v>5161</v>
      </c>
      <c r="E321" s="234" t="s">
        <v>25</v>
      </c>
      <c r="F321" s="234" t="s">
        <v>25</v>
      </c>
      <c r="G321" s="234" t="s">
        <v>25</v>
      </c>
      <c r="H321" s="234" t="s">
        <v>5162</v>
      </c>
      <c r="I321" s="234" t="s">
        <v>25</v>
      </c>
      <c r="J321" s="234" t="s">
        <v>5163</v>
      </c>
      <c r="K321" s="237">
        <f>IF(COUNTIF(L321:AY321,"&lt;&gt;")=0,"",SUMPRODUCT(((Recommendations[ImplStatus]="Implemented")+(Recommendations[ImplStatus]="Compensated"))*ISNUMBER(MATCH(Recommendations[Id],L321:AY321,0)))/COUNTIF(L321:AY321,"&lt;&gt;"))</f>
        <v>0</v>
      </c>
      <c r="L321" s="240" t="s">
        <v>154</v>
      </c>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5164</v>
      </c>
      <c r="B322" s="234" t="s">
        <v>5165</v>
      </c>
      <c r="C322" s="234" t="s">
        <v>5166</v>
      </c>
      <c r="D322" s="234" t="s">
        <v>5167</v>
      </c>
      <c r="E322" s="234" t="s">
        <v>25</v>
      </c>
      <c r="F322" s="234" t="s">
        <v>25</v>
      </c>
      <c r="G322" s="234" t="s">
        <v>25</v>
      </c>
      <c r="H322" s="234" t="s">
        <v>5168</v>
      </c>
      <c r="I322" s="234" t="s">
        <v>25</v>
      </c>
      <c r="J322" s="234" t="s">
        <v>5169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5170</v>
      </c>
      <c r="B323" s="234" t="s">
        <v>5171</v>
      </c>
      <c r="C323" s="234" t="s">
        <v>5172</v>
      </c>
      <c r="D323" s="234" t="s">
        <v>25</v>
      </c>
      <c r="E323" s="234" t="s">
        <v>25</v>
      </c>
      <c r="F323" s="234" t="s">
        <v>25</v>
      </c>
      <c r="G323" s="234" t="s">
        <v>25</v>
      </c>
      <c r="H323" s="234" t="s">
        <v>5173</v>
      </c>
      <c r="I323" s="234" t="s">
        <v>3972</v>
      </c>
      <c r="J323" s="234" t="s">
        <v>5174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5175</v>
      </c>
      <c r="B324" s="234" t="s">
        <v>5176</v>
      </c>
      <c r="C324" s="234" t="s">
        <v>5177</v>
      </c>
      <c r="D324" s="234" t="s">
        <v>25</v>
      </c>
      <c r="E324" s="234" t="s">
        <v>25</v>
      </c>
      <c r="F324" s="234" t="s">
        <v>25</v>
      </c>
      <c r="G324" s="234" t="s">
        <v>25</v>
      </c>
      <c r="H324" s="234" t="s">
        <v>5178</v>
      </c>
      <c r="I324" s="234" t="s">
        <v>5179</v>
      </c>
      <c r="J324" s="234" t="s">
        <v>5180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5181</v>
      </c>
      <c r="B325" s="234" t="s">
        <v>5182</v>
      </c>
      <c r="C325" s="234" t="s">
        <v>5183</v>
      </c>
      <c r="D325" s="234" t="s">
        <v>5184</v>
      </c>
      <c r="E325" s="234" t="s">
        <v>25</v>
      </c>
      <c r="F325" s="234" t="s">
        <v>25</v>
      </c>
      <c r="G325" s="234" t="s">
        <v>25</v>
      </c>
      <c r="H325" s="234" t="s">
        <v>5185</v>
      </c>
      <c r="I325" s="234" t="s">
        <v>25</v>
      </c>
      <c r="J325" s="234" t="s">
        <v>5186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5187</v>
      </c>
      <c r="B326" s="241" t="s">
        <v>5188</v>
      </c>
      <c r="C326" s="241" t="s">
        <v>5189</v>
      </c>
      <c r="D326" s="241" t="s">
        <v>5190</v>
      </c>
      <c r="E326" s="241" t="s">
        <v>25</v>
      </c>
      <c r="F326" s="241" t="s">
        <v>25</v>
      </c>
      <c r="G326" s="241" t="s">
        <v>25</v>
      </c>
      <c r="H326" s="241" t="s">
        <v>5191</v>
      </c>
      <c r="I326" s="241" t="s">
        <v>3972</v>
      </c>
      <c r="J326" s="241" t="s">
        <v>5192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497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IFERROR(INDEX('Recommendations'!$I$2:$I$71, MATCH(L2,'Recommendations'!$B$2:$B$71,0))="Implemented", FALSE))</xm:f>
            <x14:dxf>
              <font>
                <color rgb="FF000000"/>
              </font>
              <fill>
                <patternFill>
                  <bgColor rgb="FF3C7D22"/>
                </patternFill>
              </fill>
            </x14:dxf>
          </x14:cfRule>
          <x14:cfRule type="expression" priority="2" id="{00000000-000E-0000-0A00-000002000000}">
            <xm:f>AND(L2&lt;&gt;"", IFERROR(INDEX('Recommendations'!$I$2:$I$71, MATCH(L2,'Recommendations'!$B$2:$B$71,0))="Compensated", FALSE))</xm:f>
            <x14:dxf>
              <font>
                <color rgb="FF000000"/>
              </font>
              <fill>
                <patternFill>
                  <bgColor rgb="FFC6E0B4"/>
                </patternFill>
              </fill>
            </x14:dxf>
          </x14:cfRule>
          <x14:cfRule type="expression" priority="3" id="{00000000-000E-0000-0A00-000003000000}">
            <xm:f>AND(L2&lt;&gt;"", IFERROR(INDEX('Recommendations'!$I$2:$I$71, MATCH(L2,'Recommendations'!$B$2:$B$71,0))="Testing", FALSE))</xm:f>
            <x14:dxf>
              <font>
                <color rgb="FF000000"/>
              </font>
              <fill>
                <patternFill>
                  <bgColor rgb="FFFFC000"/>
                </patternFill>
              </fill>
            </x14:dxf>
          </x14:cfRule>
          <x14:cfRule type="expression" priority="4" id="{00000000-000E-0000-0A00-000004000000}">
            <xm:f>AND(L2&lt;&gt;"", IFERROR(INDEX('Recommendations'!$I$2:$I$71, MATCH(L2,'Recommendations'!$B$2:$B$71,0))="Failed", FALSE))</xm:f>
            <x14:dxf>
              <font>
                <color rgb="FF000000"/>
              </font>
              <fill>
                <patternFill>
                  <bgColor rgb="FFD82891"/>
                </patternFill>
              </fill>
            </x14:dxf>
          </x14:cfRule>
          <x14:cfRule type="expression" priority="5" id="{00000000-000E-0000-0A00-000005000000}">
            <xm:f>AND(L2&lt;&gt;"", IFERROR(INDEX('Recommendations'!$I$2:$I$71, MATCH(L2,'Recommendations'!$B$2:$B$71,0))="Risk Accepted", FALSE))</xm:f>
            <x14:dxf>
              <font>
                <color rgb="FF000000"/>
              </font>
              <fill>
                <patternFill>
                  <bgColor rgb="FFD9D9D9"/>
                </patternFill>
              </fill>
            </x14:dxf>
          </x14:cfRule>
          <x14:cfRule type="expression" priority="6" id="{00000000-000E-0000-0A00-000006000000}">
            <xm:f>AND(L2&lt;&gt;"", IFERROR(INDEX('Recommendations'!$I$2:$I$71, MATCH(L2,'Recommendations'!$B$2:$B$71,0))="N/A",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2350</v>
      </c>
      <c r="B1" s="286" t="s">
        <v>3235</v>
      </c>
      <c r="C1" s="286" t="s">
        <v>1</v>
      </c>
      <c r="D1" s="286" t="s">
        <v>742</v>
      </c>
      <c r="E1" s="286" t="s">
        <v>5193</v>
      </c>
      <c r="F1" s="286" t="s">
        <v>5194</v>
      </c>
      <c r="G1" s="286" t="s">
        <v>747</v>
      </c>
      <c r="H1" s="286" t="s">
        <v>748</v>
      </c>
      <c r="I1" s="286" t="s">
        <v>749</v>
      </c>
      <c r="J1" s="286" t="s">
        <v>750</v>
      </c>
      <c r="K1" s="286" t="s">
        <v>751</v>
      </c>
      <c r="L1" s="286" t="s">
        <v>752</v>
      </c>
      <c r="M1" s="286" t="s">
        <v>753</v>
      </c>
      <c r="N1" s="286" t="s">
        <v>754</v>
      </c>
      <c r="O1" s="286" t="s">
        <v>755</v>
      </c>
      <c r="P1" s="286" t="s">
        <v>756</v>
      </c>
      <c r="Q1" s="286" t="s">
        <v>757</v>
      </c>
      <c r="R1" s="286" t="s">
        <v>758</v>
      </c>
      <c r="S1" s="286" t="s">
        <v>759</v>
      </c>
      <c r="T1" s="286" t="s">
        <v>760</v>
      </c>
      <c r="U1" s="286" t="s">
        <v>761</v>
      </c>
      <c r="V1" s="286" t="s">
        <v>762</v>
      </c>
      <c r="W1" s="286" t="s">
        <v>763</v>
      </c>
      <c r="X1" s="286" t="s">
        <v>764</v>
      </c>
      <c r="Y1" s="286" t="s">
        <v>765</v>
      </c>
      <c r="Z1" s="286" t="s">
        <v>766</v>
      </c>
      <c r="AA1" s="286" t="s">
        <v>767</v>
      </c>
      <c r="AB1" s="286" t="s">
        <v>768</v>
      </c>
      <c r="AC1" s="286" t="s">
        <v>769</v>
      </c>
      <c r="AD1" s="286" t="s">
        <v>770</v>
      </c>
      <c r="AE1" s="286" t="s">
        <v>771</v>
      </c>
      <c r="AF1" s="286" t="s">
        <v>772</v>
      </c>
      <c r="AG1" s="286" t="s">
        <v>773</v>
      </c>
      <c r="AH1" s="286" t="s">
        <v>774</v>
      </c>
      <c r="AI1" s="286" t="s">
        <v>775</v>
      </c>
      <c r="AJ1" s="286" t="s">
        <v>776</v>
      </c>
      <c r="AK1" s="286" t="s">
        <v>777</v>
      </c>
      <c r="AL1" s="286" t="s">
        <v>778</v>
      </c>
      <c r="AM1" s="286" t="s">
        <v>779</v>
      </c>
      <c r="AN1" s="286" t="s">
        <v>780</v>
      </c>
      <c r="AO1" s="286" t="s">
        <v>781</v>
      </c>
      <c r="AP1" s="286" t="s">
        <v>782</v>
      </c>
      <c r="AQ1" s="286" t="s">
        <v>783</v>
      </c>
      <c r="AR1" s="286" t="s">
        <v>784</v>
      </c>
      <c r="AS1" s="286" t="s">
        <v>785</v>
      </c>
      <c r="AT1" s="286" t="s">
        <v>786</v>
      </c>
      <c r="AU1" s="287" t="s">
        <v>787</v>
      </c>
    </row>
    <row r="2" spans="1:47" ht="60" customHeight="1" outlineLevel="1" x14ac:dyDescent="0.35">
      <c r="A2" s="277" t="s">
        <v>5195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5195</v>
      </c>
      <c r="B3" s="256" t="s">
        <v>5196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5195</v>
      </c>
      <c r="B4" s="257" t="s">
        <v>5196</v>
      </c>
      <c r="C4" s="258" t="s">
        <v>5197</v>
      </c>
      <c r="D4" s="261" t="s">
        <v>5198</v>
      </c>
      <c r="E4" s="262" t="s">
        <v>5199</v>
      </c>
      <c r="F4" s="265" t="s">
        <v>5200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5195</v>
      </c>
      <c r="B5" s="257" t="s">
        <v>5196</v>
      </c>
      <c r="C5" s="258" t="s">
        <v>5201</v>
      </c>
      <c r="D5" s="261" t="s">
        <v>5202</v>
      </c>
      <c r="E5" s="262" t="s">
        <v>5199</v>
      </c>
      <c r="F5" s="265" t="s">
        <v>5200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5195</v>
      </c>
      <c r="B6" s="257" t="s">
        <v>5196</v>
      </c>
      <c r="C6" s="258" t="s">
        <v>5203</v>
      </c>
      <c r="D6" s="261" t="s">
        <v>5204</v>
      </c>
      <c r="E6" s="262" t="s">
        <v>5199</v>
      </c>
      <c r="F6" s="265" t="s">
        <v>5200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5195</v>
      </c>
      <c r="B7" s="257" t="s">
        <v>5196</v>
      </c>
      <c r="C7" s="258" t="s">
        <v>5205</v>
      </c>
      <c r="D7" s="261" t="s">
        <v>5206</v>
      </c>
      <c r="E7" s="262" t="s">
        <v>5199</v>
      </c>
      <c r="F7" s="265" t="s">
        <v>5200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5195</v>
      </c>
      <c r="B8" s="257" t="s">
        <v>5196</v>
      </c>
      <c r="C8" s="258" t="s">
        <v>5207</v>
      </c>
      <c r="D8" s="261" t="s">
        <v>5208</v>
      </c>
      <c r="E8" s="262" t="s">
        <v>5199</v>
      </c>
      <c r="F8" s="265" t="s">
        <v>5200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5195</v>
      </c>
      <c r="B9" s="257" t="s">
        <v>5196</v>
      </c>
      <c r="C9" s="258" t="s">
        <v>5209</v>
      </c>
      <c r="D9" s="261" t="s">
        <v>5210</v>
      </c>
      <c r="E9" s="262" t="s">
        <v>5199</v>
      </c>
      <c r="F9" s="265" t="s">
        <v>5200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5195</v>
      </c>
      <c r="B10" s="257" t="s">
        <v>5196</v>
      </c>
      <c r="C10" s="258" t="s">
        <v>5211</v>
      </c>
      <c r="D10" s="261" t="s">
        <v>5212</v>
      </c>
      <c r="E10" s="262" t="s">
        <v>5199</v>
      </c>
      <c r="F10" s="265" t="s">
        <v>5200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5195</v>
      </c>
      <c r="B11" s="257" t="s">
        <v>5196</v>
      </c>
      <c r="C11" s="258" t="s">
        <v>5213</v>
      </c>
      <c r="D11" s="261" t="s">
        <v>5214</v>
      </c>
      <c r="E11" s="262" t="s">
        <v>5199</v>
      </c>
      <c r="F11" s="265" t="s">
        <v>5200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5195</v>
      </c>
      <c r="B12" s="257" t="s">
        <v>5196</v>
      </c>
      <c r="C12" s="258" t="s">
        <v>5215</v>
      </c>
      <c r="D12" s="261" t="s">
        <v>5216</v>
      </c>
      <c r="E12" s="262" t="s">
        <v>5199</v>
      </c>
      <c r="F12" s="265" t="s">
        <v>5200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5195</v>
      </c>
      <c r="B13" s="257" t="s">
        <v>5196</v>
      </c>
      <c r="C13" s="258" t="s">
        <v>5217</v>
      </c>
      <c r="D13" s="261" t="s">
        <v>5218</v>
      </c>
      <c r="E13" s="262" t="s">
        <v>5199</v>
      </c>
      <c r="F13" s="265" t="s">
        <v>5200</v>
      </c>
      <c r="G13" s="268">
        <f>IF(COUNTIF(H13:AU13,"&lt;&gt;")=0,"",SUMPRODUCT(((Recommendations[ImplStatus]="Implemented")+(Recommendations[ImplStatus]="Compensated"))*ISNUMBER(MATCH(Recommendations[Id],H13:AU13,0)))/COUNTIF(H13:AU13,"&lt;&gt;"))</f>
        <v>0</v>
      </c>
      <c r="H13" s="269" t="s">
        <v>69</v>
      </c>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5195</v>
      </c>
      <c r="B14" s="257" t="s">
        <v>5196</v>
      </c>
      <c r="C14" s="258" t="s">
        <v>5219</v>
      </c>
      <c r="D14" s="261" t="s">
        <v>5220</v>
      </c>
      <c r="E14" s="262" t="s">
        <v>5199</v>
      </c>
      <c r="F14" s="265" t="s">
        <v>5200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5195</v>
      </c>
      <c r="B15" s="257" t="s">
        <v>5196</v>
      </c>
      <c r="C15" s="258" t="s">
        <v>5221</v>
      </c>
      <c r="D15" s="261" t="s">
        <v>5222</v>
      </c>
      <c r="E15" s="262" t="s">
        <v>5199</v>
      </c>
      <c r="F15" s="265" t="s">
        <v>5200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5195</v>
      </c>
      <c r="B16" s="257" t="s">
        <v>5196</v>
      </c>
      <c r="C16" s="258" t="s">
        <v>5223</v>
      </c>
      <c r="D16" s="261" t="s">
        <v>5224</v>
      </c>
      <c r="E16" s="262" t="s">
        <v>5199</v>
      </c>
      <c r="F16" s="265" t="s">
        <v>5200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5195</v>
      </c>
      <c r="B17" s="256" t="s">
        <v>5225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5195</v>
      </c>
      <c r="B18" s="257" t="s">
        <v>5225</v>
      </c>
      <c r="C18" s="258" t="s">
        <v>5226</v>
      </c>
      <c r="D18" s="261" t="s">
        <v>5227</v>
      </c>
      <c r="E18" s="262" t="s">
        <v>5228</v>
      </c>
      <c r="F18" s="265" t="s">
        <v>5229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5195</v>
      </c>
      <c r="B19" s="257" t="s">
        <v>5225</v>
      </c>
      <c r="C19" s="258" t="s">
        <v>5230</v>
      </c>
      <c r="D19" s="261" t="s">
        <v>5231</v>
      </c>
      <c r="E19" s="262" t="s">
        <v>5228</v>
      </c>
      <c r="F19" s="265" t="s">
        <v>5229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5195</v>
      </c>
      <c r="B20" s="257" t="s">
        <v>5225</v>
      </c>
      <c r="C20" s="258" t="s">
        <v>5232</v>
      </c>
      <c r="D20" s="261" t="s">
        <v>5233</v>
      </c>
      <c r="E20" s="262" t="s">
        <v>5228</v>
      </c>
      <c r="F20" s="265" t="s">
        <v>5229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5195</v>
      </c>
      <c r="B21" s="257" t="s">
        <v>5225</v>
      </c>
      <c r="C21" s="258" t="s">
        <v>5234</v>
      </c>
      <c r="D21" s="261" t="s">
        <v>5235</v>
      </c>
      <c r="E21" s="262" t="s">
        <v>5228</v>
      </c>
      <c r="F21" s="265" t="s">
        <v>5229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5195</v>
      </c>
      <c r="B22" s="257" t="s">
        <v>5225</v>
      </c>
      <c r="C22" s="258" t="s">
        <v>5236</v>
      </c>
      <c r="D22" s="261" t="s">
        <v>5237</v>
      </c>
      <c r="E22" s="262" t="s">
        <v>5228</v>
      </c>
      <c r="F22" s="265" t="s">
        <v>5229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5195</v>
      </c>
      <c r="B23" s="257" t="s">
        <v>5225</v>
      </c>
      <c r="C23" s="258" t="s">
        <v>5238</v>
      </c>
      <c r="D23" s="261" t="s">
        <v>5239</v>
      </c>
      <c r="E23" s="262" t="s">
        <v>5199</v>
      </c>
      <c r="F23" s="265" t="s">
        <v>5200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5195</v>
      </c>
      <c r="B24" s="257" t="s">
        <v>5225</v>
      </c>
      <c r="C24" s="258" t="s">
        <v>5240</v>
      </c>
      <c r="D24" s="261" t="s">
        <v>5241</v>
      </c>
      <c r="E24" s="262" t="s">
        <v>5199</v>
      </c>
      <c r="F24" s="265" t="s">
        <v>5200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5195</v>
      </c>
      <c r="B25" s="257" t="s">
        <v>5225</v>
      </c>
      <c r="C25" s="258" t="s">
        <v>5242</v>
      </c>
      <c r="D25" s="261" t="s">
        <v>5243</v>
      </c>
      <c r="E25" s="262" t="s">
        <v>5199</v>
      </c>
      <c r="F25" s="265" t="s">
        <v>5244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5195</v>
      </c>
      <c r="B26" s="257" t="s">
        <v>5225</v>
      </c>
      <c r="C26" s="258" t="s">
        <v>5245</v>
      </c>
      <c r="D26" s="261" t="s">
        <v>5246</v>
      </c>
      <c r="E26" s="262" t="s">
        <v>5199</v>
      </c>
      <c r="F26" s="265" t="s">
        <v>5244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5195</v>
      </c>
      <c r="B27" s="257" t="s">
        <v>5225</v>
      </c>
      <c r="C27" s="258" t="s">
        <v>5247</v>
      </c>
      <c r="D27" s="261" t="s">
        <v>5248</v>
      </c>
      <c r="E27" s="262" t="s">
        <v>5199</v>
      </c>
      <c r="F27" s="265" t="s">
        <v>5244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5195</v>
      </c>
      <c r="B28" s="257" t="s">
        <v>5225</v>
      </c>
      <c r="C28" s="258" t="s">
        <v>5249</v>
      </c>
      <c r="D28" s="261" t="s">
        <v>5250</v>
      </c>
      <c r="E28" s="262" t="s">
        <v>5199</v>
      </c>
      <c r="F28" s="265" t="s">
        <v>5244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5195</v>
      </c>
      <c r="B29" s="257" t="s">
        <v>5225</v>
      </c>
      <c r="C29" s="258" t="s">
        <v>5251</v>
      </c>
      <c r="D29" s="261" t="s">
        <v>5252</v>
      </c>
      <c r="E29" s="262" t="s">
        <v>5199</v>
      </c>
      <c r="F29" s="265" t="s">
        <v>5244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5195</v>
      </c>
      <c r="B30" s="257" t="s">
        <v>5225</v>
      </c>
      <c r="C30" s="258" t="s">
        <v>5253</v>
      </c>
      <c r="D30" s="261" t="s">
        <v>5254</v>
      </c>
      <c r="E30" s="262" t="s">
        <v>5199</v>
      </c>
      <c r="F30" s="265" t="s">
        <v>5244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5195</v>
      </c>
      <c r="B31" s="257" t="s">
        <v>5225</v>
      </c>
      <c r="C31" s="258" t="s">
        <v>5255</v>
      </c>
      <c r="D31" s="261" t="s">
        <v>5256</v>
      </c>
      <c r="E31" s="262" t="s">
        <v>5199</v>
      </c>
      <c r="F31" s="265" t="s">
        <v>5244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5195</v>
      </c>
      <c r="B32" s="257" t="s">
        <v>5225</v>
      </c>
      <c r="C32" s="258" t="s">
        <v>5257</v>
      </c>
      <c r="D32" s="261" t="s">
        <v>5258</v>
      </c>
      <c r="E32" s="262" t="s">
        <v>5199</v>
      </c>
      <c r="F32" s="265" t="s">
        <v>5244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5195</v>
      </c>
      <c r="B33" s="257" t="s">
        <v>5225</v>
      </c>
      <c r="C33" s="258" t="s">
        <v>5259</v>
      </c>
      <c r="D33" s="261" t="s">
        <v>5260</v>
      </c>
      <c r="E33" s="262" t="s">
        <v>5228</v>
      </c>
      <c r="F33" s="265" t="s">
        <v>5229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5195</v>
      </c>
      <c r="B34" s="257" t="s">
        <v>5225</v>
      </c>
      <c r="C34" s="258" t="s">
        <v>5261</v>
      </c>
      <c r="D34" s="261" t="s">
        <v>5262</v>
      </c>
      <c r="E34" s="262" t="s">
        <v>5199</v>
      </c>
      <c r="F34" s="265" t="s">
        <v>5244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5195</v>
      </c>
      <c r="B35" s="256" t="s">
        <v>5263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5195</v>
      </c>
      <c r="B36" s="257" t="s">
        <v>5263</v>
      </c>
      <c r="C36" s="258" t="s">
        <v>5264</v>
      </c>
      <c r="D36" s="261" t="s">
        <v>5265</v>
      </c>
      <c r="E36" s="262" t="s">
        <v>5199</v>
      </c>
      <c r="F36" s="265" t="s">
        <v>5244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5195</v>
      </c>
      <c r="B37" s="257" t="s">
        <v>5263</v>
      </c>
      <c r="C37" s="258" t="s">
        <v>5266</v>
      </c>
      <c r="D37" s="261" t="s">
        <v>5267</v>
      </c>
      <c r="E37" s="262" t="s">
        <v>5199</v>
      </c>
      <c r="F37" s="265" t="s">
        <v>5268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5195</v>
      </c>
      <c r="B38" s="257" t="s">
        <v>5263</v>
      </c>
      <c r="C38" s="258" t="s">
        <v>5269</v>
      </c>
      <c r="D38" s="261" t="s">
        <v>5270</v>
      </c>
      <c r="E38" s="262" t="s">
        <v>5199</v>
      </c>
      <c r="F38" s="265" t="s">
        <v>5268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5195</v>
      </c>
      <c r="B39" s="257" t="s">
        <v>5263</v>
      </c>
      <c r="C39" s="258" t="s">
        <v>5271</v>
      </c>
      <c r="D39" s="261" t="s">
        <v>5272</v>
      </c>
      <c r="E39" s="262" t="s">
        <v>5199</v>
      </c>
      <c r="F39" s="265" t="s">
        <v>5268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5195</v>
      </c>
      <c r="B40" s="257" t="s">
        <v>5263</v>
      </c>
      <c r="C40" s="258" t="s">
        <v>5273</v>
      </c>
      <c r="D40" s="261" t="s">
        <v>5274</v>
      </c>
      <c r="E40" s="262" t="s">
        <v>5199</v>
      </c>
      <c r="F40" s="265" t="s">
        <v>5268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5195</v>
      </c>
      <c r="B41" s="257" t="s">
        <v>5263</v>
      </c>
      <c r="C41" s="258" t="s">
        <v>5275</v>
      </c>
      <c r="D41" s="261" t="s">
        <v>5276</v>
      </c>
      <c r="E41" s="262" t="s">
        <v>5199</v>
      </c>
      <c r="F41" s="265" t="s">
        <v>5268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5195</v>
      </c>
      <c r="B42" s="257" t="s">
        <v>5263</v>
      </c>
      <c r="C42" s="258" t="s">
        <v>5277</v>
      </c>
      <c r="D42" s="261" t="s">
        <v>5278</v>
      </c>
      <c r="E42" s="262" t="s">
        <v>5199</v>
      </c>
      <c r="F42" s="265" t="s">
        <v>5268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5195</v>
      </c>
      <c r="B43" s="257" t="s">
        <v>5263</v>
      </c>
      <c r="C43" s="258" t="s">
        <v>5279</v>
      </c>
      <c r="D43" s="261" t="s">
        <v>5280</v>
      </c>
      <c r="E43" s="262" t="s">
        <v>5199</v>
      </c>
      <c r="F43" s="265" t="s">
        <v>5268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5195</v>
      </c>
      <c r="B44" s="257" t="s">
        <v>5263</v>
      </c>
      <c r="C44" s="258" t="s">
        <v>5281</v>
      </c>
      <c r="D44" s="261" t="s">
        <v>5282</v>
      </c>
      <c r="E44" s="262" t="s">
        <v>5199</v>
      </c>
      <c r="F44" s="265" t="s">
        <v>5268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5195</v>
      </c>
      <c r="B45" s="257" t="s">
        <v>5263</v>
      </c>
      <c r="C45" s="258" t="s">
        <v>5283</v>
      </c>
      <c r="D45" s="261" t="s">
        <v>5284</v>
      </c>
      <c r="E45" s="262" t="s">
        <v>5199</v>
      </c>
      <c r="F45" s="265" t="s">
        <v>5268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5195</v>
      </c>
      <c r="B46" s="257" t="s">
        <v>5263</v>
      </c>
      <c r="C46" s="258" t="s">
        <v>5285</v>
      </c>
      <c r="D46" s="261" t="s">
        <v>5286</v>
      </c>
      <c r="E46" s="262" t="s">
        <v>5199</v>
      </c>
      <c r="F46" s="265" t="s">
        <v>5268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5195</v>
      </c>
      <c r="B47" s="257" t="s">
        <v>5263</v>
      </c>
      <c r="C47" s="258" t="s">
        <v>5287</v>
      </c>
      <c r="D47" s="261" t="s">
        <v>5288</v>
      </c>
      <c r="E47" s="262" t="s">
        <v>5199</v>
      </c>
      <c r="F47" s="265" t="s">
        <v>5268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5195</v>
      </c>
      <c r="B48" s="257" t="s">
        <v>5263</v>
      </c>
      <c r="C48" s="258" t="s">
        <v>5289</v>
      </c>
      <c r="D48" s="261" t="s">
        <v>5290</v>
      </c>
      <c r="E48" s="262" t="s">
        <v>5199</v>
      </c>
      <c r="F48" s="265" t="s">
        <v>5268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5195</v>
      </c>
      <c r="B49" s="257" t="s">
        <v>5263</v>
      </c>
      <c r="C49" s="258" t="s">
        <v>5291</v>
      </c>
      <c r="D49" s="261" t="s">
        <v>5292</v>
      </c>
      <c r="E49" s="262" t="s">
        <v>5199</v>
      </c>
      <c r="F49" s="265" t="s">
        <v>5268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5195</v>
      </c>
      <c r="B50" s="256" t="s">
        <v>2474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5195</v>
      </c>
      <c r="B51" s="257" t="s">
        <v>2474</v>
      </c>
      <c r="C51" s="258" t="s">
        <v>5293</v>
      </c>
      <c r="D51" s="261" t="s">
        <v>5294</v>
      </c>
      <c r="E51" s="262" t="s">
        <v>5295</v>
      </c>
      <c r="F51" s="265" t="s">
        <v>5296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5195</v>
      </c>
      <c r="B52" s="257" t="s">
        <v>2474</v>
      </c>
      <c r="C52" s="258" t="s">
        <v>5297</v>
      </c>
      <c r="D52" s="261" t="s">
        <v>5298</v>
      </c>
      <c r="E52" s="262" t="s">
        <v>5295</v>
      </c>
      <c r="F52" s="265" t="s">
        <v>5296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5195</v>
      </c>
      <c r="B53" s="257" t="s">
        <v>2474</v>
      </c>
      <c r="C53" s="258" t="s">
        <v>5299</v>
      </c>
      <c r="D53" s="261" t="s">
        <v>5300</v>
      </c>
      <c r="E53" s="262" t="s">
        <v>5295</v>
      </c>
      <c r="F53" s="265" t="s">
        <v>5296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5195</v>
      </c>
      <c r="B54" s="257" t="s">
        <v>2474</v>
      </c>
      <c r="C54" s="258" t="s">
        <v>5301</v>
      </c>
      <c r="D54" s="261" t="s">
        <v>5302</v>
      </c>
      <c r="E54" s="262" t="s">
        <v>5295</v>
      </c>
      <c r="F54" s="265" t="s">
        <v>5296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5195</v>
      </c>
      <c r="B55" s="257" t="s">
        <v>2474</v>
      </c>
      <c r="C55" s="258" t="s">
        <v>5303</v>
      </c>
      <c r="D55" s="261" t="s">
        <v>5304</v>
      </c>
      <c r="E55" s="262" t="s">
        <v>5295</v>
      </c>
      <c r="F55" s="265" t="s">
        <v>5296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5195</v>
      </c>
      <c r="B56" s="257" t="s">
        <v>2474</v>
      </c>
      <c r="C56" s="258" t="s">
        <v>5305</v>
      </c>
      <c r="D56" s="261" t="s">
        <v>5306</v>
      </c>
      <c r="E56" s="262" t="s">
        <v>5295</v>
      </c>
      <c r="F56" s="265" t="s">
        <v>5296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5195</v>
      </c>
      <c r="B57" s="257" t="s">
        <v>2474</v>
      </c>
      <c r="C57" s="258" t="s">
        <v>5307</v>
      </c>
      <c r="D57" s="261" t="s">
        <v>5308</v>
      </c>
      <c r="E57" s="262" t="s">
        <v>5295</v>
      </c>
      <c r="F57" s="265" t="s">
        <v>5296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5195</v>
      </c>
      <c r="B58" s="257" t="s">
        <v>2474</v>
      </c>
      <c r="C58" s="258" t="s">
        <v>5309</v>
      </c>
      <c r="D58" s="261" t="s">
        <v>5310</v>
      </c>
      <c r="E58" s="262" t="s">
        <v>5199</v>
      </c>
      <c r="F58" s="265" t="s">
        <v>5296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5195</v>
      </c>
      <c r="B59" s="257" t="s">
        <v>2474</v>
      </c>
      <c r="C59" s="258" t="s">
        <v>5311</v>
      </c>
      <c r="D59" s="261" t="s">
        <v>5312</v>
      </c>
      <c r="E59" s="262" t="s">
        <v>5199</v>
      </c>
      <c r="F59" s="265" t="s">
        <v>5296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5195</v>
      </c>
      <c r="B60" s="256" t="s">
        <v>5313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5195</v>
      </c>
      <c r="B61" s="257" t="s">
        <v>5313</v>
      </c>
      <c r="C61" s="258" t="s">
        <v>5314</v>
      </c>
      <c r="D61" s="261" t="s">
        <v>5315</v>
      </c>
      <c r="E61" s="262" t="s">
        <v>5199</v>
      </c>
      <c r="F61" s="265" t="s">
        <v>5316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5195</v>
      </c>
      <c r="B62" s="257" t="s">
        <v>5313</v>
      </c>
      <c r="C62" s="258" t="s">
        <v>5317</v>
      </c>
      <c r="D62" s="261" t="s">
        <v>5318</v>
      </c>
      <c r="E62" s="262" t="s">
        <v>5199</v>
      </c>
      <c r="F62" s="265" t="s">
        <v>5316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5195</v>
      </c>
      <c r="B63" s="257" t="s">
        <v>5313</v>
      </c>
      <c r="C63" s="258" t="s">
        <v>5319</v>
      </c>
      <c r="D63" s="261" t="s">
        <v>5320</v>
      </c>
      <c r="E63" s="262" t="s">
        <v>5199</v>
      </c>
      <c r="F63" s="265" t="s">
        <v>5316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5195</v>
      </c>
      <c r="B64" s="257" t="s">
        <v>5313</v>
      </c>
      <c r="C64" s="258" t="s">
        <v>5321</v>
      </c>
      <c r="D64" s="261" t="s">
        <v>5322</v>
      </c>
      <c r="E64" s="262" t="s">
        <v>5199</v>
      </c>
      <c r="F64" s="265" t="s">
        <v>5316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5195</v>
      </c>
      <c r="B65" s="257" t="s">
        <v>5313</v>
      </c>
      <c r="C65" s="258" t="s">
        <v>5323</v>
      </c>
      <c r="D65" s="261" t="s">
        <v>5324</v>
      </c>
      <c r="E65" s="262" t="s">
        <v>5199</v>
      </c>
      <c r="F65" s="265" t="s">
        <v>5316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5195</v>
      </c>
      <c r="B66" s="257" t="s">
        <v>5313</v>
      </c>
      <c r="C66" s="258" t="s">
        <v>5325</v>
      </c>
      <c r="D66" s="261" t="s">
        <v>5326</v>
      </c>
      <c r="E66" s="262" t="s">
        <v>5199</v>
      </c>
      <c r="F66" s="265" t="s">
        <v>5316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5195</v>
      </c>
      <c r="B67" s="257" t="s">
        <v>5313</v>
      </c>
      <c r="C67" s="258" t="s">
        <v>5327</v>
      </c>
      <c r="D67" s="261" t="s">
        <v>5328</v>
      </c>
      <c r="E67" s="262" t="s">
        <v>5199</v>
      </c>
      <c r="F67" s="265" t="s">
        <v>5316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5195</v>
      </c>
      <c r="B68" s="257" t="s">
        <v>5313</v>
      </c>
      <c r="C68" s="258" t="s">
        <v>5329</v>
      </c>
      <c r="D68" s="261" t="s">
        <v>5330</v>
      </c>
      <c r="E68" s="262" t="s">
        <v>5199</v>
      </c>
      <c r="F68" s="265" t="s">
        <v>5331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5195</v>
      </c>
      <c r="B69" s="257" t="s">
        <v>5313</v>
      </c>
      <c r="C69" s="258" t="s">
        <v>5332</v>
      </c>
      <c r="D69" s="261" t="s">
        <v>5333</v>
      </c>
      <c r="E69" s="262" t="s">
        <v>5199</v>
      </c>
      <c r="F69" s="265" t="s">
        <v>5331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5195</v>
      </c>
      <c r="B70" s="257" t="s">
        <v>5313</v>
      </c>
      <c r="C70" s="258" t="s">
        <v>5334</v>
      </c>
      <c r="D70" s="261" t="s">
        <v>5335</v>
      </c>
      <c r="E70" s="262" t="s">
        <v>5199</v>
      </c>
      <c r="F70" s="265" t="s">
        <v>5331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5195</v>
      </c>
      <c r="B71" s="257" t="s">
        <v>5313</v>
      </c>
      <c r="C71" s="258" t="s">
        <v>5336</v>
      </c>
      <c r="D71" s="261" t="s">
        <v>5337</v>
      </c>
      <c r="E71" s="262" t="s">
        <v>5199</v>
      </c>
      <c r="F71" s="265" t="s">
        <v>5338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5195</v>
      </c>
      <c r="B72" s="257" t="s">
        <v>5313</v>
      </c>
      <c r="C72" s="258" t="s">
        <v>5339</v>
      </c>
      <c r="D72" s="261" t="s">
        <v>5340</v>
      </c>
      <c r="E72" s="262" t="s">
        <v>5199</v>
      </c>
      <c r="F72" s="265" t="s">
        <v>5316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5195</v>
      </c>
      <c r="B73" s="257" t="s">
        <v>5313</v>
      </c>
      <c r="C73" s="258" t="s">
        <v>5341</v>
      </c>
      <c r="D73" s="261" t="s">
        <v>5342</v>
      </c>
      <c r="E73" s="262" t="s">
        <v>5343</v>
      </c>
      <c r="F73" s="265" t="s">
        <v>5316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5195</v>
      </c>
      <c r="B74" s="256" t="s">
        <v>5344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5195</v>
      </c>
      <c r="B75" s="257" t="s">
        <v>5344</v>
      </c>
      <c r="C75" s="258" t="s">
        <v>5345</v>
      </c>
      <c r="D75" s="261" t="s">
        <v>5346</v>
      </c>
      <c r="E75" s="262" t="s">
        <v>5343</v>
      </c>
      <c r="F75" s="265" t="s">
        <v>5347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5195</v>
      </c>
      <c r="B76" s="257" t="s">
        <v>5344</v>
      </c>
      <c r="C76" s="258" t="s">
        <v>5348</v>
      </c>
      <c r="D76" s="261" t="s">
        <v>5349</v>
      </c>
      <c r="E76" s="262" t="s">
        <v>5343</v>
      </c>
      <c r="F76" s="265" t="s">
        <v>5347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5195</v>
      </c>
      <c r="B77" s="257" t="s">
        <v>5344</v>
      </c>
      <c r="C77" s="258" t="s">
        <v>5350</v>
      </c>
      <c r="D77" s="261" t="s">
        <v>5351</v>
      </c>
      <c r="E77" s="262" t="s">
        <v>5343</v>
      </c>
      <c r="F77" s="265" t="s">
        <v>5347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5195</v>
      </c>
      <c r="B78" s="257" t="s">
        <v>5344</v>
      </c>
      <c r="C78" s="258" t="s">
        <v>5352</v>
      </c>
      <c r="D78" s="261" t="s">
        <v>5353</v>
      </c>
      <c r="E78" s="262" t="s">
        <v>5343</v>
      </c>
      <c r="F78" s="265" t="s">
        <v>5347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5195</v>
      </c>
      <c r="B79" s="257" t="s">
        <v>5344</v>
      </c>
      <c r="C79" s="258" t="s">
        <v>5354</v>
      </c>
      <c r="D79" s="261" t="s">
        <v>5355</v>
      </c>
      <c r="E79" s="262" t="s">
        <v>5343</v>
      </c>
      <c r="F79" s="265" t="s">
        <v>5347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5195</v>
      </c>
      <c r="B80" s="257" t="s">
        <v>5344</v>
      </c>
      <c r="C80" s="258" t="s">
        <v>5356</v>
      </c>
      <c r="D80" s="261" t="s">
        <v>5357</v>
      </c>
      <c r="E80" s="262" t="s">
        <v>5343</v>
      </c>
      <c r="F80" s="265" t="s">
        <v>5347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5195</v>
      </c>
      <c r="B81" s="257" t="s">
        <v>5344</v>
      </c>
      <c r="C81" s="258" t="s">
        <v>5358</v>
      </c>
      <c r="D81" s="261" t="s">
        <v>5359</v>
      </c>
      <c r="E81" s="262" t="s">
        <v>5343</v>
      </c>
      <c r="F81" s="265" t="s">
        <v>5347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5195</v>
      </c>
      <c r="B82" s="257" t="s">
        <v>5344</v>
      </c>
      <c r="C82" s="258" t="s">
        <v>5360</v>
      </c>
      <c r="D82" s="261" t="s">
        <v>5361</v>
      </c>
      <c r="E82" s="262" t="s">
        <v>5343</v>
      </c>
      <c r="F82" s="265" t="s">
        <v>5347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5195</v>
      </c>
      <c r="B83" s="257" t="s">
        <v>5344</v>
      </c>
      <c r="C83" s="258" t="s">
        <v>5362</v>
      </c>
      <c r="D83" s="261" t="s">
        <v>5363</v>
      </c>
      <c r="E83" s="262" t="s">
        <v>5343</v>
      </c>
      <c r="F83" s="265" t="s">
        <v>5347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5195</v>
      </c>
      <c r="B84" s="257" t="s">
        <v>5344</v>
      </c>
      <c r="C84" s="258" t="s">
        <v>5364</v>
      </c>
      <c r="D84" s="261" t="s">
        <v>5365</v>
      </c>
      <c r="E84" s="262" t="s">
        <v>5343</v>
      </c>
      <c r="F84" s="265" t="s">
        <v>5347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5195</v>
      </c>
      <c r="B85" s="257" t="s">
        <v>5344</v>
      </c>
      <c r="C85" s="258" t="s">
        <v>5366</v>
      </c>
      <c r="D85" s="261" t="s">
        <v>5367</v>
      </c>
      <c r="E85" s="262" t="s">
        <v>5343</v>
      </c>
      <c r="F85" s="265" t="s">
        <v>5347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5195</v>
      </c>
      <c r="B86" s="257" t="s">
        <v>5344</v>
      </c>
      <c r="C86" s="258" t="s">
        <v>5368</v>
      </c>
      <c r="D86" s="261" t="s">
        <v>5369</v>
      </c>
      <c r="E86" s="262" t="s">
        <v>5343</v>
      </c>
      <c r="F86" s="265" t="s">
        <v>5347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5195</v>
      </c>
      <c r="B87" s="257" t="s">
        <v>5344</v>
      </c>
      <c r="C87" s="258" t="s">
        <v>5370</v>
      </c>
      <c r="D87" s="261" t="s">
        <v>5371</v>
      </c>
      <c r="E87" s="262" t="s">
        <v>5343</v>
      </c>
      <c r="F87" s="265" t="s">
        <v>5347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5195</v>
      </c>
      <c r="B88" s="257" t="s">
        <v>5344</v>
      </c>
      <c r="C88" s="258" t="s">
        <v>5372</v>
      </c>
      <c r="D88" s="261" t="s">
        <v>5373</v>
      </c>
      <c r="E88" s="262" t="s">
        <v>5343</v>
      </c>
      <c r="F88" s="265" t="s">
        <v>5331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5195</v>
      </c>
      <c r="B89" s="257" t="s">
        <v>5344</v>
      </c>
      <c r="C89" s="258" t="s">
        <v>5374</v>
      </c>
      <c r="D89" s="261" t="s">
        <v>5375</v>
      </c>
      <c r="E89" s="262" t="s">
        <v>5343</v>
      </c>
      <c r="F89" s="265" t="s">
        <v>5331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5195</v>
      </c>
      <c r="B90" s="257" t="s">
        <v>5344</v>
      </c>
      <c r="C90" s="258" t="s">
        <v>5376</v>
      </c>
      <c r="D90" s="261" t="s">
        <v>5377</v>
      </c>
      <c r="E90" s="262" t="s">
        <v>5343</v>
      </c>
      <c r="F90" s="265" t="s">
        <v>5331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5195</v>
      </c>
      <c r="B91" s="256" t="s">
        <v>5378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5195</v>
      </c>
      <c r="B92" s="257" t="s">
        <v>5378</v>
      </c>
      <c r="C92" s="258" t="s">
        <v>5379</v>
      </c>
      <c r="D92" s="261" t="s">
        <v>5380</v>
      </c>
      <c r="E92" s="262" t="s">
        <v>5199</v>
      </c>
      <c r="F92" s="265" t="s">
        <v>5331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5195</v>
      </c>
      <c r="B93" s="257" t="s">
        <v>5378</v>
      </c>
      <c r="C93" s="258" t="s">
        <v>5381</v>
      </c>
      <c r="D93" s="261" t="s">
        <v>5382</v>
      </c>
      <c r="E93" s="262" t="s">
        <v>5199</v>
      </c>
      <c r="F93" s="265" t="s">
        <v>5331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5195</v>
      </c>
      <c r="B94" s="257" t="s">
        <v>5378</v>
      </c>
      <c r="C94" s="258" t="s">
        <v>5383</v>
      </c>
      <c r="D94" s="261" t="s">
        <v>5384</v>
      </c>
      <c r="E94" s="262" t="s">
        <v>5199</v>
      </c>
      <c r="F94" s="265" t="s">
        <v>5331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5195</v>
      </c>
      <c r="B95" s="257" t="s">
        <v>5378</v>
      </c>
      <c r="C95" s="258" t="s">
        <v>5385</v>
      </c>
      <c r="D95" s="261" t="s">
        <v>5386</v>
      </c>
      <c r="E95" s="262" t="s">
        <v>5199</v>
      </c>
      <c r="F95" s="265" t="s">
        <v>5331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5195</v>
      </c>
      <c r="B96" s="257" t="s">
        <v>5378</v>
      </c>
      <c r="C96" s="258" t="s">
        <v>5387</v>
      </c>
      <c r="D96" s="261" t="s">
        <v>5388</v>
      </c>
      <c r="E96" s="262" t="s">
        <v>5199</v>
      </c>
      <c r="F96" s="265" t="s">
        <v>5331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5195</v>
      </c>
      <c r="B97" s="257" t="s">
        <v>5378</v>
      </c>
      <c r="C97" s="258" t="s">
        <v>5389</v>
      </c>
      <c r="D97" s="261" t="s">
        <v>5390</v>
      </c>
      <c r="E97" s="262" t="s">
        <v>5199</v>
      </c>
      <c r="F97" s="265" t="s">
        <v>5391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5195</v>
      </c>
      <c r="B98" s="257" t="s">
        <v>5378</v>
      </c>
      <c r="C98" s="258" t="s">
        <v>5392</v>
      </c>
      <c r="D98" s="261" t="s">
        <v>5393</v>
      </c>
      <c r="E98" s="262" t="s">
        <v>5199</v>
      </c>
      <c r="F98" s="265" t="s">
        <v>5391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5195</v>
      </c>
      <c r="B99" s="257" t="s">
        <v>5378</v>
      </c>
      <c r="C99" s="258" t="s">
        <v>5394</v>
      </c>
      <c r="D99" s="261" t="s">
        <v>5395</v>
      </c>
      <c r="E99" s="262" t="s">
        <v>5199</v>
      </c>
      <c r="F99" s="265" t="s">
        <v>5391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5195</v>
      </c>
      <c r="B100" s="257" t="s">
        <v>5378</v>
      </c>
      <c r="C100" s="258" t="s">
        <v>5396</v>
      </c>
      <c r="D100" s="261" t="s">
        <v>5397</v>
      </c>
      <c r="E100" s="262" t="s">
        <v>5199</v>
      </c>
      <c r="F100" s="265" t="s">
        <v>5391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5195</v>
      </c>
      <c r="B101" s="257" t="s">
        <v>5378</v>
      </c>
      <c r="C101" s="258" t="s">
        <v>5398</v>
      </c>
      <c r="D101" s="261" t="s">
        <v>5399</v>
      </c>
      <c r="E101" s="262" t="s">
        <v>5199</v>
      </c>
      <c r="F101" s="265" t="s">
        <v>5331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5195</v>
      </c>
      <c r="B102" s="257" t="s">
        <v>5378</v>
      </c>
      <c r="C102" s="258" t="s">
        <v>5400</v>
      </c>
      <c r="D102" s="261" t="s">
        <v>5401</v>
      </c>
      <c r="E102" s="262" t="s">
        <v>5343</v>
      </c>
      <c r="F102" s="265" t="s">
        <v>5331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5195</v>
      </c>
      <c r="B103" s="257" t="s">
        <v>5378</v>
      </c>
      <c r="C103" s="258" t="s">
        <v>5402</v>
      </c>
      <c r="D103" s="261" t="s">
        <v>5403</v>
      </c>
      <c r="E103" s="262" t="s">
        <v>5343</v>
      </c>
      <c r="F103" s="265" t="s">
        <v>5331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5195</v>
      </c>
      <c r="B104" s="257" t="s">
        <v>5378</v>
      </c>
      <c r="C104" s="258" t="s">
        <v>5404</v>
      </c>
      <c r="D104" s="261" t="s">
        <v>5405</v>
      </c>
      <c r="E104" s="262" t="s">
        <v>5343</v>
      </c>
      <c r="F104" s="265" t="s">
        <v>5331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5195</v>
      </c>
      <c r="B105" s="257" t="s">
        <v>5378</v>
      </c>
      <c r="C105" s="258" t="s">
        <v>5406</v>
      </c>
      <c r="D105" s="261" t="s">
        <v>5407</v>
      </c>
      <c r="E105" s="262" t="s">
        <v>5228</v>
      </c>
      <c r="F105" s="265" t="s">
        <v>5331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5195</v>
      </c>
      <c r="B106" s="256" t="s">
        <v>5408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5195</v>
      </c>
      <c r="B107" s="257" t="s">
        <v>5408</v>
      </c>
      <c r="C107" s="258" t="s">
        <v>5409</v>
      </c>
      <c r="D107" s="261" t="s">
        <v>5410</v>
      </c>
      <c r="E107" s="262" t="s">
        <v>5343</v>
      </c>
      <c r="F107" s="265" t="s">
        <v>5331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5195</v>
      </c>
      <c r="B108" s="257" t="s">
        <v>5408</v>
      </c>
      <c r="C108" s="258" t="s">
        <v>5411</v>
      </c>
      <c r="D108" s="261" t="s">
        <v>5412</v>
      </c>
      <c r="E108" s="262" t="s">
        <v>5343</v>
      </c>
      <c r="F108" s="265" t="s">
        <v>5331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5195</v>
      </c>
      <c r="B109" s="257" t="s">
        <v>5408</v>
      </c>
      <c r="C109" s="258" t="s">
        <v>5413</v>
      </c>
      <c r="D109" s="261" t="s">
        <v>5414</v>
      </c>
      <c r="E109" s="262" t="s">
        <v>5343</v>
      </c>
      <c r="F109" s="265" t="s">
        <v>5331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5195</v>
      </c>
      <c r="B110" s="257" t="s">
        <v>5408</v>
      </c>
      <c r="C110" s="258" t="s">
        <v>5415</v>
      </c>
      <c r="D110" s="261" t="s">
        <v>5416</v>
      </c>
      <c r="E110" s="262" t="s">
        <v>5343</v>
      </c>
      <c r="F110" s="265" t="s">
        <v>5331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5195</v>
      </c>
      <c r="B111" s="257" t="s">
        <v>5408</v>
      </c>
      <c r="C111" s="258" t="s">
        <v>5417</v>
      </c>
      <c r="D111" s="261" t="s">
        <v>5418</v>
      </c>
      <c r="E111" s="262" t="s">
        <v>5343</v>
      </c>
      <c r="F111" s="265" t="s">
        <v>5331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5195</v>
      </c>
      <c r="B112" s="257" t="s">
        <v>5408</v>
      </c>
      <c r="C112" s="258" t="s">
        <v>5419</v>
      </c>
      <c r="D112" s="261" t="s">
        <v>5420</v>
      </c>
      <c r="E112" s="262" t="s">
        <v>5343</v>
      </c>
      <c r="F112" s="265" t="s">
        <v>5331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5195</v>
      </c>
      <c r="B113" s="257" t="s">
        <v>5408</v>
      </c>
      <c r="C113" s="258" t="s">
        <v>5421</v>
      </c>
      <c r="D113" s="261" t="s">
        <v>5422</v>
      </c>
      <c r="E113" s="262" t="s">
        <v>5343</v>
      </c>
      <c r="F113" s="265" t="s">
        <v>5331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5195</v>
      </c>
      <c r="B114" s="257" t="s">
        <v>5408</v>
      </c>
      <c r="C114" s="258" t="s">
        <v>5423</v>
      </c>
      <c r="D114" s="261" t="s">
        <v>5424</v>
      </c>
      <c r="E114" s="262" t="s">
        <v>5343</v>
      </c>
      <c r="F114" s="265" t="s">
        <v>5331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5195</v>
      </c>
      <c r="B115" s="257" t="s">
        <v>5408</v>
      </c>
      <c r="C115" s="258" t="s">
        <v>5425</v>
      </c>
      <c r="D115" s="261" t="s">
        <v>5426</v>
      </c>
      <c r="E115" s="262" t="s">
        <v>5343</v>
      </c>
      <c r="F115" s="265" t="s">
        <v>5331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5195</v>
      </c>
      <c r="B116" s="257" t="s">
        <v>5408</v>
      </c>
      <c r="C116" s="258" t="s">
        <v>5427</v>
      </c>
      <c r="D116" s="261" t="s">
        <v>5428</v>
      </c>
      <c r="E116" s="262" t="s">
        <v>5343</v>
      </c>
      <c r="F116" s="265" t="s">
        <v>5331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5195</v>
      </c>
      <c r="B117" s="257" t="s">
        <v>5408</v>
      </c>
      <c r="C117" s="258" t="s">
        <v>5429</v>
      </c>
      <c r="D117" s="261" t="s">
        <v>5430</v>
      </c>
      <c r="E117" s="262" t="s">
        <v>5343</v>
      </c>
      <c r="F117" s="265" t="s">
        <v>5331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5431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5431</v>
      </c>
      <c r="B119" s="256" t="s">
        <v>5432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5431</v>
      </c>
      <c r="B120" s="257" t="s">
        <v>5432</v>
      </c>
      <c r="C120" s="258" t="s">
        <v>5433</v>
      </c>
      <c r="D120" s="261" t="s">
        <v>5434</v>
      </c>
      <c r="E120" s="262" t="s">
        <v>5199</v>
      </c>
      <c r="F120" s="265" t="s">
        <v>5435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5431</v>
      </c>
      <c r="B121" s="257" t="s">
        <v>5432</v>
      </c>
      <c r="C121" s="258" t="s">
        <v>5436</v>
      </c>
      <c r="D121" s="261" t="s">
        <v>5437</v>
      </c>
      <c r="E121" s="262" t="s">
        <v>5199</v>
      </c>
      <c r="F121" s="265" t="s">
        <v>5435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5431</v>
      </c>
      <c r="B122" s="257" t="s">
        <v>5432</v>
      </c>
      <c r="C122" s="258" t="s">
        <v>5438</v>
      </c>
      <c r="D122" s="261" t="s">
        <v>5439</v>
      </c>
      <c r="E122" s="262" t="s">
        <v>5199</v>
      </c>
      <c r="F122" s="265" t="s">
        <v>5435</v>
      </c>
      <c r="G122" s="268">
        <f>IF(COUNTIF(H122:AU122,"&lt;&gt;")=0,"",SUMPRODUCT(((Recommendations[ImplStatus]="Implemented")+(Recommendations[ImplStatus]="Compensated"))*ISNUMBER(MATCH(Recommendations[Id],H122:AU122,0)))/COUNTIF(H122:AU122,"&lt;&gt;"))</f>
        <v>0</v>
      </c>
      <c r="H122" s="269" t="s">
        <v>154</v>
      </c>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5431</v>
      </c>
      <c r="B123" s="257" t="s">
        <v>5432</v>
      </c>
      <c r="C123" s="258" t="s">
        <v>5440</v>
      </c>
      <c r="D123" s="261" t="s">
        <v>5441</v>
      </c>
      <c r="E123" s="262" t="s">
        <v>5199</v>
      </c>
      <c r="F123" s="265" t="s">
        <v>5435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5431</v>
      </c>
      <c r="B124" s="257" t="s">
        <v>5432</v>
      </c>
      <c r="C124" s="258" t="s">
        <v>5442</v>
      </c>
      <c r="D124" s="261" t="s">
        <v>5443</v>
      </c>
      <c r="E124" s="262" t="s">
        <v>5199</v>
      </c>
      <c r="F124" s="265" t="s">
        <v>5435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5431</v>
      </c>
      <c r="B125" s="257" t="s">
        <v>5432</v>
      </c>
      <c r="C125" s="258" t="s">
        <v>5444</v>
      </c>
      <c r="D125" s="261" t="s">
        <v>5445</v>
      </c>
      <c r="E125" s="262" t="s">
        <v>5199</v>
      </c>
      <c r="F125" s="265" t="s">
        <v>5435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5431</v>
      </c>
      <c r="B126" s="257" t="s">
        <v>5432</v>
      </c>
      <c r="C126" s="258" t="s">
        <v>5446</v>
      </c>
      <c r="D126" s="261" t="s">
        <v>5447</v>
      </c>
      <c r="E126" s="262" t="s">
        <v>5199</v>
      </c>
      <c r="F126" s="265" t="s">
        <v>5435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5431</v>
      </c>
      <c r="B127" s="257" t="s">
        <v>5432</v>
      </c>
      <c r="C127" s="258" t="s">
        <v>5448</v>
      </c>
      <c r="D127" s="261" t="s">
        <v>5449</v>
      </c>
      <c r="E127" s="262" t="s">
        <v>5199</v>
      </c>
      <c r="F127" s="265" t="s">
        <v>5435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5431</v>
      </c>
      <c r="B128" s="257" t="s">
        <v>5432</v>
      </c>
      <c r="C128" s="258" t="s">
        <v>5450</v>
      </c>
      <c r="D128" s="261" t="s">
        <v>5451</v>
      </c>
      <c r="E128" s="262" t="s">
        <v>5199</v>
      </c>
      <c r="F128" s="265" t="s">
        <v>5435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5431</v>
      </c>
      <c r="B129" s="257" t="s">
        <v>5432</v>
      </c>
      <c r="C129" s="258" t="s">
        <v>5452</v>
      </c>
      <c r="D129" s="261" t="s">
        <v>5453</v>
      </c>
      <c r="E129" s="262" t="s">
        <v>5199</v>
      </c>
      <c r="F129" s="265" t="s">
        <v>5435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5431</v>
      </c>
      <c r="B130" s="257" t="s">
        <v>5432</v>
      </c>
      <c r="C130" s="258" t="s">
        <v>5454</v>
      </c>
      <c r="D130" s="261" t="s">
        <v>5455</v>
      </c>
      <c r="E130" s="262" t="s">
        <v>5199</v>
      </c>
      <c r="F130" s="265" t="s">
        <v>5435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5431</v>
      </c>
      <c r="B131" s="257" t="s">
        <v>5432</v>
      </c>
      <c r="C131" s="258" t="s">
        <v>5456</v>
      </c>
      <c r="D131" s="261" t="s">
        <v>5457</v>
      </c>
      <c r="E131" s="262" t="s">
        <v>5199</v>
      </c>
      <c r="F131" s="265" t="s">
        <v>5435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5431</v>
      </c>
      <c r="B132" s="257" t="s">
        <v>5432</v>
      </c>
      <c r="C132" s="258" t="s">
        <v>5458</v>
      </c>
      <c r="D132" s="261" t="s">
        <v>5459</v>
      </c>
      <c r="E132" s="262" t="s">
        <v>5199</v>
      </c>
      <c r="F132" s="265" t="s">
        <v>5435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5431</v>
      </c>
      <c r="B133" s="257" t="s">
        <v>5432</v>
      </c>
      <c r="C133" s="258" t="s">
        <v>5460</v>
      </c>
      <c r="D133" s="261" t="s">
        <v>5461</v>
      </c>
      <c r="E133" s="262" t="s">
        <v>5228</v>
      </c>
      <c r="F133" s="265" t="s">
        <v>5435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5431</v>
      </c>
      <c r="B134" s="257" t="s">
        <v>5432</v>
      </c>
      <c r="C134" s="258" t="s">
        <v>5462</v>
      </c>
      <c r="D134" s="261" t="s">
        <v>5463</v>
      </c>
      <c r="E134" s="262" t="s">
        <v>5228</v>
      </c>
      <c r="F134" s="265" t="s">
        <v>5435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5431</v>
      </c>
      <c r="B135" s="257" t="s">
        <v>5432</v>
      </c>
      <c r="C135" s="258" t="s">
        <v>5464</v>
      </c>
      <c r="D135" s="261" t="s">
        <v>5465</v>
      </c>
      <c r="E135" s="262" t="s">
        <v>5343</v>
      </c>
      <c r="F135" s="265" t="s">
        <v>5435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5431</v>
      </c>
      <c r="B136" s="257" t="s">
        <v>5432</v>
      </c>
      <c r="C136" s="258" t="s">
        <v>5466</v>
      </c>
      <c r="D136" s="261" t="s">
        <v>5467</v>
      </c>
      <c r="E136" s="262" t="s">
        <v>5228</v>
      </c>
      <c r="F136" s="265" t="s">
        <v>5435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5431</v>
      </c>
      <c r="B137" s="257" t="s">
        <v>5432</v>
      </c>
      <c r="C137" s="258" t="s">
        <v>5468</v>
      </c>
      <c r="D137" s="261" t="s">
        <v>5469</v>
      </c>
      <c r="E137" s="262" t="s">
        <v>5228</v>
      </c>
      <c r="F137" s="265" t="s">
        <v>5435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5431</v>
      </c>
      <c r="B138" s="257" t="s">
        <v>5432</v>
      </c>
      <c r="C138" s="258" t="s">
        <v>5470</v>
      </c>
      <c r="D138" s="261" t="s">
        <v>5471</v>
      </c>
      <c r="E138" s="262" t="s">
        <v>5343</v>
      </c>
      <c r="F138" s="265" t="s">
        <v>5435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5431</v>
      </c>
      <c r="B139" s="257" t="s">
        <v>5432</v>
      </c>
      <c r="C139" s="258" t="s">
        <v>5472</v>
      </c>
      <c r="D139" s="261" t="s">
        <v>5473</v>
      </c>
      <c r="E139" s="262" t="s">
        <v>5343</v>
      </c>
      <c r="F139" s="265" t="s">
        <v>5435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5431</v>
      </c>
      <c r="B140" s="257" t="s">
        <v>5432</v>
      </c>
      <c r="C140" s="258" t="s">
        <v>5474</v>
      </c>
      <c r="D140" s="261" t="s">
        <v>5475</v>
      </c>
      <c r="E140" s="262" t="s">
        <v>5199</v>
      </c>
      <c r="F140" s="265" t="s">
        <v>5435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5431</v>
      </c>
      <c r="B141" s="257" t="s">
        <v>5432</v>
      </c>
      <c r="C141" s="258" t="s">
        <v>5476</v>
      </c>
      <c r="D141" s="261" t="s">
        <v>5477</v>
      </c>
      <c r="E141" s="262" t="s">
        <v>5478</v>
      </c>
      <c r="F141" s="265" t="s">
        <v>5479</v>
      </c>
      <c r="G141" s="268">
        <f>IF(COUNTIF(H141:AU141,"&lt;&gt;")=0,"",SUMPRODUCT(((Recommendations[ImplStatus]="Implemented")+(Recommendations[ImplStatus]="Compensated"))*ISNUMBER(MATCH(Recommendations[Id],H141:AU141,0)))/COUNTIF(H141:AU141,"&lt;&gt;"))</f>
        <v>0</v>
      </c>
      <c r="H141" s="269" t="s">
        <v>251</v>
      </c>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5431</v>
      </c>
      <c r="B142" s="257" t="s">
        <v>5432</v>
      </c>
      <c r="C142" s="258" t="s">
        <v>5480</v>
      </c>
      <c r="D142" s="261" t="s">
        <v>5481</v>
      </c>
      <c r="E142" s="262" t="s">
        <v>5478</v>
      </c>
      <c r="F142" s="265" t="s">
        <v>5479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5431</v>
      </c>
      <c r="B143" s="257" t="s">
        <v>5432</v>
      </c>
      <c r="C143" s="258" t="s">
        <v>5482</v>
      </c>
      <c r="D143" s="261" t="s">
        <v>5483</v>
      </c>
      <c r="E143" s="262" t="s">
        <v>5478</v>
      </c>
      <c r="F143" s="265" t="s">
        <v>5479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5431</v>
      </c>
      <c r="B144" s="257" t="s">
        <v>5432</v>
      </c>
      <c r="C144" s="258" t="s">
        <v>5484</v>
      </c>
      <c r="D144" s="261" t="s">
        <v>5485</v>
      </c>
      <c r="E144" s="262" t="s">
        <v>5295</v>
      </c>
      <c r="F144" s="265" t="s">
        <v>5479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5431</v>
      </c>
      <c r="B145" s="257" t="s">
        <v>5432</v>
      </c>
      <c r="C145" s="258" t="s">
        <v>5486</v>
      </c>
      <c r="D145" s="261" t="s">
        <v>5487</v>
      </c>
      <c r="E145" s="262" t="s">
        <v>5295</v>
      </c>
      <c r="F145" s="265" t="s">
        <v>5479</v>
      </c>
      <c r="G145" s="268">
        <f>IF(COUNTIF(H145:AU145,"&lt;&gt;")=0,"",SUMPRODUCT(((Recommendations[ImplStatus]="Implemented")+(Recommendations[ImplStatus]="Compensated"))*ISNUMBER(MATCH(Recommendations[Id],H145:AU145,0)))/COUNTIF(H145:AU145,"&lt;&gt;"))</f>
        <v>0</v>
      </c>
      <c r="H145" s="269" t="s">
        <v>211</v>
      </c>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5431</v>
      </c>
      <c r="B146" s="257" t="s">
        <v>5432</v>
      </c>
      <c r="C146" s="258" t="s">
        <v>5488</v>
      </c>
      <c r="D146" s="261" t="s">
        <v>5489</v>
      </c>
      <c r="E146" s="262" t="s">
        <v>5295</v>
      </c>
      <c r="F146" s="265" t="s">
        <v>5479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5431</v>
      </c>
      <c r="B147" s="256" t="s">
        <v>5490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5431</v>
      </c>
      <c r="B148" s="257" t="s">
        <v>5490</v>
      </c>
      <c r="C148" s="258" t="s">
        <v>5491</v>
      </c>
      <c r="D148" s="261" t="s">
        <v>5492</v>
      </c>
      <c r="E148" s="262" t="s">
        <v>5228</v>
      </c>
      <c r="F148" s="265" t="s">
        <v>5493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5431</v>
      </c>
      <c r="B149" s="257" t="s">
        <v>5490</v>
      </c>
      <c r="C149" s="258" t="s">
        <v>5494</v>
      </c>
      <c r="D149" s="261" t="s">
        <v>5495</v>
      </c>
      <c r="E149" s="262" t="s">
        <v>5228</v>
      </c>
      <c r="F149" s="265" t="s">
        <v>5493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5431</v>
      </c>
      <c r="B150" s="257" t="s">
        <v>5490</v>
      </c>
      <c r="C150" s="258" t="s">
        <v>5496</v>
      </c>
      <c r="D150" s="261" t="s">
        <v>5497</v>
      </c>
      <c r="E150" s="262" t="s">
        <v>5228</v>
      </c>
      <c r="F150" s="265" t="s">
        <v>5493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5431</v>
      </c>
      <c r="B151" s="257" t="s">
        <v>5490</v>
      </c>
      <c r="C151" s="258" t="s">
        <v>5498</v>
      </c>
      <c r="D151" s="261" t="s">
        <v>5499</v>
      </c>
      <c r="E151" s="262" t="s">
        <v>5228</v>
      </c>
      <c r="F151" s="265" t="s">
        <v>5493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5431</v>
      </c>
      <c r="B152" s="257" t="s">
        <v>5490</v>
      </c>
      <c r="C152" s="258" t="s">
        <v>5500</v>
      </c>
      <c r="D152" s="261" t="s">
        <v>5501</v>
      </c>
      <c r="E152" s="262" t="s">
        <v>5228</v>
      </c>
      <c r="F152" s="265" t="s">
        <v>5493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5431</v>
      </c>
      <c r="B153" s="257" t="s">
        <v>5490</v>
      </c>
      <c r="C153" s="258" t="s">
        <v>5502</v>
      </c>
      <c r="D153" s="261" t="s">
        <v>5503</v>
      </c>
      <c r="E153" s="262" t="s">
        <v>5228</v>
      </c>
      <c r="F153" s="265" t="s">
        <v>5493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5431</v>
      </c>
      <c r="B154" s="257" t="s">
        <v>5490</v>
      </c>
      <c r="C154" s="258" t="s">
        <v>5504</v>
      </c>
      <c r="D154" s="261" t="s">
        <v>5505</v>
      </c>
      <c r="E154" s="262" t="s">
        <v>5228</v>
      </c>
      <c r="F154" s="265" t="s">
        <v>5493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5431</v>
      </c>
      <c r="B155" s="257" t="s">
        <v>5490</v>
      </c>
      <c r="C155" s="258" t="s">
        <v>5506</v>
      </c>
      <c r="D155" s="261" t="s">
        <v>5507</v>
      </c>
      <c r="E155" s="262" t="s">
        <v>5228</v>
      </c>
      <c r="F155" s="265" t="s">
        <v>5493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5431</v>
      </c>
      <c r="B156" s="257" t="s">
        <v>5490</v>
      </c>
      <c r="C156" s="258" t="s">
        <v>5508</v>
      </c>
      <c r="D156" s="261" t="s">
        <v>5509</v>
      </c>
      <c r="E156" s="262" t="s">
        <v>5228</v>
      </c>
      <c r="F156" s="265" t="s">
        <v>5493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5431</v>
      </c>
      <c r="B157" s="257" t="s">
        <v>5490</v>
      </c>
      <c r="C157" s="258" t="s">
        <v>5510</v>
      </c>
      <c r="D157" s="261" t="s">
        <v>5511</v>
      </c>
      <c r="E157" s="262" t="s">
        <v>5228</v>
      </c>
      <c r="F157" s="265" t="s">
        <v>5493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5431</v>
      </c>
      <c r="B158" s="257" t="s">
        <v>5490</v>
      </c>
      <c r="C158" s="258" t="s">
        <v>5512</v>
      </c>
      <c r="D158" s="261" t="s">
        <v>5513</v>
      </c>
      <c r="E158" s="262" t="s">
        <v>5228</v>
      </c>
      <c r="F158" s="265" t="s">
        <v>5493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5431</v>
      </c>
      <c r="B159" s="257" t="s">
        <v>5490</v>
      </c>
      <c r="C159" s="258" t="s">
        <v>5514</v>
      </c>
      <c r="D159" s="261" t="s">
        <v>5515</v>
      </c>
      <c r="E159" s="262" t="s">
        <v>5228</v>
      </c>
      <c r="F159" s="265" t="s">
        <v>5493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5431</v>
      </c>
      <c r="B160" s="257" t="s">
        <v>5490</v>
      </c>
      <c r="C160" s="258" t="s">
        <v>5516</v>
      </c>
      <c r="D160" s="261" t="s">
        <v>5517</v>
      </c>
      <c r="E160" s="262" t="s">
        <v>5228</v>
      </c>
      <c r="F160" s="265" t="s">
        <v>5518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5431</v>
      </c>
      <c r="B161" s="257" t="s">
        <v>5490</v>
      </c>
      <c r="C161" s="258" t="s">
        <v>5519</v>
      </c>
      <c r="D161" s="261" t="s">
        <v>5520</v>
      </c>
      <c r="E161" s="262" t="s">
        <v>5228</v>
      </c>
      <c r="F161" s="265" t="s">
        <v>5518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5431</v>
      </c>
      <c r="B162" s="257" t="s">
        <v>5490</v>
      </c>
      <c r="C162" s="258" t="s">
        <v>5521</v>
      </c>
      <c r="D162" s="261" t="s">
        <v>5522</v>
      </c>
      <c r="E162" s="262" t="s">
        <v>5228</v>
      </c>
      <c r="F162" s="265" t="s">
        <v>5518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5431</v>
      </c>
      <c r="B163" s="257" t="s">
        <v>5490</v>
      </c>
      <c r="C163" s="258" t="s">
        <v>5523</v>
      </c>
      <c r="D163" s="261" t="s">
        <v>5524</v>
      </c>
      <c r="E163" s="262" t="s">
        <v>5228</v>
      </c>
      <c r="F163" s="265" t="s">
        <v>5518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5431</v>
      </c>
      <c r="B164" s="257" t="s">
        <v>5490</v>
      </c>
      <c r="C164" s="258" t="s">
        <v>5525</v>
      </c>
      <c r="D164" s="261" t="s">
        <v>5526</v>
      </c>
      <c r="E164" s="262" t="s">
        <v>5228</v>
      </c>
      <c r="F164" s="265" t="s">
        <v>5518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5431</v>
      </c>
      <c r="B165" s="256" t="s">
        <v>5527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5431</v>
      </c>
      <c r="B166" s="257" t="s">
        <v>5527</v>
      </c>
      <c r="C166" s="258" t="s">
        <v>5528</v>
      </c>
      <c r="D166" s="261" t="s">
        <v>5529</v>
      </c>
      <c r="E166" s="262" t="s">
        <v>5199</v>
      </c>
      <c r="F166" s="265" t="s">
        <v>5530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5431</v>
      </c>
      <c r="B167" s="257" t="s">
        <v>5527</v>
      </c>
      <c r="C167" s="258" t="s">
        <v>5531</v>
      </c>
      <c r="D167" s="261" t="s">
        <v>5532</v>
      </c>
      <c r="E167" s="262" t="s">
        <v>5343</v>
      </c>
      <c r="F167" s="265" t="s">
        <v>5530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5431</v>
      </c>
      <c r="B168" s="257" t="s">
        <v>5527</v>
      </c>
      <c r="C168" s="258" t="s">
        <v>5533</v>
      </c>
      <c r="D168" s="261" t="s">
        <v>5534</v>
      </c>
      <c r="E168" s="262" t="s">
        <v>5295</v>
      </c>
      <c r="F168" s="265" t="s">
        <v>5530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5431</v>
      </c>
      <c r="B169" s="257" t="s">
        <v>5527</v>
      </c>
      <c r="C169" s="258" t="s">
        <v>5535</v>
      </c>
      <c r="D169" s="261" t="s">
        <v>5536</v>
      </c>
      <c r="E169" s="262" t="s">
        <v>5295</v>
      </c>
      <c r="F169" s="265" t="s">
        <v>5530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5431</v>
      </c>
      <c r="B170" s="257" t="s">
        <v>5527</v>
      </c>
      <c r="C170" s="258" t="s">
        <v>5537</v>
      </c>
      <c r="D170" s="261" t="s">
        <v>5538</v>
      </c>
      <c r="E170" s="262" t="s">
        <v>5343</v>
      </c>
      <c r="F170" s="265" t="s">
        <v>5530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5431</v>
      </c>
      <c r="B171" s="257" t="s">
        <v>5527</v>
      </c>
      <c r="C171" s="258" t="s">
        <v>5539</v>
      </c>
      <c r="D171" s="261" t="s">
        <v>5540</v>
      </c>
      <c r="E171" s="262" t="s">
        <v>5228</v>
      </c>
      <c r="F171" s="265" t="s">
        <v>5530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5431</v>
      </c>
      <c r="B172" s="257" t="s">
        <v>5527</v>
      </c>
      <c r="C172" s="258" t="s">
        <v>5541</v>
      </c>
      <c r="D172" s="261" t="s">
        <v>5542</v>
      </c>
      <c r="E172" s="262" t="s">
        <v>5295</v>
      </c>
      <c r="F172" s="265" t="s">
        <v>5530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5431</v>
      </c>
      <c r="B173" s="257" t="s">
        <v>5527</v>
      </c>
      <c r="C173" s="258" t="s">
        <v>5543</v>
      </c>
      <c r="D173" s="261" t="s">
        <v>5544</v>
      </c>
      <c r="E173" s="262" t="s">
        <v>5228</v>
      </c>
      <c r="F173" s="265" t="s">
        <v>5530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5431</v>
      </c>
      <c r="B174" s="257" t="s">
        <v>5527</v>
      </c>
      <c r="C174" s="258" t="s">
        <v>5545</v>
      </c>
      <c r="D174" s="261" t="s">
        <v>5546</v>
      </c>
      <c r="E174" s="262" t="s">
        <v>5295</v>
      </c>
      <c r="F174" s="265" t="s">
        <v>5530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5431</v>
      </c>
      <c r="B175" s="257" t="s">
        <v>5527</v>
      </c>
      <c r="C175" s="258" t="s">
        <v>5547</v>
      </c>
      <c r="D175" s="261" t="s">
        <v>5548</v>
      </c>
      <c r="E175" s="262" t="s">
        <v>5228</v>
      </c>
      <c r="F175" s="265" t="s">
        <v>5530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5431</v>
      </c>
      <c r="B176" s="257" t="s">
        <v>5527</v>
      </c>
      <c r="C176" s="258" t="s">
        <v>5549</v>
      </c>
      <c r="D176" s="261" t="s">
        <v>5550</v>
      </c>
      <c r="E176" s="262" t="s">
        <v>5199</v>
      </c>
      <c r="F176" s="265" t="s">
        <v>5530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5431</v>
      </c>
      <c r="B177" s="257" t="s">
        <v>5527</v>
      </c>
      <c r="C177" s="258" t="s">
        <v>5551</v>
      </c>
      <c r="D177" s="261" t="s">
        <v>5552</v>
      </c>
      <c r="E177" s="262" t="s">
        <v>5199</v>
      </c>
      <c r="F177" s="265" t="s">
        <v>5530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5431</v>
      </c>
      <c r="B178" s="257" t="s">
        <v>5527</v>
      </c>
      <c r="C178" s="258" t="s">
        <v>5553</v>
      </c>
      <c r="D178" s="261" t="s">
        <v>5554</v>
      </c>
      <c r="E178" s="262" t="s">
        <v>5228</v>
      </c>
      <c r="F178" s="265" t="s">
        <v>5530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5431</v>
      </c>
      <c r="B179" s="257" t="s">
        <v>5527</v>
      </c>
      <c r="C179" s="258" t="s">
        <v>5555</v>
      </c>
      <c r="D179" s="261" t="s">
        <v>5556</v>
      </c>
      <c r="E179" s="262" t="s">
        <v>5343</v>
      </c>
      <c r="F179" s="265" t="s">
        <v>5530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5431</v>
      </c>
      <c r="B180" s="257" t="s">
        <v>5527</v>
      </c>
      <c r="C180" s="258" t="s">
        <v>5557</v>
      </c>
      <c r="D180" s="261" t="s">
        <v>5558</v>
      </c>
      <c r="E180" s="262" t="s">
        <v>5343</v>
      </c>
      <c r="F180" s="265" t="s">
        <v>5530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5431</v>
      </c>
      <c r="B181" s="256" t="s">
        <v>5559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5431</v>
      </c>
      <c r="B182" s="257" t="s">
        <v>5559</v>
      </c>
      <c r="C182" s="258" t="s">
        <v>5560</v>
      </c>
      <c r="D182" s="261" t="s">
        <v>5561</v>
      </c>
      <c r="E182" s="262" t="s">
        <v>5199</v>
      </c>
      <c r="F182" s="265" t="s">
        <v>5562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5431</v>
      </c>
      <c r="B183" s="257" t="s">
        <v>5559</v>
      </c>
      <c r="C183" s="258" t="s">
        <v>5563</v>
      </c>
      <c r="D183" s="261" t="s">
        <v>5564</v>
      </c>
      <c r="E183" s="262" t="s">
        <v>5199</v>
      </c>
      <c r="F183" s="265" t="s">
        <v>5562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5431</v>
      </c>
      <c r="B184" s="257" t="s">
        <v>5559</v>
      </c>
      <c r="C184" s="258" t="s">
        <v>5565</v>
      </c>
      <c r="D184" s="261" t="s">
        <v>5566</v>
      </c>
      <c r="E184" s="262" t="s">
        <v>5199</v>
      </c>
      <c r="F184" s="265" t="s">
        <v>5562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5431</v>
      </c>
      <c r="B185" s="257" t="s">
        <v>5559</v>
      </c>
      <c r="C185" s="258" t="s">
        <v>5567</v>
      </c>
      <c r="D185" s="261" t="s">
        <v>5568</v>
      </c>
      <c r="E185" s="262" t="s">
        <v>5199</v>
      </c>
      <c r="F185" s="265" t="s">
        <v>5562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5431</v>
      </c>
      <c r="B186" s="257" t="s">
        <v>5559</v>
      </c>
      <c r="C186" s="258" t="s">
        <v>5569</v>
      </c>
      <c r="D186" s="261" t="s">
        <v>5570</v>
      </c>
      <c r="E186" s="262" t="s">
        <v>5199</v>
      </c>
      <c r="F186" s="265" t="s">
        <v>5562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5431</v>
      </c>
      <c r="B187" s="257" t="s">
        <v>5559</v>
      </c>
      <c r="C187" s="258" t="s">
        <v>5571</v>
      </c>
      <c r="D187" s="261" t="s">
        <v>5572</v>
      </c>
      <c r="E187" s="262" t="s">
        <v>5228</v>
      </c>
      <c r="F187" s="265" t="s">
        <v>5562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5431</v>
      </c>
      <c r="B188" s="257" t="s">
        <v>5559</v>
      </c>
      <c r="C188" s="258" t="s">
        <v>5573</v>
      </c>
      <c r="D188" s="261" t="s">
        <v>5574</v>
      </c>
      <c r="E188" s="262" t="s">
        <v>5228</v>
      </c>
      <c r="F188" s="265" t="s">
        <v>5562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5431</v>
      </c>
      <c r="B189" s="257" t="s">
        <v>5559</v>
      </c>
      <c r="C189" s="258" t="s">
        <v>5575</v>
      </c>
      <c r="D189" s="261" t="s">
        <v>5576</v>
      </c>
      <c r="E189" s="262" t="s">
        <v>5228</v>
      </c>
      <c r="F189" s="265" t="s">
        <v>5562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5431</v>
      </c>
      <c r="B190" s="257" t="s">
        <v>5559</v>
      </c>
      <c r="C190" s="258" t="s">
        <v>5577</v>
      </c>
      <c r="D190" s="261" t="s">
        <v>5578</v>
      </c>
      <c r="E190" s="262" t="s">
        <v>5228</v>
      </c>
      <c r="F190" s="265" t="s">
        <v>5562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5431</v>
      </c>
      <c r="B191" s="257" t="s">
        <v>5559</v>
      </c>
      <c r="C191" s="258" t="s">
        <v>5579</v>
      </c>
      <c r="D191" s="261" t="s">
        <v>5580</v>
      </c>
      <c r="E191" s="262" t="s">
        <v>5199</v>
      </c>
      <c r="F191" s="265" t="s">
        <v>5562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5431</v>
      </c>
      <c r="B192" s="257" t="s">
        <v>5559</v>
      </c>
      <c r="C192" s="258" t="s">
        <v>5581</v>
      </c>
      <c r="D192" s="261" t="s">
        <v>5582</v>
      </c>
      <c r="E192" s="262" t="s">
        <v>5199</v>
      </c>
      <c r="F192" s="265" t="s">
        <v>5562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5431</v>
      </c>
      <c r="B193" s="257" t="s">
        <v>5559</v>
      </c>
      <c r="C193" s="258" t="s">
        <v>5583</v>
      </c>
      <c r="D193" s="261" t="s">
        <v>5584</v>
      </c>
      <c r="E193" s="262" t="s">
        <v>5199</v>
      </c>
      <c r="F193" s="265" t="s">
        <v>5562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5431</v>
      </c>
      <c r="B194" s="257" t="s">
        <v>5559</v>
      </c>
      <c r="C194" s="258" t="s">
        <v>5585</v>
      </c>
      <c r="D194" s="261" t="s">
        <v>5586</v>
      </c>
      <c r="E194" s="262" t="s">
        <v>5199</v>
      </c>
      <c r="F194" s="265" t="s">
        <v>5562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5431</v>
      </c>
      <c r="B195" s="257" t="s">
        <v>5559</v>
      </c>
      <c r="C195" s="258" t="s">
        <v>5587</v>
      </c>
      <c r="D195" s="261" t="s">
        <v>5588</v>
      </c>
      <c r="E195" s="262" t="s">
        <v>5199</v>
      </c>
      <c r="F195" s="265" t="s">
        <v>5562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5431</v>
      </c>
      <c r="B196" s="257" t="s">
        <v>5559</v>
      </c>
      <c r="C196" s="258" t="s">
        <v>5589</v>
      </c>
      <c r="D196" s="261" t="s">
        <v>5590</v>
      </c>
      <c r="E196" s="262" t="s">
        <v>5199</v>
      </c>
      <c r="F196" s="265" t="s">
        <v>5591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5431</v>
      </c>
      <c r="B197" s="257" t="s">
        <v>5559</v>
      </c>
      <c r="C197" s="258" t="s">
        <v>5592</v>
      </c>
      <c r="D197" s="261" t="s">
        <v>5593</v>
      </c>
      <c r="E197" s="262" t="s">
        <v>5199</v>
      </c>
      <c r="F197" s="265" t="s">
        <v>5591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5431</v>
      </c>
      <c r="B198" s="257" t="s">
        <v>5559</v>
      </c>
      <c r="C198" s="258" t="s">
        <v>5594</v>
      </c>
      <c r="D198" s="261" t="s">
        <v>5595</v>
      </c>
      <c r="E198" s="262" t="s">
        <v>5199</v>
      </c>
      <c r="F198" s="265" t="s">
        <v>5591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5431</v>
      </c>
      <c r="B199" s="257" t="s">
        <v>5559</v>
      </c>
      <c r="C199" s="258" t="s">
        <v>5596</v>
      </c>
      <c r="D199" s="261" t="s">
        <v>5597</v>
      </c>
      <c r="E199" s="262" t="s">
        <v>5199</v>
      </c>
      <c r="F199" s="265" t="s">
        <v>5591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5598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5598</v>
      </c>
      <c r="B201" s="256" t="s">
        <v>5599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5598</v>
      </c>
      <c r="B202" s="257" t="s">
        <v>5599</v>
      </c>
      <c r="C202" s="258" t="s">
        <v>5600</v>
      </c>
      <c r="D202" s="261" t="s">
        <v>5601</v>
      </c>
      <c r="E202" s="262" t="s">
        <v>5478</v>
      </c>
      <c r="F202" s="265" t="s">
        <v>5602</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5598</v>
      </c>
      <c r="B203" s="257" t="s">
        <v>5599</v>
      </c>
      <c r="C203" s="258" t="s">
        <v>5603</v>
      </c>
      <c r="D203" s="261" t="s">
        <v>5604</v>
      </c>
      <c r="E203" s="262" t="s">
        <v>5478</v>
      </c>
      <c r="F203" s="265" t="s">
        <v>5602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5598</v>
      </c>
      <c r="B204" s="257" t="s">
        <v>5599</v>
      </c>
      <c r="C204" s="258" t="s">
        <v>5605</v>
      </c>
      <c r="D204" s="261" t="s">
        <v>5606</v>
      </c>
      <c r="E204" s="262" t="s">
        <v>5478</v>
      </c>
      <c r="F204" s="265" t="s">
        <v>5602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5598</v>
      </c>
      <c r="B205" s="257" t="s">
        <v>5599</v>
      </c>
      <c r="C205" s="258" t="s">
        <v>5607</v>
      </c>
      <c r="D205" s="261" t="s">
        <v>5608</v>
      </c>
      <c r="E205" s="262" t="s">
        <v>5478</v>
      </c>
      <c r="F205" s="265" t="s">
        <v>5602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5598</v>
      </c>
      <c r="B206" s="257" t="s">
        <v>5599</v>
      </c>
      <c r="C206" s="258" t="s">
        <v>5609</v>
      </c>
      <c r="D206" s="261" t="s">
        <v>5610</v>
      </c>
      <c r="E206" s="262" t="s">
        <v>5478</v>
      </c>
      <c r="F206" s="265" t="s">
        <v>5602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5598</v>
      </c>
      <c r="B207" s="257" t="s">
        <v>5599</v>
      </c>
      <c r="C207" s="258" t="s">
        <v>5611</v>
      </c>
      <c r="D207" s="261" t="s">
        <v>5612</v>
      </c>
      <c r="E207" s="262" t="s">
        <v>5343</v>
      </c>
      <c r="F207" s="265" t="s">
        <v>5602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5598</v>
      </c>
      <c r="B208" s="257" t="s">
        <v>5599</v>
      </c>
      <c r="C208" s="258" t="s">
        <v>5613</v>
      </c>
      <c r="D208" s="261" t="s">
        <v>5614</v>
      </c>
      <c r="E208" s="262" t="s">
        <v>5343</v>
      </c>
      <c r="F208" s="265" t="s">
        <v>5602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5598</v>
      </c>
      <c r="B209" s="257" t="s">
        <v>5599</v>
      </c>
      <c r="C209" s="258" t="s">
        <v>5615</v>
      </c>
      <c r="D209" s="261" t="s">
        <v>5616</v>
      </c>
      <c r="E209" s="262" t="s">
        <v>5478</v>
      </c>
      <c r="F209" s="265" t="s">
        <v>5602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5598</v>
      </c>
      <c r="B210" s="257" t="s">
        <v>5599</v>
      </c>
      <c r="C210" s="258" t="s">
        <v>5617</v>
      </c>
      <c r="D210" s="261" t="s">
        <v>5618</v>
      </c>
      <c r="E210" s="262" t="s">
        <v>5228</v>
      </c>
      <c r="F210" s="265" t="s">
        <v>5619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5598</v>
      </c>
      <c r="B211" s="257" t="s">
        <v>5599</v>
      </c>
      <c r="C211" s="258" t="s">
        <v>5620</v>
      </c>
      <c r="D211" s="261" t="s">
        <v>5621</v>
      </c>
      <c r="E211" s="262" t="s">
        <v>5228</v>
      </c>
      <c r="F211" s="265" t="s">
        <v>5619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5598</v>
      </c>
      <c r="B212" s="257" t="s">
        <v>5599</v>
      </c>
      <c r="C212" s="258" t="s">
        <v>5622</v>
      </c>
      <c r="D212" s="261" t="s">
        <v>5623</v>
      </c>
      <c r="E212" s="262" t="s">
        <v>5295</v>
      </c>
      <c r="F212" s="265" t="s">
        <v>5624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5598</v>
      </c>
      <c r="B213" s="257" t="s">
        <v>5599</v>
      </c>
      <c r="C213" s="258" t="s">
        <v>5625</v>
      </c>
      <c r="D213" s="261" t="s">
        <v>5626</v>
      </c>
      <c r="E213" s="262" t="s">
        <v>5228</v>
      </c>
      <c r="F213" s="265" t="s">
        <v>5627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5598</v>
      </c>
      <c r="B214" s="257" t="s">
        <v>5599</v>
      </c>
      <c r="C214" s="258" t="s">
        <v>5628</v>
      </c>
      <c r="D214" s="261" t="s">
        <v>5629</v>
      </c>
      <c r="E214" s="262" t="s">
        <v>5295</v>
      </c>
      <c r="F214" s="265" t="s">
        <v>5630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5598</v>
      </c>
      <c r="B215" s="257" t="s">
        <v>5599</v>
      </c>
      <c r="C215" s="258" t="s">
        <v>5631</v>
      </c>
      <c r="D215" s="261" t="s">
        <v>5632</v>
      </c>
      <c r="E215" s="262" t="s">
        <v>5199</v>
      </c>
      <c r="F215" s="265" t="s">
        <v>5630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5598</v>
      </c>
      <c r="B216" s="257" t="s">
        <v>5599</v>
      </c>
      <c r="C216" s="258" t="s">
        <v>5633</v>
      </c>
      <c r="D216" s="261" t="s">
        <v>5634</v>
      </c>
      <c r="E216" s="262" t="s">
        <v>5199</v>
      </c>
      <c r="F216" s="265" t="s">
        <v>5630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5598</v>
      </c>
      <c r="B217" s="257" t="s">
        <v>5599</v>
      </c>
      <c r="C217" s="258" t="s">
        <v>5635</v>
      </c>
      <c r="D217" s="261" t="s">
        <v>5636</v>
      </c>
      <c r="E217" s="262" t="s">
        <v>5228</v>
      </c>
      <c r="F217" s="265" t="s">
        <v>5630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5598</v>
      </c>
      <c r="B218" s="257" t="s">
        <v>5599</v>
      </c>
      <c r="C218" s="258" t="s">
        <v>5637</v>
      </c>
      <c r="D218" s="261" t="s">
        <v>5638</v>
      </c>
      <c r="E218" s="262" t="s">
        <v>5228</v>
      </c>
      <c r="F218" s="265" t="s">
        <v>5630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5598</v>
      </c>
      <c r="B219" s="257" t="s">
        <v>5599</v>
      </c>
      <c r="C219" s="258" t="s">
        <v>5639</v>
      </c>
      <c r="D219" s="261" t="s">
        <v>5640</v>
      </c>
      <c r="E219" s="262" t="s">
        <v>5228</v>
      </c>
      <c r="F219" s="265" t="s">
        <v>5630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5598</v>
      </c>
      <c r="B220" s="257" t="s">
        <v>5599</v>
      </c>
      <c r="C220" s="258" t="s">
        <v>5641</v>
      </c>
      <c r="D220" s="261" t="s">
        <v>5642</v>
      </c>
      <c r="E220" s="262" t="s">
        <v>5228</v>
      </c>
      <c r="F220" s="265" t="s">
        <v>5630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5598</v>
      </c>
      <c r="B221" s="256" t="s">
        <v>5643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5598</v>
      </c>
      <c r="B222" s="257" t="s">
        <v>5643</v>
      </c>
      <c r="C222" s="258" t="s">
        <v>5644</v>
      </c>
      <c r="D222" s="261" t="s">
        <v>5645</v>
      </c>
      <c r="E222" s="262" t="s">
        <v>5295</v>
      </c>
      <c r="F222" s="265" t="s">
        <v>5646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5598</v>
      </c>
      <c r="B223" s="257" t="s">
        <v>5643</v>
      </c>
      <c r="C223" s="258" t="s">
        <v>5647</v>
      </c>
      <c r="D223" s="261" t="s">
        <v>5648</v>
      </c>
      <c r="E223" s="262" t="s">
        <v>5295</v>
      </c>
      <c r="F223" s="265" t="s">
        <v>5646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5598</v>
      </c>
      <c r="B224" s="257" t="s">
        <v>5643</v>
      </c>
      <c r="C224" s="258" t="s">
        <v>5649</v>
      </c>
      <c r="D224" s="261" t="s">
        <v>5650</v>
      </c>
      <c r="E224" s="262" t="s">
        <v>5295</v>
      </c>
      <c r="F224" s="265" t="s">
        <v>5646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5598</v>
      </c>
      <c r="B225" s="257" t="s">
        <v>5643</v>
      </c>
      <c r="C225" s="258" t="s">
        <v>5651</v>
      </c>
      <c r="D225" s="261" t="s">
        <v>5652</v>
      </c>
      <c r="E225" s="262" t="s">
        <v>5295</v>
      </c>
      <c r="F225" s="265" t="s">
        <v>5646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5598</v>
      </c>
      <c r="B226" s="257" t="s">
        <v>5643</v>
      </c>
      <c r="C226" s="258" t="s">
        <v>5653</v>
      </c>
      <c r="D226" s="261" t="s">
        <v>5654</v>
      </c>
      <c r="E226" s="262" t="s">
        <v>5295</v>
      </c>
      <c r="F226" s="265" t="s">
        <v>5646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5598</v>
      </c>
      <c r="B227" s="257" t="s">
        <v>5643</v>
      </c>
      <c r="C227" s="258" t="s">
        <v>5655</v>
      </c>
      <c r="D227" s="261" t="s">
        <v>5656</v>
      </c>
      <c r="E227" s="262" t="s">
        <v>5295</v>
      </c>
      <c r="F227" s="265" t="s">
        <v>5646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5598</v>
      </c>
      <c r="B228" s="257" t="s">
        <v>5643</v>
      </c>
      <c r="C228" s="258" t="s">
        <v>5657</v>
      </c>
      <c r="D228" s="261" t="s">
        <v>5658</v>
      </c>
      <c r="E228" s="262" t="s">
        <v>5295</v>
      </c>
      <c r="F228" s="265" t="s">
        <v>5646</v>
      </c>
      <c r="G228" s="268">
        <f>IF(COUNTIF(H228:AU228,"&lt;&gt;")=0,"",SUMPRODUCT(((Recommendations[ImplStatus]="Implemented")+(Recommendations[ImplStatus]="Compensated"))*ISNUMBER(MATCH(Recommendations[Id],H228:AU228,0)))/COUNTIF(H228:AU228,"&lt;&gt;"))</f>
        <v>0</v>
      </c>
      <c r="H228" s="269" t="s">
        <v>239</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5598</v>
      </c>
      <c r="B229" s="257" t="s">
        <v>5643</v>
      </c>
      <c r="C229" s="258" t="s">
        <v>5659</v>
      </c>
      <c r="D229" s="261" t="s">
        <v>5660</v>
      </c>
      <c r="E229" s="262" t="s">
        <v>5199</v>
      </c>
      <c r="F229" s="265" t="s">
        <v>5646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5598</v>
      </c>
      <c r="B230" s="257" t="s">
        <v>5643</v>
      </c>
      <c r="C230" s="258" t="s">
        <v>5661</v>
      </c>
      <c r="D230" s="261" t="s">
        <v>5662</v>
      </c>
      <c r="E230" s="262" t="s">
        <v>5199</v>
      </c>
      <c r="F230" s="265" t="s">
        <v>5646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5598</v>
      </c>
      <c r="B231" s="257" t="s">
        <v>5643</v>
      </c>
      <c r="C231" s="258" t="s">
        <v>5663</v>
      </c>
      <c r="D231" s="261" t="s">
        <v>5664</v>
      </c>
      <c r="E231" s="262" t="s">
        <v>5295</v>
      </c>
      <c r="F231" s="265" t="s">
        <v>5665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5598</v>
      </c>
      <c r="B232" s="257" t="s">
        <v>5643</v>
      </c>
      <c r="C232" s="258" t="s">
        <v>5666</v>
      </c>
      <c r="D232" s="261" t="s">
        <v>5667</v>
      </c>
      <c r="E232" s="262" t="s">
        <v>5295</v>
      </c>
      <c r="F232" s="265" t="s">
        <v>5665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5598</v>
      </c>
      <c r="B233" s="257" t="s">
        <v>5643</v>
      </c>
      <c r="C233" s="258" t="s">
        <v>5668</v>
      </c>
      <c r="D233" s="261" t="s">
        <v>5669</v>
      </c>
      <c r="E233" s="262" t="s">
        <v>5228</v>
      </c>
      <c r="F233" s="265" t="s">
        <v>5665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5598</v>
      </c>
      <c r="B234" s="257" t="s">
        <v>5643</v>
      </c>
      <c r="C234" s="258" t="s">
        <v>5670</v>
      </c>
      <c r="D234" s="261" t="s">
        <v>5671</v>
      </c>
      <c r="E234" s="262" t="s">
        <v>5228</v>
      </c>
      <c r="F234" s="265" t="s">
        <v>5665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5598</v>
      </c>
      <c r="B235" s="257" t="s">
        <v>5643</v>
      </c>
      <c r="C235" s="258" t="s">
        <v>5672</v>
      </c>
      <c r="D235" s="261" t="s">
        <v>5673</v>
      </c>
      <c r="E235" s="262" t="s">
        <v>5295</v>
      </c>
      <c r="F235" s="265" t="s">
        <v>5665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5598</v>
      </c>
      <c r="B236" s="257" t="s">
        <v>5643</v>
      </c>
      <c r="C236" s="258" t="s">
        <v>5674</v>
      </c>
      <c r="D236" s="261" t="s">
        <v>5675</v>
      </c>
      <c r="E236" s="262" t="s">
        <v>5228</v>
      </c>
      <c r="F236" s="265" t="s">
        <v>5665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5598</v>
      </c>
      <c r="B237" s="256" t="s">
        <v>1841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5598</v>
      </c>
      <c r="B238" s="257" t="s">
        <v>1841</v>
      </c>
      <c r="C238" s="258" t="s">
        <v>5676</v>
      </c>
      <c r="D238" s="261" t="s">
        <v>5677</v>
      </c>
      <c r="E238" s="262" t="s">
        <v>5199</v>
      </c>
      <c r="F238" s="265" t="s">
        <v>5678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5598</v>
      </c>
      <c r="B239" s="257" t="s">
        <v>1841</v>
      </c>
      <c r="C239" s="258" t="s">
        <v>5679</v>
      </c>
      <c r="D239" s="261" t="s">
        <v>5680</v>
      </c>
      <c r="E239" s="262" t="s">
        <v>5199</v>
      </c>
      <c r="F239" s="265" t="s">
        <v>5678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5598</v>
      </c>
      <c r="B240" s="257" t="s">
        <v>1841</v>
      </c>
      <c r="C240" s="258" t="s">
        <v>5681</v>
      </c>
      <c r="D240" s="261" t="s">
        <v>5682</v>
      </c>
      <c r="E240" s="262" t="s">
        <v>5199</v>
      </c>
      <c r="F240" s="265" t="s">
        <v>5678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5598</v>
      </c>
      <c r="B241" s="257" t="s">
        <v>1841</v>
      </c>
      <c r="C241" s="258" t="s">
        <v>5683</v>
      </c>
      <c r="D241" s="261" t="s">
        <v>5684</v>
      </c>
      <c r="E241" s="262" t="s">
        <v>5199</v>
      </c>
      <c r="F241" s="265" t="s">
        <v>5678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5598</v>
      </c>
      <c r="B242" s="257" t="s">
        <v>1841</v>
      </c>
      <c r="C242" s="258" t="s">
        <v>5685</v>
      </c>
      <c r="D242" s="261" t="s">
        <v>5686</v>
      </c>
      <c r="E242" s="262" t="s">
        <v>5199</v>
      </c>
      <c r="F242" s="265" t="s">
        <v>5678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5598</v>
      </c>
      <c r="B243" s="257" t="s">
        <v>1841</v>
      </c>
      <c r="C243" s="258" t="s">
        <v>5687</v>
      </c>
      <c r="D243" s="261" t="s">
        <v>5688</v>
      </c>
      <c r="E243" s="262" t="s">
        <v>5199</v>
      </c>
      <c r="F243" s="265" t="s">
        <v>5678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5598</v>
      </c>
      <c r="B244" s="257" t="s">
        <v>1841</v>
      </c>
      <c r="C244" s="258" t="s">
        <v>5689</v>
      </c>
      <c r="D244" s="261" t="s">
        <v>5690</v>
      </c>
      <c r="E244" s="262" t="s">
        <v>5199</v>
      </c>
      <c r="F244" s="265" t="s">
        <v>5678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5598</v>
      </c>
      <c r="B245" s="257" t="s">
        <v>1841</v>
      </c>
      <c r="C245" s="258" t="s">
        <v>5691</v>
      </c>
      <c r="D245" s="261" t="s">
        <v>5692</v>
      </c>
      <c r="E245" s="262" t="s">
        <v>5199</v>
      </c>
      <c r="F245" s="265" t="s">
        <v>5678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5598</v>
      </c>
      <c r="B246" s="257" t="s">
        <v>1841</v>
      </c>
      <c r="C246" s="258" t="s">
        <v>5693</v>
      </c>
      <c r="D246" s="261" t="s">
        <v>5694</v>
      </c>
      <c r="E246" s="262" t="s">
        <v>5199</v>
      </c>
      <c r="F246" s="265" t="s">
        <v>5678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5598</v>
      </c>
      <c r="B247" s="257" t="s">
        <v>1841</v>
      </c>
      <c r="C247" s="258" t="s">
        <v>5695</v>
      </c>
      <c r="D247" s="261" t="s">
        <v>5696</v>
      </c>
      <c r="E247" s="262" t="s">
        <v>5199</v>
      </c>
      <c r="F247" s="265" t="s">
        <v>5678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5598</v>
      </c>
      <c r="B248" s="257" t="s">
        <v>1841</v>
      </c>
      <c r="C248" s="258" t="s">
        <v>5697</v>
      </c>
      <c r="D248" s="261" t="s">
        <v>5698</v>
      </c>
      <c r="E248" s="262" t="s">
        <v>5228</v>
      </c>
      <c r="F248" s="265" t="s">
        <v>5678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5598</v>
      </c>
      <c r="B249" s="257" t="s">
        <v>1841</v>
      </c>
      <c r="C249" s="258" t="s">
        <v>5699</v>
      </c>
      <c r="D249" s="261" t="s">
        <v>5700</v>
      </c>
      <c r="E249" s="262" t="s">
        <v>5228</v>
      </c>
      <c r="F249" s="265" t="s">
        <v>5701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5598</v>
      </c>
      <c r="B250" s="257" t="s">
        <v>1841</v>
      </c>
      <c r="C250" s="258" t="s">
        <v>5702</v>
      </c>
      <c r="D250" s="261" t="s">
        <v>5703</v>
      </c>
      <c r="E250" s="262" t="s">
        <v>5228</v>
      </c>
      <c r="F250" s="265" t="s">
        <v>5701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5598</v>
      </c>
      <c r="B251" s="256" t="s">
        <v>5704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5598</v>
      </c>
      <c r="B252" s="257" t="s">
        <v>5704</v>
      </c>
      <c r="C252" s="258" t="s">
        <v>5705</v>
      </c>
      <c r="D252" s="261" t="s">
        <v>5706</v>
      </c>
      <c r="E252" s="262" t="s">
        <v>5295</v>
      </c>
      <c r="F252" s="265" t="s">
        <v>5707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5598</v>
      </c>
      <c r="B253" s="257" t="s">
        <v>5704</v>
      </c>
      <c r="C253" s="258" t="s">
        <v>5708</v>
      </c>
      <c r="D253" s="261" t="s">
        <v>5709</v>
      </c>
      <c r="E253" s="262" t="s">
        <v>5295</v>
      </c>
      <c r="F253" s="265" t="s">
        <v>5707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5598</v>
      </c>
      <c r="B254" s="257" t="s">
        <v>5704</v>
      </c>
      <c r="C254" s="258" t="s">
        <v>5710</v>
      </c>
      <c r="D254" s="261" t="s">
        <v>5711</v>
      </c>
      <c r="E254" s="262" t="s">
        <v>5295</v>
      </c>
      <c r="F254" s="265" t="s">
        <v>5707</v>
      </c>
      <c r="G254" s="268">
        <f>IF(COUNTIF(H254:AU254,"&lt;&gt;")=0,"",SUMPRODUCT(((Recommendations[ImplStatus]="Implemented")+(Recommendations[ImplStatus]="Compensated"))*ISNUMBER(MATCH(Recommendations[Id],H254:AU254,0)))/COUNTIF(H254:AU254,"&lt;&gt;"))</f>
        <v>0</v>
      </c>
      <c r="H254" s="269" t="s">
        <v>239</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5598</v>
      </c>
      <c r="B255" s="257" t="s">
        <v>5704</v>
      </c>
      <c r="C255" s="258" t="s">
        <v>5712</v>
      </c>
      <c r="D255" s="261" t="s">
        <v>5713</v>
      </c>
      <c r="E255" s="262" t="s">
        <v>5295</v>
      </c>
      <c r="F255" s="265" t="s">
        <v>5707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5598</v>
      </c>
      <c r="B256" s="257" t="s">
        <v>5704</v>
      </c>
      <c r="C256" s="258" t="s">
        <v>5714</v>
      </c>
      <c r="D256" s="261" t="s">
        <v>5715</v>
      </c>
      <c r="E256" s="262" t="s">
        <v>5295</v>
      </c>
      <c r="F256" s="265" t="s">
        <v>5707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5598</v>
      </c>
      <c r="B257" s="257" t="s">
        <v>5704</v>
      </c>
      <c r="C257" s="258" t="s">
        <v>5716</v>
      </c>
      <c r="D257" s="261" t="s">
        <v>5717</v>
      </c>
      <c r="E257" s="262" t="s">
        <v>5199</v>
      </c>
      <c r="F257" s="265" t="s">
        <v>5707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5598</v>
      </c>
      <c r="B258" s="257" t="s">
        <v>5704</v>
      </c>
      <c r="C258" s="258" t="s">
        <v>5718</v>
      </c>
      <c r="D258" s="261" t="s">
        <v>5719</v>
      </c>
      <c r="E258" s="262" t="s">
        <v>5199</v>
      </c>
      <c r="F258" s="265" t="s">
        <v>5707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5598</v>
      </c>
      <c r="B259" s="257" t="s">
        <v>5704</v>
      </c>
      <c r="C259" s="258" t="s">
        <v>5720</v>
      </c>
      <c r="D259" s="261" t="s">
        <v>5721</v>
      </c>
      <c r="E259" s="262" t="s">
        <v>5199</v>
      </c>
      <c r="F259" s="265" t="s">
        <v>5707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5598</v>
      </c>
      <c r="B260" s="257" t="s">
        <v>5704</v>
      </c>
      <c r="C260" s="258" t="s">
        <v>5722</v>
      </c>
      <c r="D260" s="261" t="s">
        <v>5723</v>
      </c>
      <c r="E260" s="262" t="s">
        <v>5199</v>
      </c>
      <c r="F260" s="265" t="s">
        <v>5707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5598</v>
      </c>
      <c r="B261" s="257" t="s">
        <v>5704</v>
      </c>
      <c r="C261" s="258" t="s">
        <v>5724</v>
      </c>
      <c r="D261" s="261" t="s">
        <v>5725</v>
      </c>
      <c r="E261" s="262" t="s">
        <v>5343</v>
      </c>
      <c r="F261" s="265" t="s">
        <v>5707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5598</v>
      </c>
      <c r="B262" s="257" t="s">
        <v>5704</v>
      </c>
      <c r="C262" s="258" t="s">
        <v>5726</v>
      </c>
      <c r="D262" s="261" t="s">
        <v>5727</v>
      </c>
      <c r="E262" s="262" t="s">
        <v>5343</v>
      </c>
      <c r="F262" s="265" t="s">
        <v>5707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5598</v>
      </c>
      <c r="B263" s="257" t="s">
        <v>5704</v>
      </c>
      <c r="C263" s="258" t="s">
        <v>5728</v>
      </c>
      <c r="D263" s="261" t="s">
        <v>5729</v>
      </c>
      <c r="E263" s="262" t="s">
        <v>5343</v>
      </c>
      <c r="F263" s="265" t="s">
        <v>5707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5598</v>
      </c>
      <c r="B264" s="256" t="s">
        <v>5730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5598</v>
      </c>
      <c r="B265" s="257" t="s">
        <v>5730</v>
      </c>
      <c r="C265" s="258" t="s">
        <v>5731</v>
      </c>
      <c r="D265" s="261" t="s">
        <v>5732</v>
      </c>
      <c r="E265" s="262" t="s">
        <v>5228</v>
      </c>
      <c r="F265" s="265" t="s">
        <v>5733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5598</v>
      </c>
      <c r="B266" s="257" t="s">
        <v>5730</v>
      </c>
      <c r="C266" s="258" t="s">
        <v>5734</v>
      </c>
      <c r="D266" s="261" t="s">
        <v>5735</v>
      </c>
      <c r="E266" s="262" t="s">
        <v>5228</v>
      </c>
      <c r="F266" s="265" t="s">
        <v>5733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5598</v>
      </c>
      <c r="B267" s="257" t="s">
        <v>5730</v>
      </c>
      <c r="C267" s="258" t="s">
        <v>5736</v>
      </c>
      <c r="D267" s="261" t="s">
        <v>5737</v>
      </c>
      <c r="E267" s="262" t="s">
        <v>5228</v>
      </c>
      <c r="F267" s="265" t="s">
        <v>5733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5598</v>
      </c>
      <c r="B268" s="257" t="s">
        <v>5730</v>
      </c>
      <c r="C268" s="258" t="s">
        <v>5738</v>
      </c>
      <c r="D268" s="261" t="s">
        <v>5739</v>
      </c>
      <c r="E268" s="262" t="s">
        <v>5228</v>
      </c>
      <c r="F268" s="265" t="s">
        <v>5733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5598</v>
      </c>
      <c r="B269" s="257" t="s">
        <v>5730</v>
      </c>
      <c r="C269" s="258" t="s">
        <v>5740</v>
      </c>
      <c r="D269" s="261" t="s">
        <v>5741</v>
      </c>
      <c r="E269" s="262" t="s">
        <v>5228</v>
      </c>
      <c r="F269" s="265" t="s">
        <v>5733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5598</v>
      </c>
      <c r="B270" s="257" t="s">
        <v>5730</v>
      </c>
      <c r="C270" s="258" t="s">
        <v>5742</v>
      </c>
      <c r="D270" s="261" t="s">
        <v>5743</v>
      </c>
      <c r="E270" s="262" t="s">
        <v>5228</v>
      </c>
      <c r="F270" s="265" t="s">
        <v>5733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5598</v>
      </c>
      <c r="B271" s="257" t="s">
        <v>5730</v>
      </c>
      <c r="C271" s="258" t="s">
        <v>5744</v>
      </c>
      <c r="D271" s="261" t="s">
        <v>5745</v>
      </c>
      <c r="E271" s="262" t="s">
        <v>5228</v>
      </c>
      <c r="F271" s="265" t="s">
        <v>5733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5598</v>
      </c>
      <c r="B272" s="257" t="s">
        <v>5730</v>
      </c>
      <c r="C272" s="258" t="s">
        <v>5746</v>
      </c>
      <c r="D272" s="261" t="s">
        <v>5747</v>
      </c>
      <c r="E272" s="262" t="s">
        <v>5228</v>
      </c>
      <c r="F272" s="265" t="s">
        <v>5733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5598</v>
      </c>
      <c r="B273" s="257" t="s">
        <v>5730</v>
      </c>
      <c r="C273" s="258" t="s">
        <v>5748</v>
      </c>
      <c r="D273" s="261" t="s">
        <v>5749</v>
      </c>
      <c r="E273" s="262" t="s">
        <v>5228</v>
      </c>
      <c r="F273" s="265" t="s">
        <v>5733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5750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5750</v>
      </c>
      <c r="B275" s="256" t="s">
        <v>5751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5750</v>
      </c>
      <c r="B276" s="257" t="s">
        <v>5751</v>
      </c>
      <c r="C276" s="258" t="s">
        <v>5752</v>
      </c>
      <c r="D276" s="261" t="s">
        <v>5753</v>
      </c>
      <c r="E276" s="262" t="s">
        <v>5199</v>
      </c>
      <c r="F276" s="265" t="s">
        <v>5754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5750</v>
      </c>
      <c r="B277" s="257" t="s">
        <v>5751</v>
      </c>
      <c r="C277" s="258" t="s">
        <v>5755</v>
      </c>
      <c r="D277" s="261" t="s">
        <v>5756</v>
      </c>
      <c r="E277" s="262" t="s">
        <v>5199</v>
      </c>
      <c r="F277" s="265" t="s">
        <v>5754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5750</v>
      </c>
      <c r="B278" s="257" t="s">
        <v>5751</v>
      </c>
      <c r="C278" s="258" t="s">
        <v>5757</v>
      </c>
      <c r="D278" s="261" t="s">
        <v>5758</v>
      </c>
      <c r="E278" s="262" t="s">
        <v>5199</v>
      </c>
      <c r="F278" s="265" t="s">
        <v>5754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5750</v>
      </c>
      <c r="B279" s="257" t="s">
        <v>5751</v>
      </c>
      <c r="C279" s="258" t="s">
        <v>5759</v>
      </c>
      <c r="D279" s="261" t="s">
        <v>5760</v>
      </c>
      <c r="E279" s="262" t="s">
        <v>5199</v>
      </c>
      <c r="F279" s="265" t="s">
        <v>5754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5750</v>
      </c>
      <c r="B280" s="257" t="s">
        <v>5751</v>
      </c>
      <c r="C280" s="258" t="s">
        <v>5761</v>
      </c>
      <c r="D280" s="261" t="s">
        <v>5762</v>
      </c>
      <c r="E280" s="262" t="s">
        <v>5199</v>
      </c>
      <c r="F280" s="265" t="s">
        <v>5754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5750</v>
      </c>
      <c r="B281" s="257" t="s">
        <v>5751</v>
      </c>
      <c r="C281" s="258" t="s">
        <v>5763</v>
      </c>
      <c r="D281" s="261" t="s">
        <v>5764</v>
      </c>
      <c r="E281" s="262" t="s">
        <v>5199</v>
      </c>
      <c r="F281" s="265" t="s">
        <v>5754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5750</v>
      </c>
      <c r="B282" s="257" t="s">
        <v>5751</v>
      </c>
      <c r="C282" s="258" t="s">
        <v>5765</v>
      </c>
      <c r="D282" s="261" t="s">
        <v>5766</v>
      </c>
      <c r="E282" s="262" t="s">
        <v>5199</v>
      </c>
      <c r="F282" s="265" t="s">
        <v>5754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5750</v>
      </c>
      <c r="B283" s="257" t="s">
        <v>5751</v>
      </c>
      <c r="C283" s="258" t="s">
        <v>5767</v>
      </c>
      <c r="D283" s="261" t="s">
        <v>5768</v>
      </c>
      <c r="E283" s="262" t="s">
        <v>5295</v>
      </c>
      <c r="F283" s="265" t="s">
        <v>5769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5750</v>
      </c>
      <c r="B284" s="257" t="s">
        <v>5751</v>
      </c>
      <c r="C284" s="258" t="s">
        <v>5770</v>
      </c>
      <c r="D284" s="261" t="s">
        <v>5771</v>
      </c>
      <c r="E284" s="262" t="s">
        <v>5295</v>
      </c>
      <c r="F284" s="265" t="s">
        <v>5769</v>
      </c>
      <c r="G284" s="268">
        <f>IF(COUNTIF(H284:AU284,"&lt;&gt;")=0,"",SUMPRODUCT(((Recommendations[ImplStatus]="Implemented")+(Recommendations[ImplStatus]="Compensated"))*ISNUMBER(MATCH(Recommendations[Id],H284:AU284,0)))/COUNTIF(H284:AU284,"&lt;&gt;"))</f>
        <v>0</v>
      </c>
      <c r="H284" s="269" t="s">
        <v>182</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5750</v>
      </c>
      <c r="B285" s="257" t="s">
        <v>5751</v>
      </c>
      <c r="C285" s="258" t="s">
        <v>5772</v>
      </c>
      <c r="D285" s="261" t="s">
        <v>5773</v>
      </c>
      <c r="E285" s="262" t="s">
        <v>5199</v>
      </c>
      <c r="F285" s="265" t="s">
        <v>5769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5750</v>
      </c>
      <c r="B286" s="257" t="s">
        <v>5751</v>
      </c>
      <c r="C286" s="258" t="s">
        <v>5774</v>
      </c>
      <c r="D286" s="261" t="s">
        <v>5775</v>
      </c>
      <c r="E286" s="262" t="s">
        <v>5228</v>
      </c>
      <c r="F286" s="265" t="s">
        <v>5769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5750</v>
      </c>
      <c r="B287" s="257" t="s">
        <v>5751</v>
      </c>
      <c r="C287" s="258" t="s">
        <v>5776</v>
      </c>
      <c r="D287" s="261" t="s">
        <v>5777</v>
      </c>
      <c r="E287" s="262" t="s">
        <v>5228</v>
      </c>
      <c r="F287" s="265" t="s">
        <v>5769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5750</v>
      </c>
      <c r="B288" s="257" t="s">
        <v>5751</v>
      </c>
      <c r="C288" s="258" t="s">
        <v>5778</v>
      </c>
      <c r="D288" s="261" t="s">
        <v>5779</v>
      </c>
      <c r="E288" s="262" t="s">
        <v>5228</v>
      </c>
      <c r="F288" s="265" t="s">
        <v>5769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5750</v>
      </c>
      <c r="B289" s="257" t="s">
        <v>5751</v>
      </c>
      <c r="C289" s="258" t="s">
        <v>5780</v>
      </c>
      <c r="D289" s="261" t="s">
        <v>5781</v>
      </c>
      <c r="E289" s="262" t="s">
        <v>5228</v>
      </c>
      <c r="F289" s="265" t="s">
        <v>5769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5750</v>
      </c>
      <c r="B290" s="257" t="s">
        <v>5751</v>
      </c>
      <c r="C290" s="258" t="s">
        <v>5782</v>
      </c>
      <c r="D290" s="261" t="s">
        <v>5783</v>
      </c>
      <c r="E290" s="262" t="s">
        <v>5199</v>
      </c>
      <c r="F290" s="265" t="s">
        <v>5769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5750</v>
      </c>
      <c r="B291" s="257" t="s">
        <v>5751</v>
      </c>
      <c r="C291" s="258" t="s">
        <v>5784</v>
      </c>
      <c r="D291" s="261" t="s">
        <v>5785</v>
      </c>
      <c r="E291" s="262" t="s">
        <v>5228</v>
      </c>
      <c r="F291" s="265" t="s">
        <v>5786</v>
      </c>
      <c r="G291" s="268">
        <f>IF(COUNTIF(H291:AU291,"&lt;&gt;")=0,"",SUMPRODUCT(((Recommendations[ImplStatus]="Implemented")+(Recommendations[ImplStatus]="Compensated"))*ISNUMBER(MATCH(Recommendations[Id],H291:AU291,0)))/COUNTIF(H291:AU291,"&lt;&gt;"))</f>
        <v>0</v>
      </c>
      <c r="H291" s="269" t="s">
        <v>140</v>
      </c>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5750</v>
      </c>
      <c r="B292" s="257" t="s">
        <v>5751</v>
      </c>
      <c r="C292" s="258" t="s">
        <v>5787</v>
      </c>
      <c r="D292" s="261" t="s">
        <v>5788</v>
      </c>
      <c r="E292" s="262" t="s">
        <v>5228</v>
      </c>
      <c r="F292" s="265" t="s">
        <v>5786</v>
      </c>
      <c r="G292" s="268">
        <f>IF(COUNTIF(H292:AU292,"&lt;&gt;")=0,"",SUMPRODUCT(((Recommendations[ImplStatus]="Implemented")+(Recommendations[ImplStatus]="Compensated"))*ISNUMBER(MATCH(Recommendations[Id],H292:AU292,0)))/COUNTIF(H292:AU292,"&lt;&gt;"))</f>
        <v>0</v>
      </c>
      <c r="H292" s="269" t="s">
        <v>126</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5750</v>
      </c>
      <c r="B293" s="257" t="s">
        <v>5751</v>
      </c>
      <c r="C293" s="258" t="s">
        <v>5789</v>
      </c>
      <c r="D293" s="261" t="s">
        <v>5790</v>
      </c>
      <c r="E293" s="262" t="s">
        <v>5478</v>
      </c>
      <c r="F293" s="265" t="s">
        <v>5769</v>
      </c>
      <c r="G293" s="268">
        <f>IF(COUNTIF(H293:AU293,"&lt;&gt;")=0,"",SUMPRODUCT(((Recommendations[ImplStatus]="Implemented")+(Recommendations[ImplStatus]="Compensated"))*ISNUMBER(MATCH(Recommendations[Id],H293:AU293,0)))/COUNTIF(H293:AU293,"&lt;&gt;"))</f>
        <v>0</v>
      </c>
      <c r="H293" s="269" t="s">
        <v>105</v>
      </c>
      <c r="I293" s="269" t="s">
        <v>112</v>
      </c>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5750</v>
      </c>
      <c r="B294" s="257" t="s">
        <v>5751</v>
      </c>
      <c r="C294" s="258" t="s">
        <v>5791</v>
      </c>
      <c r="D294" s="261" t="s">
        <v>5792</v>
      </c>
      <c r="E294" s="262" t="s">
        <v>5478</v>
      </c>
      <c r="F294" s="265" t="s">
        <v>5769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5750</v>
      </c>
      <c r="B295" s="257" t="s">
        <v>5751</v>
      </c>
      <c r="C295" s="258" t="s">
        <v>5793</v>
      </c>
      <c r="D295" s="261" t="s">
        <v>5794</v>
      </c>
      <c r="E295" s="262" t="s">
        <v>5295</v>
      </c>
      <c r="F295" s="265" t="s">
        <v>5769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5750</v>
      </c>
      <c r="B296" s="257" t="s">
        <v>5751</v>
      </c>
      <c r="C296" s="258" t="s">
        <v>5795</v>
      </c>
      <c r="D296" s="261" t="s">
        <v>5796</v>
      </c>
      <c r="E296" s="262" t="s">
        <v>5295</v>
      </c>
      <c r="F296" s="265" t="s">
        <v>5769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5750</v>
      </c>
      <c r="B297" s="257" t="s">
        <v>5751</v>
      </c>
      <c r="C297" s="258" t="s">
        <v>5797</v>
      </c>
      <c r="D297" s="261" t="s">
        <v>5798</v>
      </c>
      <c r="E297" s="262" t="s">
        <v>5199</v>
      </c>
      <c r="F297" s="265" t="s">
        <v>5769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5750</v>
      </c>
      <c r="B298" s="257" t="s">
        <v>5751</v>
      </c>
      <c r="C298" s="258" t="s">
        <v>5799</v>
      </c>
      <c r="D298" s="261" t="s">
        <v>5800</v>
      </c>
      <c r="E298" s="262" t="s">
        <v>5295</v>
      </c>
      <c r="F298" s="265" t="s">
        <v>5769</v>
      </c>
      <c r="G298" s="268">
        <f>IF(COUNTIF(H298:AU298,"&lt;&gt;")=0,"",SUMPRODUCT(((Recommendations[ImplStatus]="Implemented")+(Recommendations[ImplStatus]="Compensated"))*ISNUMBER(MATCH(Recommendations[Id],H298:AU298,0)))/COUNTIF(H298:AU298,"&lt;&gt;"))</f>
        <v>0</v>
      </c>
      <c r="H298" s="269" t="s">
        <v>119</v>
      </c>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5750</v>
      </c>
      <c r="B299" s="257" t="s">
        <v>5751</v>
      </c>
      <c r="C299" s="258" t="s">
        <v>5801</v>
      </c>
      <c r="D299" s="261" t="s">
        <v>5802</v>
      </c>
      <c r="E299" s="262" t="s">
        <v>5228</v>
      </c>
      <c r="F299" s="265" t="s">
        <v>5769</v>
      </c>
      <c r="G299" s="268">
        <f>IF(COUNTIF(H299:AU299,"&lt;&gt;")=0,"",SUMPRODUCT(((Recommendations[ImplStatus]="Implemented")+(Recommendations[ImplStatus]="Compensated"))*ISNUMBER(MATCH(Recommendations[Id],H299:AU299,0)))/COUNTIF(H299:AU299,"&lt;&gt;"))</f>
        <v>0</v>
      </c>
      <c r="H299" s="269" t="s">
        <v>126</v>
      </c>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5750</v>
      </c>
      <c r="B300" s="257" t="s">
        <v>5751</v>
      </c>
      <c r="C300" s="258" t="s">
        <v>5803</v>
      </c>
      <c r="D300" s="261" t="s">
        <v>5804</v>
      </c>
      <c r="E300" s="262" t="s">
        <v>5295</v>
      </c>
      <c r="F300" s="265" t="s">
        <v>5769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5750</v>
      </c>
      <c r="B301" s="257" t="s">
        <v>5751</v>
      </c>
      <c r="C301" s="258" t="s">
        <v>5805</v>
      </c>
      <c r="D301" s="261" t="s">
        <v>5806</v>
      </c>
      <c r="E301" s="262" t="s">
        <v>5343</v>
      </c>
      <c r="F301" s="265" t="s">
        <v>5769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5750</v>
      </c>
      <c r="B302" s="257" t="s">
        <v>5751</v>
      </c>
      <c r="C302" s="258" t="s">
        <v>5807</v>
      </c>
      <c r="D302" s="261" t="s">
        <v>5808</v>
      </c>
      <c r="E302" s="262" t="s">
        <v>5343</v>
      </c>
      <c r="F302" s="265" t="s">
        <v>5769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5750</v>
      </c>
      <c r="B303" s="256" t="s">
        <v>1574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5750</v>
      </c>
      <c r="B304" s="257" t="s">
        <v>1574</v>
      </c>
      <c r="C304" s="258" t="s">
        <v>5809</v>
      </c>
      <c r="D304" s="261" t="s">
        <v>5810</v>
      </c>
      <c r="E304" s="262" t="s">
        <v>5199</v>
      </c>
      <c r="F304" s="265" t="s">
        <v>5811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5750</v>
      </c>
      <c r="B305" s="257" t="s">
        <v>1574</v>
      </c>
      <c r="C305" s="258" t="s">
        <v>5812</v>
      </c>
      <c r="D305" s="261" t="s">
        <v>5813</v>
      </c>
      <c r="E305" s="262" t="s">
        <v>5199</v>
      </c>
      <c r="F305" s="265" t="s">
        <v>5811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5750</v>
      </c>
      <c r="B306" s="257" t="s">
        <v>1574</v>
      </c>
      <c r="C306" s="258" t="s">
        <v>5814</v>
      </c>
      <c r="D306" s="261" t="s">
        <v>5815</v>
      </c>
      <c r="E306" s="262" t="s">
        <v>5199</v>
      </c>
      <c r="F306" s="265" t="s">
        <v>5811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5750</v>
      </c>
      <c r="B307" s="257" t="s">
        <v>1574</v>
      </c>
      <c r="C307" s="258" t="s">
        <v>5816</v>
      </c>
      <c r="D307" s="261" t="s">
        <v>5817</v>
      </c>
      <c r="E307" s="262" t="s">
        <v>5199</v>
      </c>
      <c r="F307" s="265" t="s">
        <v>5811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5750</v>
      </c>
      <c r="B308" s="257" t="s">
        <v>1574</v>
      </c>
      <c r="C308" s="258" t="s">
        <v>5818</v>
      </c>
      <c r="D308" s="261" t="s">
        <v>5819</v>
      </c>
      <c r="E308" s="262" t="s">
        <v>5295</v>
      </c>
      <c r="F308" s="265" t="s">
        <v>5811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5750</v>
      </c>
      <c r="B309" s="257" t="s">
        <v>1574</v>
      </c>
      <c r="C309" s="258" t="s">
        <v>5820</v>
      </c>
      <c r="D309" s="261" t="s">
        <v>5821</v>
      </c>
      <c r="E309" s="262" t="s">
        <v>5295</v>
      </c>
      <c r="F309" s="265" t="s">
        <v>5811</v>
      </c>
      <c r="G309" s="268">
        <f>IF(COUNTIF(H309:AU309,"&lt;&gt;")=0,"",SUMPRODUCT(((Recommendations[ImplStatus]="Implemented")+(Recommendations[ImplStatus]="Compensated"))*ISNUMBER(MATCH(Recommendations[Id],H309:AU309,0)))/COUNTIF(H309:AU309,"&lt;&gt;"))</f>
        <v>0</v>
      </c>
      <c r="H309" s="269" t="s">
        <v>18</v>
      </c>
      <c r="I309" s="269" t="s">
        <v>36</v>
      </c>
      <c r="J309" s="269" t="s">
        <v>48</v>
      </c>
      <c r="K309" s="269" t="s">
        <v>54</v>
      </c>
      <c r="L309" s="269" t="s">
        <v>76</v>
      </c>
      <c r="M309" s="269" t="s">
        <v>98</v>
      </c>
      <c r="N309" s="269" t="s">
        <v>147</v>
      </c>
      <c r="O309" s="269" t="s">
        <v>189</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5750</v>
      </c>
      <c r="B310" s="257" t="s">
        <v>1574</v>
      </c>
      <c r="C310" s="258" t="s">
        <v>5822</v>
      </c>
      <c r="D310" s="261" t="s">
        <v>5823</v>
      </c>
      <c r="E310" s="262" t="s">
        <v>5295</v>
      </c>
      <c r="F310" s="265" t="s">
        <v>5811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5750</v>
      </c>
      <c r="B311" s="257" t="s">
        <v>1574</v>
      </c>
      <c r="C311" s="258" t="s">
        <v>5824</v>
      </c>
      <c r="D311" s="261" t="s">
        <v>5825</v>
      </c>
      <c r="E311" s="262" t="s">
        <v>5295</v>
      </c>
      <c r="F311" s="265" t="s">
        <v>5811</v>
      </c>
      <c r="G311" s="268">
        <f>IF(COUNTIF(H311:AU311,"&lt;&gt;")=0,"",SUMPRODUCT(((Recommendations[ImplStatus]="Implemented")+(Recommendations[ImplStatus]="Compensated"))*ISNUMBER(MATCH(Recommendations[Id],H311:AU311,0)))/COUNTIF(H311:AU311,"&lt;&gt;"))</f>
        <v>0</v>
      </c>
      <c r="H311" s="269" t="s">
        <v>161</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5750</v>
      </c>
      <c r="B312" s="257" t="s">
        <v>1574</v>
      </c>
      <c r="C312" s="258" t="s">
        <v>5826</v>
      </c>
      <c r="D312" s="261" t="s">
        <v>5827</v>
      </c>
      <c r="E312" s="262" t="s">
        <v>5295</v>
      </c>
      <c r="F312" s="265" t="s">
        <v>5811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5750</v>
      </c>
      <c r="B313" s="257" t="s">
        <v>1574</v>
      </c>
      <c r="C313" s="258" t="s">
        <v>5828</v>
      </c>
      <c r="D313" s="261" t="s">
        <v>5829</v>
      </c>
      <c r="E313" s="262" t="s">
        <v>5228</v>
      </c>
      <c r="F313" s="265" t="s">
        <v>5811</v>
      </c>
      <c r="G313" s="268">
        <f>IF(COUNTIF(H313:AU313,"&lt;&gt;")=0,"",SUMPRODUCT(((Recommendations[ImplStatus]="Implemented")+(Recommendations[ImplStatus]="Compensated"))*ISNUMBER(MATCH(Recommendations[Id],H313:AU313,0)))/COUNTIF(H313:AU313,"&lt;&gt;"))</f>
        <v>0</v>
      </c>
      <c r="H313" s="269" t="s">
        <v>18</v>
      </c>
      <c r="I313" s="269" t="s">
        <v>76</v>
      </c>
      <c r="J313" s="269" t="s">
        <v>98</v>
      </c>
      <c r="K313" s="269" t="s">
        <v>147</v>
      </c>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5750</v>
      </c>
      <c r="B314" s="257" t="s">
        <v>1574</v>
      </c>
      <c r="C314" s="258" t="s">
        <v>5830</v>
      </c>
      <c r="D314" s="261" t="s">
        <v>5831</v>
      </c>
      <c r="E314" s="262" t="s">
        <v>5228</v>
      </c>
      <c r="F314" s="265" t="s">
        <v>5811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5750</v>
      </c>
      <c r="B315" s="257" t="s">
        <v>1574</v>
      </c>
      <c r="C315" s="258" t="s">
        <v>5832</v>
      </c>
      <c r="D315" s="261" t="s">
        <v>5833</v>
      </c>
      <c r="E315" s="262" t="s">
        <v>5228</v>
      </c>
      <c r="F315" s="265" t="s">
        <v>5811</v>
      </c>
      <c r="G315" s="268">
        <f>IF(COUNTIF(H315:AU315,"&lt;&gt;")=0,"",SUMPRODUCT(((Recommendations[ImplStatus]="Implemented")+(Recommendations[ImplStatus]="Compensated"))*ISNUMBER(MATCH(Recommendations[Id],H315:AU315,0)))/COUNTIF(H315:AU315,"&lt;&gt;"))</f>
        <v>0</v>
      </c>
      <c r="H315" s="269" t="s">
        <v>133</v>
      </c>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5750</v>
      </c>
      <c r="B316" s="257" t="s">
        <v>1574</v>
      </c>
      <c r="C316" s="258" t="s">
        <v>5834</v>
      </c>
      <c r="D316" s="261" t="s">
        <v>5835</v>
      </c>
      <c r="E316" s="262" t="s">
        <v>5228</v>
      </c>
      <c r="F316" s="265" t="s">
        <v>5811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5750</v>
      </c>
      <c r="B317" s="257" t="s">
        <v>1574</v>
      </c>
      <c r="C317" s="258" t="s">
        <v>5836</v>
      </c>
      <c r="D317" s="261" t="s">
        <v>5837</v>
      </c>
      <c r="E317" s="262" t="s">
        <v>5295</v>
      </c>
      <c r="F317" s="265" t="s">
        <v>5769</v>
      </c>
      <c r="G317" s="268">
        <f>IF(COUNTIF(H317:AU317,"&lt;&gt;")=0,"",SUMPRODUCT(((Recommendations[ImplStatus]="Implemented")+(Recommendations[ImplStatus]="Compensated"))*ISNUMBER(MATCH(Recommendations[Id],H317:AU317,0)))/COUNTIF(H317:AU317,"&lt;&gt;"))</f>
        <v>0</v>
      </c>
      <c r="H317" s="269" t="s">
        <v>84</v>
      </c>
      <c r="I317" s="269" t="s">
        <v>91</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5750</v>
      </c>
      <c r="B318" s="257" t="s">
        <v>1574</v>
      </c>
      <c r="C318" s="258" t="s">
        <v>5838</v>
      </c>
      <c r="D318" s="261" t="s">
        <v>5839</v>
      </c>
      <c r="E318" s="262" t="s">
        <v>5343</v>
      </c>
      <c r="F318" s="265" t="s">
        <v>5769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5750</v>
      </c>
      <c r="B319" s="257" t="s">
        <v>1574</v>
      </c>
      <c r="C319" s="258" t="s">
        <v>5840</v>
      </c>
      <c r="D319" s="261" t="s">
        <v>5841</v>
      </c>
      <c r="E319" s="262" t="s">
        <v>5343</v>
      </c>
      <c r="F319" s="265" t="s">
        <v>5769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5750</v>
      </c>
      <c r="B320" s="256" t="s">
        <v>5842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5750</v>
      </c>
      <c r="B321" s="257" t="s">
        <v>5842</v>
      </c>
      <c r="C321" s="258" t="s">
        <v>5843</v>
      </c>
      <c r="D321" s="261" t="s">
        <v>5844</v>
      </c>
      <c r="E321" s="262" t="s">
        <v>5228</v>
      </c>
      <c r="F321" s="265" t="s">
        <v>5845</v>
      </c>
      <c r="G321" s="268">
        <f>IF(COUNTIF(H321:AU321,"&lt;&gt;")=0,"",SUMPRODUCT(((Recommendations[ImplStatus]="Implemented")+(Recommendations[ImplStatus]="Compensated"))*ISNUMBER(MATCH(Recommendations[Id],H321:AU321,0)))/COUNTIF(H321:AU321,"&lt;&gt;"))</f>
        <v>0</v>
      </c>
      <c r="H321" s="269" t="s">
        <v>218</v>
      </c>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5750</v>
      </c>
      <c r="B322" s="257" t="s">
        <v>5842</v>
      </c>
      <c r="C322" s="258" t="s">
        <v>5846</v>
      </c>
      <c r="D322" s="261" t="s">
        <v>5847</v>
      </c>
      <c r="E322" s="262" t="s">
        <v>5228</v>
      </c>
      <c r="F322" s="265" t="s">
        <v>5845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5750</v>
      </c>
      <c r="B323" s="257" t="s">
        <v>5842</v>
      </c>
      <c r="C323" s="258" t="s">
        <v>5848</v>
      </c>
      <c r="D323" s="261" t="s">
        <v>5849</v>
      </c>
      <c r="E323" s="262" t="s">
        <v>5228</v>
      </c>
      <c r="F323" s="265" t="s">
        <v>5845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5750</v>
      </c>
      <c r="B324" s="257" t="s">
        <v>5842</v>
      </c>
      <c r="C324" s="258" t="s">
        <v>5850</v>
      </c>
      <c r="D324" s="261" t="s">
        <v>5851</v>
      </c>
      <c r="E324" s="262" t="s">
        <v>5228</v>
      </c>
      <c r="F324" s="265" t="s">
        <v>5845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5750</v>
      </c>
      <c r="B325" s="257" t="s">
        <v>5842</v>
      </c>
      <c r="C325" s="258" t="s">
        <v>5852</v>
      </c>
      <c r="D325" s="261" t="s">
        <v>5853</v>
      </c>
      <c r="E325" s="262" t="s">
        <v>5228</v>
      </c>
      <c r="F325" s="265" t="s">
        <v>5845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5750</v>
      </c>
      <c r="B326" s="257" t="s">
        <v>5842</v>
      </c>
      <c r="C326" s="258" t="s">
        <v>5854</v>
      </c>
      <c r="D326" s="261" t="s">
        <v>5855</v>
      </c>
      <c r="E326" s="262" t="s">
        <v>5228</v>
      </c>
      <c r="F326" s="265" t="s">
        <v>5845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5750</v>
      </c>
      <c r="B327" s="257" t="s">
        <v>5842</v>
      </c>
      <c r="C327" s="258" t="s">
        <v>5856</v>
      </c>
      <c r="D327" s="261" t="s">
        <v>5857</v>
      </c>
      <c r="E327" s="262" t="s">
        <v>5228</v>
      </c>
      <c r="F327" s="265" t="s">
        <v>5845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5750</v>
      </c>
      <c r="B328" s="257" t="s">
        <v>5842</v>
      </c>
      <c r="C328" s="258" t="s">
        <v>5858</v>
      </c>
      <c r="D328" s="261" t="s">
        <v>5859</v>
      </c>
      <c r="E328" s="262" t="s">
        <v>5228</v>
      </c>
      <c r="F328" s="265" t="s">
        <v>5845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5750</v>
      </c>
      <c r="B329" s="257" t="s">
        <v>5842</v>
      </c>
      <c r="C329" s="258" t="s">
        <v>5860</v>
      </c>
      <c r="D329" s="261" t="s">
        <v>5861</v>
      </c>
      <c r="E329" s="262" t="s">
        <v>5228</v>
      </c>
      <c r="F329" s="265" t="s">
        <v>5845</v>
      </c>
      <c r="G329" s="268">
        <f>IF(COUNTIF(H329:AU329,"&lt;&gt;")=0,"",SUMPRODUCT(((Recommendations[ImplStatus]="Implemented")+(Recommendations[ImplStatus]="Compensated"))*ISNUMBER(MATCH(Recommendations[Id],H329:AU329,0)))/COUNTIF(H329:AU329,"&lt;&gt;"))</f>
        <v>0</v>
      </c>
      <c r="H329" s="269" t="s">
        <v>218</v>
      </c>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5750</v>
      </c>
      <c r="B330" s="257" t="s">
        <v>5842</v>
      </c>
      <c r="C330" s="258" t="s">
        <v>5862</v>
      </c>
      <c r="D330" s="261" t="s">
        <v>5863</v>
      </c>
      <c r="E330" s="262" t="s">
        <v>5228</v>
      </c>
      <c r="F330" s="265" t="s">
        <v>5845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5750</v>
      </c>
      <c r="B331" s="257" t="s">
        <v>5842</v>
      </c>
      <c r="C331" s="258" t="s">
        <v>5864</v>
      </c>
      <c r="D331" s="261" t="s">
        <v>5865</v>
      </c>
      <c r="E331" s="262" t="s">
        <v>5228</v>
      </c>
      <c r="F331" s="265" t="s">
        <v>5845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5750</v>
      </c>
      <c r="B332" s="257" t="s">
        <v>5842</v>
      </c>
      <c r="C332" s="258" t="s">
        <v>5866</v>
      </c>
      <c r="D332" s="261" t="s">
        <v>5867</v>
      </c>
      <c r="E332" s="262" t="s">
        <v>5228</v>
      </c>
      <c r="F332" s="265" t="s">
        <v>5845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5750</v>
      </c>
      <c r="B333" s="257" t="s">
        <v>5842</v>
      </c>
      <c r="C333" s="258" t="s">
        <v>5868</v>
      </c>
      <c r="D333" s="261" t="s">
        <v>5869</v>
      </c>
      <c r="E333" s="262" t="s">
        <v>5228</v>
      </c>
      <c r="F333" s="265" t="s">
        <v>5845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5750</v>
      </c>
      <c r="B334" s="257" t="s">
        <v>5842</v>
      </c>
      <c r="C334" s="258" t="s">
        <v>5870</v>
      </c>
      <c r="D334" s="261" t="s">
        <v>5871</v>
      </c>
      <c r="E334" s="262" t="s">
        <v>5228</v>
      </c>
      <c r="F334" s="265" t="s">
        <v>5845</v>
      </c>
      <c r="G334" s="268">
        <f>IF(COUNTIF(H334:AU334,"&lt;&gt;")=0,"",SUMPRODUCT(((Recommendations[ImplStatus]="Implemented")+(Recommendations[ImplStatus]="Compensated"))*ISNUMBER(MATCH(Recommendations[Id],H334:AU334,0)))/COUNTIF(H334:AU334,"&lt;&gt;"))</f>
        <v>0</v>
      </c>
      <c r="H334" s="269" t="s">
        <v>225</v>
      </c>
      <c r="I334" s="269" t="s">
        <v>245</v>
      </c>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5750</v>
      </c>
      <c r="B335" s="257" t="s">
        <v>5842</v>
      </c>
      <c r="C335" s="258" t="s">
        <v>5872</v>
      </c>
      <c r="D335" s="261" t="s">
        <v>5873</v>
      </c>
      <c r="E335" s="262" t="s">
        <v>5228</v>
      </c>
      <c r="F335" s="265" t="s">
        <v>5845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5750</v>
      </c>
      <c r="B336" s="257" t="s">
        <v>5842</v>
      </c>
      <c r="C336" s="258" t="s">
        <v>5874</v>
      </c>
      <c r="D336" s="261" t="s">
        <v>5875</v>
      </c>
      <c r="E336" s="262" t="s">
        <v>5343</v>
      </c>
      <c r="F336" s="265" t="s">
        <v>5845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5750</v>
      </c>
      <c r="B337" s="257" t="s">
        <v>5842</v>
      </c>
      <c r="C337" s="258" t="s">
        <v>5876</v>
      </c>
      <c r="D337" s="261" t="s">
        <v>5877</v>
      </c>
      <c r="E337" s="262" t="s">
        <v>5343</v>
      </c>
      <c r="F337" s="265" t="s">
        <v>5845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5750</v>
      </c>
      <c r="B338" s="257" t="s">
        <v>5842</v>
      </c>
      <c r="C338" s="258" t="s">
        <v>5878</v>
      </c>
      <c r="D338" s="261" t="s">
        <v>5879</v>
      </c>
      <c r="E338" s="262" t="s">
        <v>5228</v>
      </c>
      <c r="F338" s="265" t="s">
        <v>5845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5750</v>
      </c>
      <c r="B339" s="257" t="s">
        <v>5842</v>
      </c>
      <c r="C339" s="258" t="s">
        <v>5880</v>
      </c>
      <c r="D339" s="261" t="s">
        <v>5881</v>
      </c>
      <c r="E339" s="262" t="s">
        <v>5228</v>
      </c>
      <c r="F339" s="265" t="s">
        <v>5845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5750</v>
      </c>
      <c r="B340" s="256" t="s">
        <v>5882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5750</v>
      </c>
      <c r="B341" s="257" t="s">
        <v>5882</v>
      </c>
      <c r="C341" s="258" t="s">
        <v>5883</v>
      </c>
      <c r="D341" s="261" t="s">
        <v>5884</v>
      </c>
      <c r="E341" s="262" t="s">
        <v>5199</v>
      </c>
      <c r="F341" s="265" t="s">
        <v>5769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5750</v>
      </c>
      <c r="B342" s="257" t="s">
        <v>5882</v>
      </c>
      <c r="C342" s="258" t="s">
        <v>5885</v>
      </c>
      <c r="D342" s="261" t="s">
        <v>5886</v>
      </c>
      <c r="E342" s="262" t="s">
        <v>5199</v>
      </c>
      <c r="F342" s="265" t="s">
        <v>5769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5750</v>
      </c>
      <c r="B343" s="257" t="s">
        <v>5882</v>
      </c>
      <c r="C343" s="258" t="s">
        <v>5887</v>
      </c>
      <c r="D343" s="261" t="s">
        <v>5888</v>
      </c>
      <c r="E343" s="262" t="s">
        <v>5295</v>
      </c>
      <c r="F343" s="265" t="s">
        <v>5889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5750</v>
      </c>
      <c r="B344" s="257" t="s">
        <v>5882</v>
      </c>
      <c r="C344" s="258" t="s">
        <v>5890</v>
      </c>
      <c r="D344" s="261" t="s">
        <v>5891</v>
      </c>
      <c r="E344" s="262" t="s">
        <v>5228</v>
      </c>
      <c r="F344" s="265" t="s">
        <v>5889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5750</v>
      </c>
      <c r="B345" s="257" t="s">
        <v>5882</v>
      </c>
      <c r="C345" s="258" t="s">
        <v>5892</v>
      </c>
      <c r="D345" s="261" t="s">
        <v>5893</v>
      </c>
      <c r="E345" s="262" t="s">
        <v>5228</v>
      </c>
      <c r="F345" s="265" t="s">
        <v>5889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5750</v>
      </c>
      <c r="B346" s="257" t="s">
        <v>5882</v>
      </c>
      <c r="C346" s="258" t="s">
        <v>5894</v>
      </c>
      <c r="D346" s="261" t="s">
        <v>5895</v>
      </c>
      <c r="E346" s="262" t="s">
        <v>5228</v>
      </c>
      <c r="F346" s="265" t="s">
        <v>5889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5750</v>
      </c>
      <c r="B347" s="257" t="s">
        <v>5882</v>
      </c>
      <c r="C347" s="258" t="s">
        <v>5896</v>
      </c>
      <c r="D347" s="261" t="s">
        <v>5897</v>
      </c>
      <c r="E347" s="262" t="s">
        <v>5228</v>
      </c>
      <c r="F347" s="265" t="s">
        <v>5889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5750</v>
      </c>
      <c r="B348" s="257" t="s">
        <v>5882</v>
      </c>
      <c r="C348" s="258" t="s">
        <v>5898</v>
      </c>
      <c r="D348" s="261" t="s">
        <v>5899</v>
      </c>
      <c r="E348" s="262" t="s">
        <v>5228</v>
      </c>
      <c r="F348" s="265" t="s">
        <v>5889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5750</v>
      </c>
      <c r="B349" s="257" t="s">
        <v>5882</v>
      </c>
      <c r="C349" s="258" t="s">
        <v>5900</v>
      </c>
      <c r="D349" s="261" t="s">
        <v>5901</v>
      </c>
      <c r="E349" s="262" t="s">
        <v>5228</v>
      </c>
      <c r="F349" s="265" t="s">
        <v>5889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5750</v>
      </c>
      <c r="B350" s="257" t="s">
        <v>5882</v>
      </c>
      <c r="C350" s="258" t="s">
        <v>5902</v>
      </c>
      <c r="D350" s="261" t="s">
        <v>5903</v>
      </c>
      <c r="E350" s="262" t="s">
        <v>5199</v>
      </c>
      <c r="F350" s="265" t="s">
        <v>5889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5750</v>
      </c>
      <c r="B351" s="257" t="s">
        <v>5882</v>
      </c>
      <c r="C351" s="258" t="s">
        <v>5904</v>
      </c>
      <c r="D351" s="261" t="s">
        <v>5905</v>
      </c>
      <c r="E351" s="262" t="s">
        <v>5199</v>
      </c>
      <c r="F351" s="265" t="s">
        <v>5889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5750</v>
      </c>
      <c r="B352" s="257" t="s">
        <v>5882</v>
      </c>
      <c r="C352" s="258" t="s">
        <v>5906</v>
      </c>
      <c r="D352" s="261" t="s">
        <v>5907</v>
      </c>
      <c r="E352" s="262" t="s">
        <v>5199</v>
      </c>
      <c r="F352" s="265" t="s">
        <v>5889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5750</v>
      </c>
      <c r="B353" s="257" t="s">
        <v>5882</v>
      </c>
      <c r="C353" s="258" t="s">
        <v>5908</v>
      </c>
      <c r="D353" s="261" t="s">
        <v>5909</v>
      </c>
      <c r="E353" s="262" t="s">
        <v>5295</v>
      </c>
      <c r="F353" s="265" t="s">
        <v>5769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5750</v>
      </c>
      <c r="B354" s="256" t="s">
        <v>5910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5750</v>
      </c>
      <c r="B355" s="257" t="s">
        <v>5910</v>
      </c>
      <c r="C355" s="258" t="s">
        <v>5911</v>
      </c>
      <c r="D355" s="261" t="s">
        <v>5912</v>
      </c>
      <c r="E355" s="262" t="s">
        <v>5295</v>
      </c>
      <c r="F355" s="265" t="s">
        <v>5913</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5750</v>
      </c>
      <c r="B356" s="257" t="s">
        <v>5910</v>
      </c>
      <c r="C356" s="258" t="s">
        <v>5914</v>
      </c>
      <c r="D356" s="261" t="s">
        <v>5915</v>
      </c>
      <c r="E356" s="262" t="s">
        <v>5295</v>
      </c>
      <c r="F356" s="265" t="s">
        <v>5913</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5750</v>
      </c>
      <c r="B357" s="257" t="s">
        <v>5910</v>
      </c>
      <c r="C357" s="258" t="s">
        <v>5916</v>
      </c>
      <c r="D357" s="261" t="s">
        <v>5917</v>
      </c>
      <c r="E357" s="262" t="s">
        <v>5343</v>
      </c>
      <c r="F357" s="265" t="s">
        <v>5913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5750</v>
      </c>
      <c r="B358" s="257" t="s">
        <v>5910</v>
      </c>
      <c r="C358" s="258" t="s">
        <v>5918</v>
      </c>
      <c r="D358" s="261" t="s">
        <v>5919</v>
      </c>
      <c r="E358" s="262" t="s">
        <v>5343</v>
      </c>
      <c r="F358" s="265" t="s">
        <v>5913</v>
      </c>
      <c r="G358" s="268">
        <f>IF(COUNTIF(H358:AU358,"&lt;&gt;")=0,"",SUMPRODUCT(((Recommendations[ImplStatus]="Implemented")+(Recommendations[ImplStatus]="Compensated"))*ISNUMBER(MATCH(Recommendations[Id],H358:AU358,0)))/COUNTIF(H358:AU358,"&lt;&gt;"))</f>
        <v>0</v>
      </c>
      <c r="H358" s="269" t="s">
        <v>325</v>
      </c>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5750</v>
      </c>
      <c r="B359" s="257" t="s">
        <v>5910</v>
      </c>
      <c r="C359" s="258" t="s">
        <v>5920</v>
      </c>
      <c r="D359" s="261" t="s">
        <v>5921</v>
      </c>
      <c r="E359" s="262" t="s">
        <v>5343</v>
      </c>
      <c r="F359" s="265" t="s">
        <v>5913</v>
      </c>
      <c r="G359" s="268">
        <f>IF(COUNTIF(H359:AU359,"&lt;&gt;")=0,"",SUMPRODUCT(((Recommendations[ImplStatus]="Implemented")+(Recommendations[ImplStatus]="Compensated"))*ISNUMBER(MATCH(Recommendations[Id],H359:AU359,0)))/COUNTIF(H359:AU359,"&lt;&gt;"))</f>
        <v>0</v>
      </c>
      <c r="H359" s="269" t="s">
        <v>266</v>
      </c>
      <c r="I359" s="269" t="s">
        <v>286</v>
      </c>
      <c r="J359" s="269" t="s">
        <v>306</v>
      </c>
      <c r="K359" s="269" t="s">
        <v>313</v>
      </c>
      <c r="L359" s="269" t="s">
        <v>320</v>
      </c>
      <c r="M359" s="269" t="s">
        <v>325</v>
      </c>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5750</v>
      </c>
      <c r="B360" s="257" t="s">
        <v>5910</v>
      </c>
      <c r="C360" s="258" t="s">
        <v>5922</v>
      </c>
      <c r="D360" s="261" t="s">
        <v>5923</v>
      </c>
      <c r="E360" s="262" t="s">
        <v>5295</v>
      </c>
      <c r="F360" s="265" t="s">
        <v>5913</v>
      </c>
      <c r="G360" s="268">
        <f>IF(COUNTIF(H360:AU360,"&lt;&gt;")=0,"",SUMPRODUCT(((Recommendations[ImplStatus]="Implemented")+(Recommendations[ImplStatus]="Compensated"))*ISNUMBER(MATCH(Recommendations[Id],H360:AU360,0)))/COUNTIF(H360:AU360,"&lt;&gt;"))</f>
        <v>0</v>
      </c>
      <c r="H360" s="269" t="s">
        <v>266</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5750</v>
      </c>
      <c r="B361" s="257" t="s">
        <v>5910</v>
      </c>
      <c r="C361" s="258" t="s">
        <v>5924</v>
      </c>
      <c r="D361" s="261" t="s">
        <v>5925</v>
      </c>
      <c r="E361" s="262" t="s">
        <v>5228</v>
      </c>
      <c r="F361" s="265" t="s">
        <v>5913</v>
      </c>
      <c r="G361" s="268">
        <f>IF(COUNTIF(H361:AU361,"&lt;&gt;")=0,"",SUMPRODUCT(((Recommendations[ImplStatus]="Implemented")+(Recommendations[ImplStatus]="Compensated"))*ISNUMBER(MATCH(Recommendations[Id],H361:AU361,0)))/COUNTIF(H361:AU361,"&lt;&gt;"))</f>
        <v>0</v>
      </c>
      <c r="H361" s="269" t="s">
        <v>273</v>
      </c>
      <c r="I361" s="269" t="s">
        <v>292</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5750</v>
      </c>
      <c r="B362" s="257" t="s">
        <v>5910</v>
      </c>
      <c r="C362" s="258" t="s">
        <v>5926</v>
      </c>
      <c r="D362" s="261" t="s">
        <v>5927</v>
      </c>
      <c r="E362" s="262" t="s">
        <v>5343</v>
      </c>
      <c r="F362" s="265" t="s">
        <v>5913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5750</v>
      </c>
      <c r="B363" s="257" t="s">
        <v>5910</v>
      </c>
      <c r="C363" s="258" t="s">
        <v>5928</v>
      </c>
      <c r="D363" s="261" t="s">
        <v>5929</v>
      </c>
      <c r="E363" s="262" t="s">
        <v>5343</v>
      </c>
      <c r="F363" s="265" t="s">
        <v>5913</v>
      </c>
      <c r="G363" s="268">
        <f>IF(COUNTIF(H363:AU363,"&lt;&gt;")=0,"",SUMPRODUCT(((Recommendations[ImplStatus]="Implemented")+(Recommendations[ImplStatus]="Compensated"))*ISNUMBER(MATCH(Recommendations[Id],H363:AU363,0)))/COUNTIF(H363:AU363,"&lt;&gt;"))</f>
        <v>0</v>
      </c>
      <c r="H363" s="269" t="s">
        <v>332</v>
      </c>
      <c r="I363" s="269" t="s">
        <v>339</v>
      </c>
      <c r="J363" s="269" t="s">
        <v>345</v>
      </c>
      <c r="K363" s="269" t="s">
        <v>351</v>
      </c>
      <c r="L363" s="269" t="s">
        <v>358</v>
      </c>
      <c r="M363" s="269" t="s">
        <v>365</v>
      </c>
      <c r="N363" s="269" t="s">
        <v>372</v>
      </c>
      <c r="O363" s="269" t="s">
        <v>379</v>
      </c>
      <c r="P363" s="269" t="s">
        <v>385</v>
      </c>
      <c r="Q363" s="269" t="s">
        <v>391</v>
      </c>
      <c r="R363" s="269" t="s">
        <v>398</v>
      </c>
      <c r="S363" s="269" t="s">
        <v>404</v>
      </c>
      <c r="T363" s="269" t="s">
        <v>411</v>
      </c>
      <c r="U363" s="269" t="s">
        <v>417</v>
      </c>
      <c r="V363" s="269" t="s">
        <v>423</v>
      </c>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5750</v>
      </c>
      <c r="B364" s="257" t="s">
        <v>5910</v>
      </c>
      <c r="C364" s="258" t="s">
        <v>5930</v>
      </c>
      <c r="D364" s="261" t="s">
        <v>5931</v>
      </c>
      <c r="E364" s="262" t="s">
        <v>5343</v>
      </c>
      <c r="F364" s="265" t="s">
        <v>5913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5750</v>
      </c>
      <c r="B365" s="257" t="s">
        <v>5910</v>
      </c>
      <c r="C365" s="258" t="s">
        <v>5932</v>
      </c>
      <c r="D365" s="261" t="s">
        <v>5933</v>
      </c>
      <c r="E365" s="262" t="s">
        <v>5343</v>
      </c>
      <c r="F365" s="265" t="s">
        <v>5913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5750</v>
      </c>
      <c r="B366" s="257" t="s">
        <v>5910</v>
      </c>
      <c r="C366" s="258" t="s">
        <v>5934</v>
      </c>
      <c r="D366" s="261" t="s">
        <v>5935</v>
      </c>
      <c r="E366" s="262" t="s">
        <v>5343</v>
      </c>
      <c r="F366" s="265" t="s">
        <v>5913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5750</v>
      </c>
      <c r="B367" s="257" t="s">
        <v>5910</v>
      </c>
      <c r="C367" s="258" t="s">
        <v>5936</v>
      </c>
      <c r="D367" s="261" t="s">
        <v>5937</v>
      </c>
      <c r="E367" s="262" t="s">
        <v>5343</v>
      </c>
      <c r="F367" s="265" t="s">
        <v>5913</v>
      </c>
      <c r="G367" s="268">
        <f>IF(COUNTIF(H367:AU367,"&lt;&gt;")=0,"",SUMPRODUCT(((Recommendations[ImplStatus]="Implemented")+(Recommendations[ImplStatus]="Compensated"))*ISNUMBER(MATCH(Recommendations[Id],H367:AU367,0)))/COUNTIF(H367:AU367,"&lt;&gt;"))</f>
        <v>0</v>
      </c>
      <c r="H367" s="269" t="s">
        <v>332</v>
      </c>
      <c r="I367" s="269" t="s">
        <v>339</v>
      </c>
      <c r="J367" s="269" t="s">
        <v>345</v>
      </c>
      <c r="K367" s="269" t="s">
        <v>351</v>
      </c>
      <c r="L367" s="269" t="s">
        <v>358</v>
      </c>
      <c r="M367" s="269" t="s">
        <v>365</v>
      </c>
      <c r="N367" s="269" t="s">
        <v>372</v>
      </c>
      <c r="O367" s="269" t="s">
        <v>379</v>
      </c>
      <c r="P367" s="269" t="s">
        <v>385</v>
      </c>
      <c r="Q367" s="269" t="s">
        <v>391</v>
      </c>
      <c r="R367" s="269" t="s">
        <v>398</v>
      </c>
      <c r="S367" s="269" t="s">
        <v>404</v>
      </c>
      <c r="T367" s="269" t="s">
        <v>411</v>
      </c>
      <c r="U367" s="269" t="s">
        <v>417</v>
      </c>
      <c r="V367" s="269" t="s">
        <v>423</v>
      </c>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5750</v>
      </c>
      <c r="B368" s="257" t="s">
        <v>5910</v>
      </c>
      <c r="C368" s="258" t="s">
        <v>5938</v>
      </c>
      <c r="D368" s="261" t="s">
        <v>5939</v>
      </c>
      <c r="E368" s="262" t="s">
        <v>5343</v>
      </c>
      <c r="F368" s="265" t="s">
        <v>5913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5750</v>
      </c>
      <c r="B369" s="257" t="s">
        <v>5910</v>
      </c>
      <c r="C369" s="258" t="s">
        <v>5940</v>
      </c>
      <c r="D369" s="261" t="s">
        <v>5941</v>
      </c>
      <c r="E369" s="262" t="s">
        <v>5343</v>
      </c>
      <c r="F369" s="265" t="s">
        <v>5913</v>
      </c>
      <c r="G369" s="268">
        <f>IF(COUNTIF(H369:AU369,"&lt;&gt;")=0,"",SUMPRODUCT(((Recommendations[ImplStatus]="Implemented")+(Recommendations[ImplStatus]="Compensated"))*ISNUMBER(MATCH(Recommendations[Id],H369:AU369,0)))/COUNTIF(H369:AU369,"&lt;&gt;"))</f>
        <v>0</v>
      </c>
      <c r="H369" s="269" t="s">
        <v>429</v>
      </c>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5942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5942</v>
      </c>
      <c r="B371" s="256" t="s">
        <v>5943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5942</v>
      </c>
      <c r="B372" s="257" t="s">
        <v>5943</v>
      </c>
      <c r="C372" s="258" t="s">
        <v>5944</v>
      </c>
      <c r="D372" s="261" t="s">
        <v>5945</v>
      </c>
      <c r="E372" s="262" t="s">
        <v>5199</v>
      </c>
      <c r="F372" s="265" t="s">
        <v>5946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5942</v>
      </c>
      <c r="B373" s="257" t="s">
        <v>5943</v>
      </c>
      <c r="C373" s="258" t="s">
        <v>5947</v>
      </c>
      <c r="D373" s="261" t="s">
        <v>5948</v>
      </c>
      <c r="E373" s="262" t="s">
        <v>5199</v>
      </c>
      <c r="F373" s="265" t="s">
        <v>5949</v>
      </c>
      <c r="G373" s="268">
        <f>IF(COUNTIF(H373:AU373,"&lt;&gt;")=0,"",SUMPRODUCT(((Recommendations[ImplStatus]="Implemented")+(Recommendations[ImplStatus]="Compensated"))*ISNUMBER(MATCH(Recommendations[Id],H373:AU373,0)))/COUNTIF(H373:AU373,"&lt;&gt;"))</f>
        <v>0</v>
      </c>
      <c r="H373" s="269" t="s">
        <v>444</v>
      </c>
      <c r="I373" s="269" t="s">
        <v>452</v>
      </c>
      <c r="J373" s="269" t="s">
        <v>458</v>
      </c>
      <c r="K373" s="269" t="s">
        <v>465</v>
      </c>
      <c r="L373" s="269" t="s">
        <v>472</v>
      </c>
      <c r="M373" s="269" t="s">
        <v>479</v>
      </c>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5942</v>
      </c>
      <c r="B374" s="257" t="s">
        <v>5943</v>
      </c>
      <c r="C374" s="258" t="s">
        <v>5950</v>
      </c>
      <c r="D374" s="261" t="s">
        <v>5951</v>
      </c>
      <c r="E374" s="262" t="s">
        <v>5228</v>
      </c>
      <c r="F374" s="265" t="s">
        <v>5949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5942</v>
      </c>
      <c r="B375" s="257" t="s">
        <v>5943</v>
      </c>
      <c r="C375" s="258" t="s">
        <v>5952</v>
      </c>
      <c r="D375" s="261" t="s">
        <v>5953</v>
      </c>
      <c r="E375" s="262" t="s">
        <v>5228</v>
      </c>
      <c r="F375" s="265" t="s">
        <v>5949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5942</v>
      </c>
      <c r="B376" s="257" t="s">
        <v>5943</v>
      </c>
      <c r="C376" s="258" t="s">
        <v>5954</v>
      </c>
      <c r="D376" s="261" t="s">
        <v>5955</v>
      </c>
      <c r="E376" s="262" t="s">
        <v>5228</v>
      </c>
      <c r="F376" s="265" t="s">
        <v>5811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5942</v>
      </c>
      <c r="B377" s="257" t="s">
        <v>5943</v>
      </c>
      <c r="C377" s="258" t="s">
        <v>5956</v>
      </c>
      <c r="D377" s="261" t="s">
        <v>5957</v>
      </c>
      <c r="E377" s="262" t="s">
        <v>5295</v>
      </c>
      <c r="F377" s="265" t="s">
        <v>5769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5942</v>
      </c>
      <c r="B378" s="257" t="s">
        <v>5943</v>
      </c>
      <c r="C378" s="258" t="s">
        <v>5958</v>
      </c>
      <c r="D378" s="261" t="s">
        <v>5959</v>
      </c>
      <c r="E378" s="262" t="s">
        <v>5295</v>
      </c>
      <c r="F378" s="265" t="s">
        <v>5949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5942</v>
      </c>
      <c r="B379" s="257" t="s">
        <v>5943</v>
      </c>
      <c r="C379" s="258" t="s">
        <v>5960</v>
      </c>
      <c r="D379" s="261" t="s">
        <v>5961</v>
      </c>
      <c r="E379" s="262" t="s">
        <v>5295</v>
      </c>
      <c r="F379" s="265" t="s">
        <v>5946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5942</v>
      </c>
      <c r="B380" s="257" t="s">
        <v>5943</v>
      </c>
      <c r="C380" s="258" t="s">
        <v>5962</v>
      </c>
      <c r="D380" s="261" t="s">
        <v>5963</v>
      </c>
      <c r="E380" s="262" t="s">
        <v>5295</v>
      </c>
      <c r="F380" s="265" t="s">
        <v>5946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5942</v>
      </c>
      <c r="B381" s="257" t="s">
        <v>5943</v>
      </c>
      <c r="C381" s="258" t="s">
        <v>5964</v>
      </c>
      <c r="D381" s="261" t="s">
        <v>5965</v>
      </c>
      <c r="E381" s="262" t="s">
        <v>5295</v>
      </c>
      <c r="F381" s="265" t="s">
        <v>5946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5942</v>
      </c>
      <c r="B382" s="257" t="s">
        <v>5943</v>
      </c>
      <c r="C382" s="258" t="s">
        <v>5966</v>
      </c>
      <c r="D382" s="261" t="s">
        <v>5967</v>
      </c>
      <c r="E382" s="262" t="s">
        <v>5343</v>
      </c>
      <c r="F382" s="265" t="s">
        <v>5946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5942</v>
      </c>
      <c r="B383" s="257" t="s">
        <v>5943</v>
      </c>
      <c r="C383" s="258" t="s">
        <v>5968</v>
      </c>
      <c r="D383" s="261" t="s">
        <v>5969</v>
      </c>
      <c r="E383" s="262" t="s">
        <v>5343</v>
      </c>
      <c r="F383" s="265" t="s">
        <v>5946</v>
      </c>
      <c r="G383" s="268">
        <f>IF(COUNTIF(H383:AU383,"&lt;&gt;")=0,"",SUMPRODUCT(((Recommendations[ImplStatus]="Implemented")+(Recommendations[ImplStatus]="Compensated"))*ISNUMBER(MATCH(Recommendations[Id],H383:AU383,0)))/COUNTIF(H383:AU383,"&lt;&gt;"))</f>
        <v>0</v>
      </c>
      <c r="H383" s="269" t="s">
        <v>306</v>
      </c>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5942</v>
      </c>
      <c r="B384" s="257" t="s">
        <v>5943</v>
      </c>
      <c r="C384" s="258" t="s">
        <v>5970</v>
      </c>
      <c r="D384" s="261" t="s">
        <v>5971</v>
      </c>
      <c r="E384" s="262" t="s">
        <v>5343</v>
      </c>
      <c r="F384" s="265" t="s">
        <v>5946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5942</v>
      </c>
      <c r="B385" s="257" t="s">
        <v>5943</v>
      </c>
      <c r="C385" s="258" t="s">
        <v>5972</v>
      </c>
      <c r="D385" s="261" t="s">
        <v>5973</v>
      </c>
      <c r="E385" s="262" t="s">
        <v>5295</v>
      </c>
      <c r="F385" s="265" t="s">
        <v>5946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5942</v>
      </c>
      <c r="B386" s="256" t="s">
        <v>5974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5942</v>
      </c>
      <c r="B387" s="257" t="s">
        <v>5974</v>
      </c>
      <c r="C387" s="258" t="s">
        <v>5975</v>
      </c>
      <c r="D387" s="261" t="s">
        <v>5976</v>
      </c>
      <c r="E387" s="262" t="s">
        <v>5199</v>
      </c>
      <c r="F387" s="265" t="s">
        <v>5977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5942</v>
      </c>
      <c r="B388" s="257" t="s">
        <v>5974</v>
      </c>
      <c r="C388" s="258" t="s">
        <v>5978</v>
      </c>
      <c r="D388" s="261" t="s">
        <v>5979</v>
      </c>
      <c r="E388" s="262" t="s">
        <v>5199</v>
      </c>
      <c r="F388" s="265" t="s">
        <v>5977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5942</v>
      </c>
      <c r="B389" s="257" t="s">
        <v>5974</v>
      </c>
      <c r="C389" s="258" t="s">
        <v>5980</v>
      </c>
      <c r="D389" s="261" t="s">
        <v>5981</v>
      </c>
      <c r="E389" s="262" t="s">
        <v>5478</v>
      </c>
      <c r="F389" s="265" t="s">
        <v>5977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5942</v>
      </c>
      <c r="B390" s="257" t="s">
        <v>5974</v>
      </c>
      <c r="C390" s="258" t="s">
        <v>5982</v>
      </c>
      <c r="D390" s="261" t="s">
        <v>5983</v>
      </c>
      <c r="E390" s="262" t="s">
        <v>5295</v>
      </c>
      <c r="F390" s="265" t="s">
        <v>5977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5942</v>
      </c>
      <c r="B391" s="257" t="s">
        <v>5974</v>
      </c>
      <c r="C391" s="258" t="s">
        <v>5984</v>
      </c>
      <c r="D391" s="261" t="s">
        <v>5985</v>
      </c>
      <c r="E391" s="262" t="s">
        <v>5478</v>
      </c>
      <c r="F391" s="265" t="s">
        <v>5977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5942</v>
      </c>
      <c r="B392" s="257" t="s">
        <v>5974</v>
      </c>
      <c r="C392" s="258" t="s">
        <v>5986</v>
      </c>
      <c r="D392" s="261" t="s">
        <v>5987</v>
      </c>
      <c r="E392" s="262" t="s">
        <v>5228</v>
      </c>
      <c r="F392" s="265" t="s">
        <v>5977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5942</v>
      </c>
      <c r="B393" s="257" t="s">
        <v>5974</v>
      </c>
      <c r="C393" s="258" t="s">
        <v>5988</v>
      </c>
      <c r="D393" s="261" t="s">
        <v>5989</v>
      </c>
      <c r="E393" s="262" t="s">
        <v>5228</v>
      </c>
      <c r="F393" s="265" t="s">
        <v>5977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5942</v>
      </c>
      <c r="B394" s="257" t="s">
        <v>5974</v>
      </c>
      <c r="C394" s="258" t="s">
        <v>5990</v>
      </c>
      <c r="D394" s="261" t="s">
        <v>5991</v>
      </c>
      <c r="E394" s="262" t="s">
        <v>5478</v>
      </c>
      <c r="F394" s="265" t="s">
        <v>5977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5942</v>
      </c>
      <c r="B395" s="257" t="s">
        <v>5974</v>
      </c>
      <c r="C395" s="258" t="s">
        <v>5992</v>
      </c>
      <c r="D395" s="261" t="s">
        <v>5993</v>
      </c>
      <c r="E395" s="262" t="s">
        <v>5295</v>
      </c>
      <c r="F395" s="265" t="s">
        <v>5977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5942</v>
      </c>
      <c r="B396" s="257" t="s">
        <v>5974</v>
      </c>
      <c r="C396" s="258" t="s">
        <v>5994</v>
      </c>
      <c r="D396" s="261" t="s">
        <v>5995</v>
      </c>
      <c r="E396" s="262" t="s">
        <v>5478</v>
      </c>
      <c r="F396" s="265" t="s">
        <v>5977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5942</v>
      </c>
      <c r="B397" s="257" t="s">
        <v>5974</v>
      </c>
      <c r="C397" s="258" t="s">
        <v>5996</v>
      </c>
      <c r="D397" s="261" t="s">
        <v>5997</v>
      </c>
      <c r="E397" s="262" t="s">
        <v>5228</v>
      </c>
      <c r="F397" s="265" t="s">
        <v>5977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5942</v>
      </c>
      <c r="B398" s="257" t="s">
        <v>5974</v>
      </c>
      <c r="C398" s="258" t="s">
        <v>5998</v>
      </c>
      <c r="D398" s="261" t="s">
        <v>5999</v>
      </c>
      <c r="E398" s="262" t="s">
        <v>5343</v>
      </c>
      <c r="F398" s="265" t="s">
        <v>5977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5942</v>
      </c>
      <c r="B399" s="257" t="s">
        <v>5974</v>
      </c>
      <c r="C399" s="258" t="s">
        <v>6000</v>
      </c>
      <c r="D399" s="261" t="s">
        <v>6001</v>
      </c>
      <c r="E399" s="262" t="s">
        <v>5478</v>
      </c>
      <c r="F399" s="265" t="s">
        <v>5977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5942</v>
      </c>
      <c r="B400" s="257" t="s">
        <v>5974</v>
      </c>
      <c r="C400" s="258" t="s">
        <v>6002</v>
      </c>
      <c r="D400" s="261" t="s">
        <v>6003</v>
      </c>
      <c r="E400" s="262" t="s">
        <v>5478</v>
      </c>
      <c r="F400" s="265" t="s">
        <v>5977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5942</v>
      </c>
      <c r="B401" s="257" t="s">
        <v>5974</v>
      </c>
      <c r="C401" s="258" t="s">
        <v>6004</v>
      </c>
      <c r="D401" s="261" t="s">
        <v>6005</v>
      </c>
      <c r="E401" s="262" t="s">
        <v>5228</v>
      </c>
      <c r="F401" s="265" t="s">
        <v>5977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5942</v>
      </c>
      <c r="B402" s="257" t="s">
        <v>5974</v>
      </c>
      <c r="C402" s="258" t="s">
        <v>6006</v>
      </c>
      <c r="D402" s="261" t="s">
        <v>6007</v>
      </c>
      <c r="E402" s="262" t="s">
        <v>5228</v>
      </c>
      <c r="F402" s="265" t="s">
        <v>5977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5942</v>
      </c>
      <c r="B403" s="257" t="s">
        <v>5974</v>
      </c>
      <c r="C403" s="258" t="s">
        <v>6008</v>
      </c>
      <c r="D403" s="261" t="s">
        <v>6009</v>
      </c>
      <c r="E403" s="262" t="s">
        <v>5228</v>
      </c>
      <c r="F403" s="265" t="s">
        <v>5977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5942</v>
      </c>
      <c r="B404" s="257" t="s">
        <v>5974</v>
      </c>
      <c r="C404" s="258" t="s">
        <v>6010</v>
      </c>
      <c r="D404" s="261" t="s">
        <v>6011</v>
      </c>
      <c r="E404" s="262" t="s">
        <v>5343</v>
      </c>
      <c r="F404" s="265" t="s">
        <v>5977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5942</v>
      </c>
      <c r="B405" s="257" t="s">
        <v>5974</v>
      </c>
      <c r="C405" s="258" t="s">
        <v>6012</v>
      </c>
      <c r="D405" s="261" t="s">
        <v>6013</v>
      </c>
      <c r="E405" s="262" t="s">
        <v>5343</v>
      </c>
      <c r="F405" s="265" t="s">
        <v>5977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5942</v>
      </c>
      <c r="B406" s="257" t="s">
        <v>5974</v>
      </c>
      <c r="C406" s="258" t="s">
        <v>6014</v>
      </c>
      <c r="D406" s="261" t="s">
        <v>6015</v>
      </c>
      <c r="E406" s="262" t="s">
        <v>5343</v>
      </c>
      <c r="F406" s="265" t="s">
        <v>6016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5942</v>
      </c>
      <c r="B407" s="257" t="s">
        <v>5974</v>
      </c>
      <c r="C407" s="258" t="s">
        <v>6017</v>
      </c>
      <c r="D407" s="261" t="s">
        <v>6018</v>
      </c>
      <c r="E407" s="262" t="s">
        <v>5343</v>
      </c>
      <c r="F407" s="265" t="s">
        <v>5977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5942</v>
      </c>
      <c r="B408" s="257" t="s">
        <v>5974</v>
      </c>
      <c r="C408" s="258" t="s">
        <v>6019</v>
      </c>
      <c r="D408" s="261" t="s">
        <v>6020</v>
      </c>
      <c r="E408" s="262" t="s">
        <v>5343</v>
      </c>
      <c r="F408" s="265" t="s">
        <v>5977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5942</v>
      </c>
      <c r="B409" s="257" t="s">
        <v>5974</v>
      </c>
      <c r="C409" s="258" t="s">
        <v>6021</v>
      </c>
      <c r="D409" s="261" t="s">
        <v>6022</v>
      </c>
      <c r="E409" s="262" t="s">
        <v>5343</v>
      </c>
      <c r="F409" s="265" t="s">
        <v>6023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5942</v>
      </c>
      <c r="B410" s="256" t="s">
        <v>6024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5942</v>
      </c>
      <c r="B411" s="257" t="s">
        <v>6024</v>
      </c>
      <c r="C411" s="258" t="s">
        <v>6025</v>
      </c>
      <c r="D411" s="261" t="s">
        <v>6026</v>
      </c>
      <c r="E411" s="262" t="s">
        <v>5199</v>
      </c>
      <c r="F411" s="265" t="s">
        <v>5949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5942</v>
      </c>
      <c r="B412" s="257" t="s">
        <v>6024</v>
      </c>
      <c r="C412" s="258" t="s">
        <v>6027</v>
      </c>
      <c r="D412" s="261" t="s">
        <v>6028</v>
      </c>
      <c r="E412" s="262" t="s">
        <v>5199</v>
      </c>
      <c r="F412" s="265" t="s">
        <v>5949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5942</v>
      </c>
      <c r="B413" s="257" t="s">
        <v>6024</v>
      </c>
      <c r="C413" s="258" t="s">
        <v>6029</v>
      </c>
      <c r="D413" s="261" t="s">
        <v>6030</v>
      </c>
      <c r="E413" s="262" t="s">
        <v>5199</v>
      </c>
      <c r="F413" s="265" t="s">
        <v>5949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5942</v>
      </c>
      <c r="B414" s="257" t="s">
        <v>6024</v>
      </c>
      <c r="C414" s="258" t="s">
        <v>6031</v>
      </c>
      <c r="D414" s="261" t="s">
        <v>6032</v>
      </c>
      <c r="E414" s="262" t="s">
        <v>5199</v>
      </c>
      <c r="F414" s="265" t="s">
        <v>5949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5942</v>
      </c>
      <c r="B415" s="257" t="s">
        <v>6024</v>
      </c>
      <c r="C415" s="258" t="s">
        <v>6033</v>
      </c>
      <c r="D415" s="261" t="s">
        <v>6034</v>
      </c>
      <c r="E415" s="262" t="s">
        <v>5228</v>
      </c>
      <c r="F415" s="265" t="s">
        <v>5949</v>
      </c>
      <c r="G415" s="268">
        <f>IF(COUNTIF(H415:AU415,"&lt;&gt;")=0,"",SUMPRODUCT(((Recommendations[ImplStatus]="Implemented")+(Recommendations[ImplStatus]="Compensated"))*ISNUMBER(MATCH(Recommendations[Id],H415:AU415,0)))/COUNTIF(H415:AU415,"&lt;&gt;"))</f>
        <v>0</v>
      </c>
      <c r="H415" s="269" t="s">
        <v>491</v>
      </c>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5942</v>
      </c>
      <c r="B416" s="257" t="s">
        <v>6024</v>
      </c>
      <c r="C416" s="258" t="s">
        <v>6035</v>
      </c>
      <c r="D416" s="261" t="s">
        <v>6036</v>
      </c>
      <c r="E416" s="262" t="s">
        <v>5228</v>
      </c>
      <c r="F416" s="265" t="s">
        <v>6037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5942</v>
      </c>
      <c r="B417" s="257" t="s">
        <v>6024</v>
      </c>
      <c r="C417" s="258" t="s">
        <v>6038</v>
      </c>
      <c r="D417" s="261" t="s">
        <v>6039</v>
      </c>
      <c r="E417" s="262" t="s">
        <v>5228</v>
      </c>
      <c r="F417" s="265" t="s">
        <v>6037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5942</v>
      </c>
      <c r="B418" s="257" t="s">
        <v>6024</v>
      </c>
      <c r="C418" s="258" t="s">
        <v>6040</v>
      </c>
      <c r="D418" s="261" t="s">
        <v>6041</v>
      </c>
      <c r="E418" s="262" t="s">
        <v>5478</v>
      </c>
      <c r="F418" s="265" t="s">
        <v>6037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5942</v>
      </c>
      <c r="B419" s="257" t="s">
        <v>6024</v>
      </c>
      <c r="C419" s="258" t="s">
        <v>6042</v>
      </c>
      <c r="D419" s="261" t="s">
        <v>6043</v>
      </c>
      <c r="E419" s="262" t="s">
        <v>5228</v>
      </c>
      <c r="F419" s="265" t="s">
        <v>6037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5942</v>
      </c>
      <c r="B420" s="257" t="s">
        <v>6024</v>
      </c>
      <c r="C420" s="258" t="s">
        <v>6044</v>
      </c>
      <c r="D420" s="261" t="s">
        <v>6045</v>
      </c>
      <c r="E420" s="262" t="s">
        <v>5478</v>
      </c>
      <c r="F420" s="265" t="s">
        <v>6037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5942</v>
      </c>
      <c r="B421" s="257" t="s">
        <v>6024</v>
      </c>
      <c r="C421" s="258" t="s">
        <v>6046</v>
      </c>
      <c r="D421" s="261" t="s">
        <v>6047</v>
      </c>
      <c r="E421" s="262" t="s">
        <v>5478</v>
      </c>
      <c r="F421" s="265" t="s">
        <v>6037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5942</v>
      </c>
      <c r="B422" s="257" t="s">
        <v>6024</v>
      </c>
      <c r="C422" s="258" t="s">
        <v>6048</v>
      </c>
      <c r="D422" s="261" t="s">
        <v>6049</v>
      </c>
      <c r="E422" s="262" t="s">
        <v>5228</v>
      </c>
      <c r="F422" s="265" t="s">
        <v>6037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5942</v>
      </c>
      <c r="B423" s="257" t="s">
        <v>6024</v>
      </c>
      <c r="C423" s="258" t="s">
        <v>6050</v>
      </c>
      <c r="D423" s="261" t="s">
        <v>6051</v>
      </c>
      <c r="E423" s="262" t="s">
        <v>5228</v>
      </c>
      <c r="F423" s="265" t="s">
        <v>6037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6052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6052</v>
      </c>
      <c r="B425" s="256" t="s">
        <v>6053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6052</v>
      </c>
      <c r="B426" s="257" t="s">
        <v>6053</v>
      </c>
      <c r="C426" s="258" t="s">
        <v>6054</v>
      </c>
      <c r="D426" s="261" t="s">
        <v>6055</v>
      </c>
      <c r="E426" s="262" t="s">
        <v>5199</v>
      </c>
      <c r="F426" s="265" t="s">
        <v>6016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6052</v>
      </c>
      <c r="B427" s="257" t="s">
        <v>6053</v>
      </c>
      <c r="C427" s="258" t="s">
        <v>6056</v>
      </c>
      <c r="D427" s="261" t="s">
        <v>6057</v>
      </c>
      <c r="E427" s="262" t="s">
        <v>5199</v>
      </c>
      <c r="F427" s="265" t="s">
        <v>6016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6052</v>
      </c>
      <c r="B428" s="257" t="s">
        <v>6053</v>
      </c>
      <c r="C428" s="258" t="s">
        <v>6058</v>
      </c>
      <c r="D428" s="261" t="s">
        <v>6059</v>
      </c>
      <c r="E428" s="262" t="s">
        <v>5478</v>
      </c>
      <c r="F428" s="265" t="s">
        <v>6016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6052</v>
      </c>
      <c r="B429" s="257" t="s">
        <v>6053</v>
      </c>
      <c r="C429" s="258" t="s">
        <v>6060</v>
      </c>
      <c r="D429" s="261" t="s">
        <v>6061</v>
      </c>
      <c r="E429" s="262" t="s">
        <v>5228</v>
      </c>
      <c r="F429" s="265" t="s">
        <v>6016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6052</v>
      </c>
      <c r="B430" s="257" t="s">
        <v>6053</v>
      </c>
      <c r="C430" s="258" t="s">
        <v>6062</v>
      </c>
      <c r="D430" s="261" t="s">
        <v>6063</v>
      </c>
      <c r="E430" s="262" t="s">
        <v>5228</v>
      </c>
      <c r="F430" s="265" t="s">
        <v>6016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6052</v>
      </c>
      <c r="B431" s="257" t="s">
        <v>6053</v>
      </c>
      <c r="C431" s="258" t="s">
        <v>6064</v>
      </c>
      <c r="D431" s="261" t="s">
        <v>6065</v>
      </c>
      <c r="E431" s="262" t="s">
        <v>5478</v>
      </c>
      <c r="F431" s="265" t="s">
        <v>6016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6052</v>
      </c>
      <c r="B432" s="257" t="s">
        <v>6053</v>
      </c>
      <c r="C432" s="258" t="s">
        <v>6066</v>
      </c>
      <c r="D432" s="261" t="s">
        <v>6067</v>
      </c>
      <c r="E432" s="262" t="s">
        <v>5478</v>
      </c>
      <c r="F432" s="265" t="s">
        <v>6016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6052</v>
      </c>
      <c r="B433" s="257" t="s">
        <v>6053</v>
      </c>
      <c r="C433" s="258" t="s">
        <v>6068</v>
      </c>
      <c r="D433" s="261" t="s">
        <v>6069</v>
      </c>
      <c r="E433" s="262" t="s">
        <v>5295</v>
      </c>
      <c r="F433" s="265" t="s">
        <v>6016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6052</v>
      </c>
      <c r="B434" s="257" t="s">
        <v>6053</v>
      </c>
      <c r="C434" s="258" t="s">
        <v>6070</v>
      </c>
      <c r="D434" s="261" t="s">
        <v>6071</v>
      </c>
      <c r="E434" s="262" t="s">
        <v>5295</v>
      </c>
      <c r="F434" s="265" t="s">
        <v>6016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6052</v>
      </c>
      <c r="B435" s="257" t="s">
        <v>6053</v>
      </c>
      <c r="C435" s="258" t="s">
        <v>6072</v>
      </c>
      <c r="D435" s="261" t="s">
        <v>6073</v>
      </c>
      <c r="E435" s="262" t="s">
        <v>5228</v>
      </c>
      <c r="F435" s="265" t="s">
        <v>6016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6052</v>
      </c>
      <c r="B436" s="257" t="s">
        <v>6053</v>
      </c>
      <c r="C436" s="258" t="s">
        <v>6074</v>
      </c>
      <c r="D436" s="261" t="s">
        <v>6075</v>
      </c>
      <c r="E436" s="262" t="s">
        <v>5295</v>
      </c>
      <c r="F436" s="265" t="s">
        <v>6016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6052</v>
      </c>
      <c r="B437" s="257" t="s">
        <v>6053</v>
      </c>
      <c r="C437" s="258" t="s">
        <v>6076</v>
      </c>
      <c r="D437" s="261" t="s">
        <v>6077</v>
      </c>
      <c r="E437" s="262" t="s">
        <v>5228</v>
      </c>
      <c r="F437" s="265" t="s">
        <v>6016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6052</v>
      </c>
      <c r="B438" s="256" t="s">
        <v>6078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6052</v>
      </c>
      <c r="B439" s="257" t="s">
        <v>6078</v>
      </c>
      <c r="C439" s="258" t="s">
        <v>6079</v>
      </c>
      <c r="D439" s="261" t="s">
        <v>6080</v>
      </c>
      <c r="E439" s="262" t="s">
        <v>5199</v>
      </c>
      <c r="F439" s="265" t="s">
        <v>6081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6052</v>
      </c>
      <c r="B440" s="257" t="s">
        <v>6078</v>
      </c>
      <c r="C440" s="258" t="s">
        <v>6082</v>
      </c>
      <c r="D440" s="261" t="s">
        <v>6083</v>
      </c>
      <c r="E440" s="262" t="s">
        <v>5199</v>
      </c>
      <c r="F440" s="265" t="s">
        <v>6081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6052</v>
      </c>
      <c r="B441" s="257" t="s">
        <v>6078</v>
      </c>
      <c r="C441" s="258" t="s">
        <v>6084</v>
      </c>
      <c r="D441" s="261" t="s">
        <v>6085</v>
      </c>
      <c r="E441" s="262" t="s">
        <v>5199</v>
      </c>
      <c r="F441" s="265" t="s">
        <v>6081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6052</v>
      </c>
      <c r="B442" s="257" t="s">
        <v>6078</v>
      </c>
      <c r="C442" s="258" t="s">
        <v>6086</v>
      </c>
      <c r="D442" s="261" t="s">
        <v>6087</v>
      </c>
      <c r="E442" s="262" t="s">
        <v>5199</v>
      </c>
      <c r="F442" s="265" t="s">
        <v>6081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6052</v>
      </c>
      <c r="B443" s="257" t="s">
        <v>6078</v>
      </c>
      <c r="C443" s="258" t="s">
        <v>6088</v>
      </c>
      <c r="D443" s="261" t="s">
        <v>6089</v>
      </c>
      <c r="E443" s="262" t="s">
        <v>5228</v>
      </c>
      <c r="F443" s="265" t="s">
        <v>6081</v>
      </c>
      <c r="G443" s="268">
        <f>IF(COUNTIF(H443:AU443,"&lt;&gt;")=0,"",SUMPRODUCT(((Recommendations[ImplStatus]="Implemented")+(Recommendations[ImplStatus]="Compensated"))*ISNUMBER(MATCH(Recommendations[Id],H443:AU443,0)))/COUNTIF(H443:AU443,"&lt;&gt;"))</f>
        <v>0</v>
      </c>
      <c r="H443" s="269" t="s">
        <v>30</v>
      </c>
      <c r="I443" s="269" t="s">
        <v>42</v>
      </c>
      <c r="J443" s="269" t="s">
        <v>196</v>
      </c>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6052</v>
      </c>
      <c r="B444" s="257" t="s">
        <v>6078</v>
      </c>
      <c r="C444" s="258" t="s">
        <v>6090</v>
      </c>
      <c r="D444" s="261" t="s">
        <v>6091</v>
      </c>
      <c r="E444" s="262" t="s">
        <v>5228</v>
      </c>
      <c r="F444" s="265" t="s">
        <v>6081</v>
      </c>
      <c r="G444" s="268">
        <f>IF(COUNTIF(H444:AU444,"&lt;&gt;")=0,"",SUMPRODUCT(((Recommendations[ImplStatus]="Implemented")+(Recommendations[ImplStatus]="Compensated"))*ISNUMBER(MATCH(Recommendations[Id],H444:AU444,0)))/COUNTIF(H444:AU444,"&lt;&gt;"))</f>
        <v>0</v>
      </c>
      <c r="H444" s="269" t="s">
        <v>204</v>
      </c>
      <c r="I444" s="269" t="s">
        <v>233</v>
      </c>
      <c r="J444" s="269" t="s">
        <v>245</v>
      </c>
      <c r="K444" s="269" t="s">
        <v>259</v>
      </c>
      <c r="L444" s="269" t="s">
        <v>292</v>
      </c>
      <c r="M444" s="269" t="s">
        <v>437</v>
      </c>
      <c r="N444" s="269" t="s">
        <v>485</v>
      </c>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6052</v>
      </c>
      <c r="B445" s="257" t="s">
        <v>6078</v>
      </c>
      <c r="C445" s="258" t="s">
        <v>6092</v>
      </c>
      <c r="D445" s="261" t="s">
        <v>6093</v>
      </c>
      <c r="E445" s="262" t="s">
        <v>5228</v>
      </c>
      <c r="F445" s="265" t="s">
        <v>6081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6052</v>
      </c>
      <c r="B446" s="257" t="s">
        <v>6078</v>
      </c>
      <c r="C446" s="258" t="s">
        <v>6094</v>
      </c>
      <c r="D446" s="261" t="s">
        <v>6095</v>
      </c>
      <c r="E446" s="262" t="s">
        <v>5343</v>
      </c>
      <c r="F446" s="265" t="s">
        <v>6081</v>
      </c>
      <c r="G446" s="268">
        <f>IF(COUNTIF(H446:AU446,"&lt;&gt;")=0,"",SUMPRODUCT(((Recommendations[ImplStatus]="Implemented")+(Recommendations[ImplStatus]="Compensated"))*ISNUMBER(MATCH(Recommendations[Id],H446:AU446,0)))/COUNTIF(H446:AU446,"&lt;&gt;"))</f>
        <v>0</v>
      </c>
      <c r="H446" s="269" t="s">
        <v>175</v>
      </c>
      <c r="I446" s="269" t="s">
        <v>279</v>
      </c>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6052</v>
      </c>
      <c r="B447" s="257" t="s">
        <v>6078</v>
      </c>
      <c r="C447" s="258" t="s">
        <v>6096</v>
      </c>
      <c r="D447" s="261" t="s">
        <v>6097</v>
      </c>
      <c r="E447" s="262" t="s">
        <v>5228</v>
      </c>
      <c r="F447" s="265" t="s">
        <v>6081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6052</v>
      </c>
      <c r="B448" s="257" t="s">
        <v>6078</v>
      </c>
      <c r="C448" s="258" t="s">
        <v>6098</v>
      </c>
      <c r="D448" s="261" t="s">
        <v>6099</v>
      </c>
      <c r="E448" s="262" t="s">
        <v>5343</v>
      </c>
      <c r="F448" s="265" t="s">
        <v>6081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6052</v>
      </c>
      <c r="B449" s="257" t="s">
        <v>6078</v>
      </c>
      <c r="C449" s="258" t="s">
        <v>6100</v>
      </c>
      <c r="D449" s="261" t="s">
        <v>6101</v>
      </c>
      <c r="E449" s="262" t="s">
        <v>5343</v>
      </c>
      <c r="F449" s="265" t="s">
        <v>6081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6102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6102</v>
      </c>
      <c r="B451" s="256" t="s">
        <v>6103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6102</v>
      </c>
      <c r="B452" s="257" t="s">
        <v>6103</v>
      </c>
      <c r="C452" s="258" t="s">
        <v>6104</v>
      </c>
      <c r="D452" s="261" t="s">
        <v>6105</v>
      </c>
      <c r="E452" s="262" t="s">
        <v>5199</v>
      </c>
      <c r="F452" s="265" t="s">
        <v>6106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6102</v>
      </c>
      <c r="B453" s="257" t="s">
        <v>6103</v>
      </c>
      <c r="C453" s="258" t="s">
        <v>6107</v>
      </c>
      <c r="D453" s="261" t="s">
        <v>6108</v>
      </c>
      <c r="E453" s="262" t="s">
        <v>5199</v>
      </c>
      <c r="F453" s="265" t="s">
        <v>6106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6102</v>
      </c>
      <c r="B454" s="257" t="s">
        <v>6103</v>
      </c>
      <c r="C454" s="258" t="s">
        <v>6109</v>
      </c>
      <c r="D454" s="261" t="s">
        <v>6110</v>
      </c>
      <c r="E454" s="262" t="s">
        <v>5199</v>
      </c>
      <c r="F454" s="265" t="s">
        <v>6106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6102</v>
      </c>
      <c r="B455" s="257" t="s">
        <v>6103</v>
      </c>
      <c r="C455" s="258" t="s">
        <v>6111</v>
      </c>
      <c r="D455" s="261" t="s">
        <v>6112</v>
      </c>
      <c r="E455" s="262" t="s">
        <v>5199</v>
      </c>
      <c r="F455" s="265" t="s">
        <v>6106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6102</v>
      </c>
      <c r="B456" s="257" t="s">
        <v>6103</v>
      </c>
      <c r="C456" s="258" t="s">
        <v>6113</v>
      </c>
      <c r="D456" s="261" t="s">
        <v>6114</v>
      </c>
      <c r="E456" s="262" t="s">
        <v>5199</v>
      </c>
      <c r="F456" s="265" t="s">
        <v>6106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6102</v>
      </c>
      <c r="B457" s="257" t="s">
        <v>6103</v>
      </c>
      <c r="C457" s="258" t="s">
        <v>6115</v>
      </c>
      <c r="D457" s="261" t="s">
        <v>6116</v>
      </c>
      <c r="E457" s="262" t="s">
        <v>5228</v>
      </c>
      <c r="F457" s="265" t="s">
        <v>6106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6102</v>
      </c>
      <c r="B458" s="257" t="s">
        <v>6103</v>
      </c>
      <c r="C458" s="258" t="s">
        <v>6117</v>
      </c>
      <c r="D458" s="261" t="s">
        <v>6118</v>
      </c>
      <c r="E458" s="262" t="s">
        <v>5228</v>
      </c>
      <c r="F458" s="265" t="s">
        <v>6106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6102</v>
      </c>
      <c r="B459" s="257" t="s">
        <v>6103</v>
      </c>
      <c r="C459" s="258" t="s">
        <v>6119</v>
      </c>
      <c r="D459" s="261" t="s">
        <v>6120</v>
      </c>
      <c r="E459" s="262" t="s">
        <v>5228</v>
      </c>
      <c r="F459" s="265" t="s">
        <v>6106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6102</v>
      </c>
      <c r="B460" s="257" t="s">
        <v>6103</v>
      </c>
      <c r="C460" s="258" t="s">
        <v>6121</v>
      </c>
      <c r="D460" s="261" t="s">
        <v>6122</v>
      </c>
      <c r="E460" s="262" t="s">
        <v>5228</v>
      </c>
      <c r="F460" s="265" t="s">
        <v>6106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6102</v>
      </c>
      <c r="B461" s="257" t="s">
        <v>6103</v>
      </c>
      <c r="C461" s="258" t="s">
        <v>6123</v>
      </c>
      <c r="D461" s="261" t="s">
        <v>6124</v>
      </c>
      <c r="E461" s="262" t="s">
        <v>5228</v>
      </c>
      <c r="F461" s="265" t="s">
        <v>6106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6102</v>
      </c>
      <c r="B462" s="257" t="s">
        <v>6103</v>
      </c>
      <c r="C462" s="258" t="s">
        <v>6125</v>
      </c>
      <c r="D462" s="261" t="s">
        <v>6126</v>
      </c>
      <c r="E462" s="262" t="s">
        <v>5228</v>
      </c>
      <c r="F462" s="265" t="s">
        <v>6106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6102</v>
      </c>
      <c r="B463" s="257" t="s">
        <v>6103</v>
      </c>
      <c r="C463" s="258" t="s">
        <v>6127</v>
      </c>
      <c r="D463" s="261" t="s">
        <v>6128</v>
      </c>
      <c r="E463" s="262" t="s">
        <v>5228</v>
      </c>
      <c r="F463" s="265" t="s">
        <v>6106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6102</v>
      </c>
      <c r="B464" s="257" t="s">
        <v>6103</v>
      </c>
      <c r="C464" s="258" t="s">
        <v>6129</v>
      </c>
      <c r="D464" s="261" t="s">
        <v>6130</v>
      </c>
      <c r="E464" s="262" t="s">
        <v>5228</v>
      </c>
      <c r="F464" s="265" t="s">
        <v>6106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6102</v>
      </c>
      <c r="B465" s="257" t="s">
        <v>6103</v>
      </c>
      <c r="C465" s="258" t="s">
        <v>6131</v>
      </c>
      <c r="D465" s="261" t="s">
        <v>6132</v>
      </c>
      <c r="E465" s="262" t="s">
        <v>5228</v>
      </c>
      <c r="F465" s="265" t="s">
        <v>6106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6102</v>
      </c>
      <c r="B466" s="256" t="s">
        <v>6133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6102</v>
      </c>
      <c r="B467" s="257" t="s">
        <v>6133</v>
      </c>
      <c r="C467" s="258" t="s">
        <v>6134</v>
      </c>
      <c r="D467" s="261" t="s">
        <v>6135</v>
      </c>
      <c r="E467" s="262" t="s">
        <v>5199</v>
      </c>
      <c r="F467" s="265" t="s">
        <v>5338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6102</v>
      </c>
      <c r="B468" s="257" t="s">
        <v>6133</v>
      </c>
      <c r="C468" s="258" t="s">
        <v>6136</v>
      </c>
      <c r="D468" s="261" t="s">
        <v>6137</v>
      </c>
      <c r="E468" s="262" t="s">
        <v>5199</v>
      </c>
      <c r="F468" s="265" t="s">
        <v>5338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6102</v>
      </c>
      <c r="B469" s="257" t="s">
        <v>6133</v>
      </c>
      <c r="C469" s="258" t="s">
        <v>6138</v>
      </c>
      <c r="D469" s="261" t="s">
        <v>6139</v>
      </c>
      <c r="E469" s="262" t="s">
        <v>5199</v>
      </c>
      <c r="F469" s="265" t="s">
        <v>5338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6102</v>
      </c>
      <c r="B470" s="257" t="s">
        <v>6133</v>
      </c>
      <c r="C470" s="258" t="s">
        <v>6140</v>
      </c>
      <c r="D470" s="261" t="s">
        <v>6141</v>
      </c>
      <c r="E470" s="262" t="s">
        <v>5295</v>
      </c>
      <c r="F470" s="265" t="s">
        <v>5707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6102</v>
      </c>
      <c r="B471" s="257" t="s">
        <v>6133</v>
      </c>
      <c r="C471" s="258" t="s">
        <v>6142</v>
      </c>
      <c r="D471" s="261" t="s">
        <v>6143</v>
      </c>
      <c r="E471" s="262" t="s">
        <v>5295</v>
      </c>
      <c r="F471" s="265" t="s">
        <v>5707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6102</v>
      </c>
      <c r="B472" s="257" t="s">
        <v>6133</v>
      </c>
      <c r="C472" s="258" t="s">
        <v>6144</v>
      </c>
      <c r="D472" s="261" t="s">
        <v>6145</v>
      </c>
      <c r="E472" s="262" t="s">
        <v>5199</v>
      </c>
      <c r="F472" s="265" t="s">
        <v>5707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6102</v>
      </c>
      <c r="B473" s="257" t="s">
        <v>6133</v>
      </c>
      <c r="C473" s="258" t="s">
        <v>6146</v>
      </c>
      <c r="D473" s="261" t="s">
        <v>6147</v>
      </c>
      <c r="E473" s="262" t="s">
        <v>5199</v>
      </c>
      <c r="F473" s="265" t="s">
        <v>5646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6102</v>
      </c>
      <c r="B474" s="257" t="s">
        <v>6133</v>
      </c>
      <c r="C474" s="258" t="s">
        <v>6148</v>
      </c>
      <c r="D474" s="261" t="s">
        <v>6149</v>
      </c>
      <c r="E474" s="262" t="s">
        <v>5228</v>
      </c>
      <c r="F474" s="265" t="s">
        <v>5646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6102</v>
      </c>
      <c r="B475" s="257" t="s">
        <v>6133</v>
      </c>
      <c r="C475" s="258" t="s">
        <v>6150</v>
      </c>
      <c r="D475" s="261" t="s">
        <v>6151</v>
      </c>
      <c r="E475" s="262" t="s">
        <v>5228</v>
      </c>
      <c r="F475" s="265" t="s">
        <v>5646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6102</v>
      </c>
      <c r="B476" s="257" t="s">
        <v>6133</v>
      </c>
      <c r="C476" s="258" t="s">
        <v>6152</v>
      </c>
      <c r="D476" s="261" t="s">
        <v>6153</v>
      </c>
      <c r="E476" s="262" t="s">
        <v>5228</v>
      </c>
      <c r="F476" s="265" t="s">
        <v>5646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6102</v>
      </c>
      <c r="B477" s="257" t="s">
        <v>6133</v>
      </c>
      <c r="C477" s="258" t="s">
        <v>6154</v>
      </c>
      <c r="D477" s="261" t="s">
        <v>6155</v>
      </c>
      <c r="E477" s="262" t="s">
        <v>5228</v>
      </c>
      <c r="F477" s="265" t="s">
        <v>5646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6102</v>
      </c>
      <c r="B478" s="257" t="s">
        <v>6133</v>
      </c>
      <c r="C478" s="258" t="s">
        <v>6156</v>
      </c>
      <c r="D478" s="261" t="s">
        <v>6157</v>
      </c>
      <c r="E478" s="262" t="s">
        <v>5228</v>
      </c>
      <c r="F478" s="265" t="s">
        <v>5707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6102</v>
      </c>
      <c r="B479" s="257" t="s">
        <v>6133</v>
      </c>
      <c r="C479" s="258" t="s">
        <v>6158</v>
      </c>
      <c r="D479" s="261" t="s">
        <v>6159</v>
      </c>
      <c r="E479" s="262" t="s">
        <v>5343</v>
      </c>
      <c r="F479" s="265" t="s">
        <v>5707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6102</v>
      </c>
      <c r="B480" s="257" t="s">
        <v>6133</v>
      </c>
      <c r="C480" s="258" t="s">
        <v>6160</v>
      </c>
      <c r="D480" s="261" t="s">
        <v>6161</v>
      </c>
      <c r="E480" s="262" t="s">
        <v>5343</v>
      </c>
      <c r="F480" s="265" t="s">
        <v>5707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6102</v>
      </c>
      <c r="B481" s="270" t="s">
        <v>6133</v>
      </c>
      <c r="C481" s="271" t="s">
        <v>6162</v>
      </c>
      <c r="D481" s="272" t="s">
        <v>6163</v>
      </c>
      <c r="E481" s="273" t="s">
        <v>5343</v>
      </c>
      <c r="F481" s="274" t="s">
        <v>5338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497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IFERROR(INDEX('Recommendations'!$I$2:$I$71, MATCH(H2,'Recommendations'!$B$2:$B$71,0))="Implemented", FALSE))</xm:f>
            <x14:dxf>
              <font>
                <color rgb="FF000000"/>
              </font>
              <fill>
                <patternFill>
                  <bgColor rgb="FF3C7D22"/>
                </patternFill>
              </fill>
            </x14:dxf>
          </x14:cfRule>
          <x14:cfRule type="expression" priority="2" id="{00000000-000E-0000-0B00-000002000000}">
            <xm:f>AND(H2&lt;&gt;"", IFERROR(INDEX('Recommendations'!$I$2:$I$71, MATCH(H2,'Recommendations'!$B$2:$B$71,0))="Compensated", FALSE))</xm:f>
            <x14:dxf>
              <font>
                <color rgb="FF000000"/>
              </font>
              <fill>
                <patternFill>
                  <bgColor rgb="FFC6E0B4"/>
                </patternFill>
              </fill>
            </x14:dxf>
          </x14:cfRule>
          <x14:cfRule type="expression" priority="3" id="{00000000-000E-0000-0B00-000003000000}">
            <xm:f>AND(H2&lt;&gt;"", IFERROR(INDEX('Recommendations'!$I$2:$I$71, MATCH(H2,'Recommendations'!$B$2:$B$71,0))="Testing", FALSE))</xm:f>
            <x14:dxf>
              <font>
                <color rgb="FF000000"/>
              </font>
              <fill>
                <patternFill>
                  <bgColor rgb="FFFFC000"/>
                </patternFill>
              </fill>
            </x14:dxf>
          </x14:cfRule>
          <x14:cfRule type="expression" priority="4" id="{00000000-000E-0000-0B00-000004000000}">
            <xm:f>AND(H2&lt;&gt;"", IFERROR(INDEX('Recommendations'!$I$2:$I$71, MATCH(H2,'Recommendations'!$B$2:$B$71,0))="Failed", FALSE))</xm:f>
            <x14:dxf>
              <font>
                <color rgb="FF000000"/>
              </font>
              <fill>
                <patternFill>
                  <bgColor rgb="FFD82891"/>
                </patternFill>
              </fill>
            </x14:dxf>
          </x14:cfRule>
          <x14:cfRule type="expression" priority="5" id="{00000000-000E-0000-0B00-000005000000}">
            <xm:f>AND(H2&lt;&gt;"", IFERROR(INDEX('Recommendations'!$I$2:$I$71, MATCH(H2,'Recommendations'!$B$2:$B$71,0))="Risk Accepted", FALSE))</xm:f>
            <x14:dxf>
              <font>
                <color rgb="FF000000"/>
              </font>
              <fill>
                <patternFill>
                  <bgColor rgb="FFD9D9D9"/>
                </patternFill>
              </fill>
            </x14:dxf>
          </x14:cfRule>
          <x14:cfRule type="expression" priority="6" id="{00000000-000E-0000-0B00-000006000000}">
            <xm:f>AND(H2&lt;&gt;"", IFERROR(INDEX('Recommendations'!$I$2:$I$71, MATCH(H2,'Recommendations'!$B$2:$B$71,0))="N/A",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581</v>
      </c>
      <c r="C2" s="290"/>
      <c r="D2" s="290"/>
      <c r="E2" s="290"/>
      <c r="F2" s="290"/>
      <c r="G2" s="290"/>
      <c r="H2" s="290"/>
      <c r="I2" s="290"/>
    </row>
    <row r="4" spans="2:15" ht="18.5" x14ac:dyDescent="0.45">
      <c r="B4" s="39" t="s">
        <v>582</v>
      </c>
    </row>
    <row r="5" spans="2:15" x14ac:dyDescent="0.35">
      <c r="B5" s="41" t="s">
        <v>25</v>
      </c>
      <c r="C5" s="41" t="s">
        <v>583</v>
      </c>
      <c r="D5" s="41" t="s">
        <v>584</v>
      </c>
      <c r="F5" s="291" t="s">
        <v>585</v>
      </c>
      <c r="G5" s="291"/>
      <c r="H5" s="291"/>
      <c r="I5" s="292" t="s">
        <v>586</v>
      </c>
      <c r="J5" s="292"/>
      <c r="K5" s="292"/>
      <c r="L5" s="292"/>
      <c r="M5" s="292"/>
      <c r="N5" s="292"/>
      <c r="O5" s="292"/>
    </row>
    <row r="6" spans="2:15" x14ac:dyDescent="0.35">
      <c r="B6" s="47" t="s">
        <v>587</v>
      </c>
      <c r="C6" s="48">
        <v>70</v>
      </c>
      <c r="D6" s="49" t="s">
        <v>25</v>
      </c>
      <c r="F6" s="291" t="s">
        <v>588</v>
      </c>
      <c r="G6" s="291"/>
      <c r="H6" s="291"/>
      <c r="I6" s="293" t="s">
        <v>589</v>
      </c>
      <c r="J6" s="293"/>
      <c r="K6" s="293"/>
      <c r="L6" s="293"/>
      <c r="M6" s="293"/>
      <c r="N6" s="293"/>
      <c r="O6" s="293"/>
    </row>
    <row r="7" spans="2:15" x14ac:dyDescent="0.35">
      <c r="B7" s="50" t="s">
        <v>590</v>
      </c>
      <c r="C7" s="51">
        <f>C6-C8-C9</f>
        <v>70</v>
      </c>
      <c r="D7" s="52">
        <f>IF(C6&gt;0,C7/C6,0)</f>
        <v>1</v>
      </c>
      <c r="F7" s="291" t="s">
        <v>591</v>
      </c>
      <c r="G7" s="291"/>
      <c r="H7" s="291"/>
      <c r="I7" s="293" t="s">
        <v>589</v>
      </c>
      <c r="J7" s="293"/>
      <c r="K7" s="293"/>
      <c r="L7" s="293"/>
      <c r="M7" s="293"/>
      <c r="N7" s="293"/>
      <c r="O7" s="293"/>
    </row>
    <row r="8" spans="2:15" x14ac:dyDescent="0.35">
      <c r="B8" s="43" t="s">
        <v>592</v>
      </c>
      <c r="C8" s="44">
        <f>COUNTIF('Recommendations'!I:I,"Risk Accepted")</f>
        <v>0</v>
      </c>
      <c r="D8" s="45">
        <f>IF(C6&gt;0,C8/C6,0)</f>
        <v>0</v>
      </c>
      <c r="F8" s="291" t="s">
        <v>593</v>
      </c>
      <c r="G8" s="291"/>
      <c r="H8" s="291"/>
      <c r="I8" s="293" t="s">
        <v>589</v>
      </c>
      <c r="J8" s="293"/>
      <c r="K8" s="293"/>
      <c r="L8" s="293"/>
      <c r="M8" s="293"/>
      <c r="N8" s="293"/>
      <c r="O8" s="293"/>
    </row>
    <row r="9" spans="2:15" x14ac:dyDescent="0.35">
      <c r="B9" s="43" t="s">
        <v>594</v>
      </c>
      <c r="C9" s="44">
        <f>COUNTIF('Recommendations'!I:I,"N/A")</f>
        <v>0</v>
      </c>
      <c r="D9" s="45">
        <f>IF(C6&gt;0,C9/C6,0)</f>
        <v>0</v>
      </c>
      <c r="F9" s="291" t="s">
        <v>595</v>
      </c>
      <c r="G9" s="291"/>
      <c r="H9" s="291"/>
      <c r="I9" s="293" t="s">
        <v>589</v>
      </c>
      <c r="J9" s="293"/>
      <c r="K9" s="293"/>
      <c r="L9" s="293"/>
      <c r="M9" s="293"/>
      <c r="N9" s="293"/>
      <c r="O9" s="293"/>
    </row>
    <row r="12" spans="2:15" ht="18.5" x14ac:dyDescent="0.45">
      <c r="B12" s="39" t="s">
        <v>596</v>
      </c>
    </row>
    <row r="14" spans="2:15" x14ac:dyDescent="0.35">
      <c r="B14" s="53" t="s">
        <v>597</v>
      </c>
    </row>
    <row r="15" spans="2:15" x14ac:dyDescent="0.35">
      <c r="B15" s="41" t="s">
        <v>25</v>
      </c>
      <c r="C15" s="41" t="s">
        <v>598</v>
      </c>
      <c r="D15" s="41" t="s">
        <v>599</v>
      </c>
      <c r="E15" s="41" t="s">
        <v>600</v>
      </c>
      <c r="F15" s="41" t="s">
        <v>601</v>
      </c>
    </row>
    <row r="16" spans="2:15" x14ac:dyDescent="0.35">
      <c r="B16" s="43" t="s">
        <v>602</v>
      </c>
      <c r="C16" s="44">
        <f>COUNTIF('Recommendations'!P:P,"Resolved")</f>
        <v>0</v>
      </c>
      <c r="D16" s="44">
        <f>COUNTIF('Recommendations'!P:P,"Testing")</f>
        <v>0</v>
      </c>
      <c r="E16" s="44">
        <f>COUNTIF('Recommendations'!P:P,"Outstanding")</f>
        <v>70</v>
      </c>
      <c r="F16" s="44">
        <f>SUM(C16:E16)</f>
        <v>70</v>
      </c>
    </row>
    <row r="18" spans="2:6" x14ac:dyDescent="0.35">
      <c r="B18" s="53" t="s">
        <v>603</v>
      </c>
    </row>
    <row r="19" spans="2:6" x14ac:dyDescent="0.35">
      <c r="B19" s="54" t="s">
        <v>25</v>
      </c>
      <c r="C19" s="54" t="s">
        <v>598</v>
      </c>
      <c r="D19" s="54" t="s">
        <v>599</v>
      </c>
      <c r="E19" s="54" t="s">
        <v>600</v>
      </c>
      <c r="F19" s="54" t="s">
        <v>25</v>
      </c>
    </row>
    <row r="20" spans="2:6" x14ac:dyDescent="0.35">
      <c r="B20" s="43" t="s">
        <v>602</v>
      </c>
      <c r="C20" s="45">
        <f>IF(F16&gt;0, C16/F16, 0)</f>
        <v>0</v>
      </c>
      <c r="D20" s="45">
        <f>IF(F16&gt;0, D16/F16, 0)</f>
        <v>0</v>
      </c>
      <c r="E20" s="45">
        <f>IF(F16&gt;0, E16/F16, 0)</f>
        <v>1</v>
      </c>
      <c r="F20" s="46" t="s">
        <v>25</v>
      </c>
    </row>
    <row r="25" spans="2:6" ht="18.5" x14ac:dyDescent="0.45">
      <c r="B25" s="39" t="s">
        <v>604</v>
      </c>
    </row>
    <row r="27" spans="2:6" x14ac:dyDescent="0.35">
      <c r="B27" s="53" t="s">
        <v>597</v>
      </c>
    </row>
    <row r="28" spans="2:6" x14ac:dyDescent="0.35">
      <c r="B28" s="41" t="s">
        <v>4</v>
      </c>
      <c r="C28" s="41" t="s">
        <v>598</v>
      </c>
      <c r="D28" s="41" t="s">
        <v>599</v>
      </c>
      <c r="E28" s="41" t="s">
        <v>600</v>
      </c>
      <c r="F28" s="41" t="s">
        <v>601</v>
      </c>
    </row>
    <row r="29" spans="2:6" x14ac:dyDescent="0.35">
      <c r="B29" s="43" t="s">
        <v>63</v>
      </c>
      <c r="C29" s="44">
        <f>COUNTIFS('Recommendations'!E:E,"Level 1",'Recommendations'!P:P,"=Resolved")</f>
        <v>0</v>
      </c>
      <c r="D29" s="44">
        <f>COUNTIFS('Recommendations'!E:E,"=Level 1",'Recommendations'!P:P,"=Testing")</f>
        <v>0</v>
      </c>
      <c r="E29" s="44">
        <f>COUNTIFS('Recommendations'!E:E,"=Level 1",'Recommendations'!P:P,"=Outstanding")</f>
        <v>41</v>
      </c>
      <c r="F29" s="44">
        <f>SUM(C29:E29)</f>
        <v>41</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29</v>
      </c>
      <c r="F30" s="44">
        <f>SUM(C30:E30)</f>
        <v>29</v>
      </c>
    </row>
    <row r="32" spans="2:6" x14ac:dyDescent="0.35">
      <c r="B32" s="53" t="s">
        <v>603</v>
      </c>
    </row>
    <row r="33" spans="2:6" x14ac:dyDescent="0.35">
      <c r="B33" s="54" t="s">
        <v>4</v>
      </c>
      <c r="C33" s="54" t="s">
        <v>598</v>
      </c>
      <c r="D33" s="54" t="s">
        <v>599</v>
      </c>
      <c r="E33" s="54" t="s">
        <v>600</v>
      </c>
      <c r="F33" s="54" t="s">
        <v>25</v>
      </c>
    </row>
    <row r="34" spans="2:6" x14ac:dyDescent="0.35">
      <c r="B34" s="43" t="s">
        <v>63</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605</v>
      </c>
    </row>
    <row r="42" spans="2:6" x14ac:dyDescent="0.35">
      <c r="B42" s="53" t="s">
        <v>597</v>
      </c>
    </row>
    <row r="43" spans="2:6" x14ac:dyDescent="0.35">
      <c r="B43" s="41" t="s">
        <v>7</v>
      </c>
      <c r="C43" s="41" t="s">
        <v>598</v>
      </c>
      <c r="D43" s="41" t="s">
        <v>599</v>
      </c>
      <c r="E43" s="41" t="s">
        <v>600</v>
      </c>
      <c r="F43" s="41" t="s">
        <v>601</v>
      </c>
    </row>
    <row r="44" spans="2:6" x14ac:dyDescent="0.35">
      <c r="B44" s="43" t="s">
        <v>606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607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608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609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610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70</v>
      </c>
      <c r="F49" s="44">
        <f t="shared" si="0"/>
        <v>70</v>
      </c>
    </row>
    <row r="51" spans="2:6" x14ac:dyDescent="0.35">
      <c r="B51" s="53" t="s">
        <v>603</v>
      </c>
    </row>
    <row r="52" spans="2:6" x14ac:dyDescent="0.35">
      <c r="B52" s="54" t="s">
        <v>7</v>
      </c>
      <c r="C52" s="54" t="s">
        <v>598</v>
      </c>
      <c r="D52" s="54" t="s">
        <v>599</v>
      </c>
      <c r="E52" s="54" t="s">
        <v>600</v>
      </c>
      <c r="F52" s="54" t="s">
        <v>25</v>
      </c>
    </row>
    <row r="53" spans="2:6" x14ac:dyDescent="0.35">
      <c r="B53" s="43" t="s">
        <v>606</v>
      </c>
      <c r="C53" s="45">
        <f t="shared" ref="C53:C58" si="1">IF(F44&gt;0, C44/F44, 0)</f>
        <v>0</v>
      </c>
      <c r="D53" s="45">
        <f t="shared" ref="D53:D58" si="2">IF(F44&gt;0, D44/F44, 0)</f>
        <v>0</v>
      </c>
      <c r="E53" s="45">
        <f t="shared" ref="E53:E58" si="3">IF(F44&gt;0, E44/F44, 0)</f>
        <v>0</v>
      </c>
      <c r="F53" s="46" t="s">
        <v>25</v>
      </c>
    </row>
    <row r="54" spans="2:6" x14ac:dyDescent="0.35">
      <c r="B54" s="43" t="s">
        <v>607</v>
      </c>
      <c r="C54" s="45">
        <f t="shared" si="1"/>
        <v>0</v>
      </c>
      <c r="D54" s="45">
        <f t="shared" si="2"/>
        <v>0</v>
      </c>
      <c r="E54" s="45">
        <f t="shared" si="3"/>
        <v>0</v>
      </c>
      <c r="F54" s="46" t="s">
        <v>25</v>
      </c>
    </row>
    <row r="55" spans="2:6" x14ac:dyDescent="0.35">
      <c r="B55" s="43" t="s">
        <v>608</v>
      </c>
      <c r="C55" s="45">
        <f t="shared" si="1"/>
        <v>0</v>
      </c>
      <c r="D55" s="45">
        <f t="shared" si="2"/>
        <v>0</v>
      </c>
      <c r="E55" s="45">
        <f t="shared" si="3"/>
        <v>0</v>
      </c>
      <c r="F55" s="46" t="s">
        <v>25</v>
      </c>
    </row>
    <row r="56" spans="2:6" x14ac:dyDescent="0.35">
      <c r="B56" s="43" t="s">
        <v>609</v>
      </c>
      <c r="C56" s="45">
        <f t="shared" si="1"/>
        <v>0</v>
      </c>
      <c r="D56" s="45">
        <f t="shared" si="2"/>
        <v>0</v>
      </c>
      <c r="E56" s="45">
        <f t="shared" si="3"/>
        <v>0</v>
      </c>
      <c r="F56" s="46" t="s">
        <v>25</v>
      </c>
    </row>
    <row r="57" spans="2:6" x14ac:dyDescent="0.35">
      <c r="B57" s="43" t="s">
        <v>610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611</v>
      </c>
    </row>
    <row r="65" spans="2:6" x14ac:dyDescent="0.35">
      <c r="B65" s="53" t="s">
        <v>597</v>
      </c>
    </row>
    <row r="66" spans="2:6" x14ac:dyDescent="0.35">
      <c r="B66" s="41" t="s">
        <v>3</v>
      </c>
      <c r="C66" s="41" t="s">
        <v>598</v>
      </c>
      <c r="D66" s="41" t="s">
        <v>599</v>
      </c>
      <c r="E66" s="41" t="s">
        <v>600</v>
      </c>
      <c r="F66" s="41" t="s">
        <v>601</v>
      </c>
    </row>
    <row r="67" spans="2:6" x14ac:dyDescent="0.35">
      <c r="B67" s="43" t="s">
        <v>78</v>
      </c>
      <c r="C67" s="44">
        <f>COUNTIFS('Recommendations'!D:D,"Automated",'Recommendations'!P:P,"=Resolved")</f>
        <v>0</v>
      </c>
      <c r="D67" s="44">
        <f>COUNTIFS('Recommendations'!D:D,"=Automated",'Recommendations'!P:P,"=Testing")</f>
        <v>0</v>
      </c>
      <c r="E67" s="44">
        <f>COUNTIFS('Recommendations'!D:D,"=Automated",'Recommendations'!P:P,"=Outstanding")</f>
        <v>34</v>
      </c>
      <c r="F67" s="44">
        <f>SUM(C67:E67)</f>
        <v>34</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36</v>
      </c>
      <c r="F68" s="44">
        <f>SUM(C68:E68)</f>
        <v>36</v>
      </c>
    </row>
    <row r="70" spans="2:6" x14ac:dyDescent="0.35">
      <c r="B70" s="53" t="s">
        <v>603</v>
      </c>
    </row>
    <row r="71" spans="2:6" x14ac:dyDescent="0.35">
      <c r="B71" s="54" t="s">
        <v>3</v>
      </c>
      <c r="C71" s="54" t="s">
        <v>598</v>
      </c>
      <c r="D71" s="54" t="s">
        <v>599</v>
      </c>
      <c r="E71" s="54" t="s">
        <v>600</v>
      </c>
      <c r="F71" s="54" t="s">
        <v>25</v>
      </c>
    </row>
    <row r="72" spans="2:6" x14ac:dyDescent="0.35">
      <c r="B72" s="43" t="s">
        <v>78</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612</v>
      </c>
    </row>
    <row r="80" spans="2:6" x14ac:dyDescent="0.35">
      <c r="B80" s="53" t="s">
        <v>597</v>
      </c>
    </row>
    <row r="81" spans="2:6" x14ac:dyDescent="0.35">
      <c r="B81" s="41" t="s">
        <v>5</v>
      </c>
      <c r="C81" s="41" t="s">
        <v>598</v>
      </c>
      <c r="D81" s="41" t="s">
        <v>599</v>
      </c>
      <c r="E81" s="41" t="s">
        <v>600</v>
      </c>
      <c r="F81" s="41" t="s">
        <v>601</v>
      </c>
    </row>
    <row r="82" spans="2:6" x14ac:dyDescent="0.35">
      <c r="B82" s="43" t="s">
        <v>613</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614</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615</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616</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70</v>
      </c>
      <c r="F86" s="44">
        <f>SUM(C86:E86)</f>
        <v>70</v>
      </c>
    </row>
    <row r="88" spans="2:6" x14ac:dyDescent="0.35">
      <c r="B88" s="53" t="s">
        <v>603</v>
      </c>
    </row>
    <row r="89" spans="2:6" x14ac:dyDescent="0.35">
      <c r="B89" s="54" t="s">
        <v>5</v>
      </c>
      <c r="C89" s="54" t="s">
        <v>598</v>
      </c>
      <c r="D89" s="54" t="s">
        <v>599</v>
      </c>
      <c r="E89" s="54" t="s">
        <v>600</v>
      </c>
      <c r="F89" s="54" t="s">
        <v>25</v>
      </c>
    </row>
    <row r="90" spans="2:6" x14ac:dyDescent="0.35">
      <c r="B90" s="43" t="s">
        <v>613</v>
      </c>
      <c r="C90" s="45">
        <f>IF(F82&gt;0, C82/F82, 0)</f>
        <v>0</v>
      </c>
      <c r="D90" s="45">
        <f>IF(F82&gt;0, D82/F82, 0)</f>
        <v>0</v>
      </c>
      <c r="E90" s="45">
        <f>IF(F82&gt;0, E82/F82, 0)</f>
        <v>0</v>
      </c>
      <c r="F90" s="46" t="s">
        <v>25</v>
      </c>
    </row>
    <row r="91" spans="2:6" x14ac:dyDescent="0.35">
      <c r="B91" s="43" t="s">
        <v>614</v>
      </c>
      <c r="C91" s="45">
        <f>IF(F83&gt;0, C83/F83, 0)</f>
        <v>0</v>
      </c>
      <c r="D91" s="45">
        <f>IF(F83&gt;0, D83/F83, 0)</f>
        <v>0</v>
      </c>
      <c r="E91" s="45">
        <f>IF(F83&gt;0, E83/F83, 0)</f>
        <v>0</v>
      </c>
      <c r="F91" s="46" t="s">
        <v>25</v>
      </c>
    </row>
    <row r="92" spans="2:6" x14ac:dyDescent="0.35">
      <c r="B92" s="43" t="s">
        <v>615</v>
      </c>
      <c r="C92" s="45">
        <f>IF(F84&gt;0, C84/F84, 0)</f>
        <v>0</v>
      </c>
      <c r="D92" s="45">
        <f>IF(F84&gt;0, D84/F84, 0)</f>
        <v>0</v>
      </c>
      <c r="E92" s="45">
        <f>IF(F84&gt;0, E84/F84, 0)</f>
        <v>0</v>
      </c>
      <c r="F92" s="46" t="s">
        <v>25</v>
      </c>
    </row>
    <row r="93" spans="2:6" x14ac:dyDescent="0.35">
      <c r="B93" s="43" t="s">
        <v>616</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617</v>
      </c>
    </row>
    <row r="101" spans="2:6" x14ac:dyDescent="0.35">
      <c r="B101" s="53" t="s">
        <v>597</v>
      </c>
    </row>
    <row r="102" spans="2:6" x14ac:dyDescent="0.35">
      <c r="B102" s="41" t="s">
        <v>618</v>
      </c>
      <c r="C102" s="41" t="s">
        <v>598</v>
      </c>
      <c r="D102" s="41" t="s">
        <v>599</v>
      </c>
      <c r="E102" s="41" t="s">
        <v>600</v>
      </c>
      <c r="F102" s="41" t="s">
        <v>601</v>
      </c>
    </row>
    <row r="103" spans="2:6" x14ac:dyDescent="0.35">
      <c r="B103" s="43" t="s">
        <v>619</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620</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621</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70</v>
      </c>
      <c r="F106" s="44">
        <f>SUM(C106:E106)</f>
        <v>70</v>
      </c>
    </row>
    <row r="108" spans="2:6" x14ac:dyDescent="0.35">
      <c r="B108" s="53" t="s">
        <v>603</v>
      </c>
    </row>
    <row r="109" spans="2:6" x14ac:dyDescent="0.35">
      <c r="B109" s="54" t="s">
        <v>618</v>
      </c>
      <c r="C109" s="54" t="s">
        <v>598</v>
      </c>
      <c r="D109" s="54" t="s">
        <v>599</v>
      </c>
      <c r="E109" s="54" t="s">
        <v>600</v>
      </c>
      <c r="F109" s="54" t="s">
        <v>25</v>
      </c>
    </row>
    <row r="110" spans="2:6" x14ac:dyDescent="0.35">
      <c r="B110" s="43" t="s">
        <v>619</v>
      </c>
      <c r="C110" s="45">
        <f>IF(F103&gt;0, C103/F103, 0)</f>
        <v>0</v>
      </c>
      <c r="D110" s="45">
        <f>IF(F103&gt;0, D103/F103, 0)</f>
        <v>0</v>
      </c>
      <c r="E110" s="45">
        <f>IF(F103&gt;0, E103/F103, 0)</f>
        <v>0</v>
      </c>
      <c r="F110" s="46" t="s">
        <v>25</v>
      </c>
    </row>
    <row r="111" spans="2:6" x14ac:dyDescent="0.35">
      <c r="B111" s="43" t="s">
        <v>620</v>
      </c>
      <c r="C111" s="45">
        <f>IF(F104&gt;0, C104/F104, 0)</f>
        <v>0</v>
      </c>
      <c r="D111" s="45">
        <f>IF(F104&gt;0, D104/F104, 0)</f>
        <v>0</v>
      </c>
      <c r="E111" s="45">
        <f>IF(F104&gt;0, E104/F104, 0)</f>
        <v>0</v>
      </c>
      <c r="F111" s="46" t="s">
        <v>25</v>
      </c>
    </row>
    <row r="112" spans="2:6" x14ac:dyDescent="0.35">
      <c r="B112" s="43" t="s">
        <v>621</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622</v>
      </c>
      <c r="J118" s="39" t="s">
        <v>623</v>
      </c>
    </row>
    <row r="119" spans="2:15" x14ac:dyDescent="0.35">
      <c r="B119" s="41" t="s">
        <v>7</v>
      </c>
      <c r="C119" s="294" t="s">
        <v>624</v>
      </c>
      <c r="D119" s="294"/>
      <c r="E119" s="41" t="s">
        <v>590</v>
      </c>
      <c r="F119" s="41" t="s">
        <v>598</v>
      </c>
      <c r="G119" s="294" t="s">
        <v>625</v>
      </c>
      <c r="H119" s="294"/>
      <c r="J119" s="41" t="s">
        <v>7</v>
      </c>
      <c r="K119" s="41" t="s">
        <v>613</v>
      </c>
      <c r="L119" s="41" t="s">
        <v>614</v>
      </c>
      <c r="M119" s="41" t="s">
        <v>615</v>
      </c>
      <c r="N119" s="41" t="s">
        <v>616</v>
      </c>
      <c r="O119" s="41" t="s">
        <v>22</v>
      </c>
    </row>
    <row r="120" spans="2:15" x14ac:dyDescent="0.35">
      <c r="B120" s="47" t="s">
        <v>606</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606</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607</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607</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608</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608</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609</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609</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610</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610</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70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70</v>
      </c>
    </row>
    <row r="132" spans="2:24" ht="21" x14ac:dyDescent="0.5">
      <c r="B132" s="39" t="s">
        <v>626</v>
      </c>
      <c r="P132" s="56" t="s">
        <v>627</v>
      </c>
    </row>
    <row r="134" spans="2:24" ht="60" customHeight="1" x14ac:dyDescent="0.35">
      <c r="B134" s="297" t="s">
        <v>628</v>
      </c>
      <c r="C134" s="290"/>
      <c r="D134" s="290"/>
      <c r="E134" s="290"/>
      <c r="F134" s="290"/>
      <c r="P134" s="297" t="s">
        <v>629</v>
      </c>
      <c r="Q134" s="290"/>
      <c r="R134" s="290"/>
      <c r="S134" s="290"/>
      <c r="T134" s="290"/>
      <c r="U134" s="290"/>
      <c r="V134" s="290"/>
      <c r="W134" s="290"/>
    </row>
    <row r="136" spans="2:24" ht="30" customHeight="1" x14ac:dyDescent="0.35">
      <c r="P136" s="57" t="s">
        <v>630</v>
      </c>
      <c r="Q136" s="58">
        <f>C16</f>
        <v>0</v>
      </c>
      <c r="R136" s="59"/>
      <c r="S136" s="58">
        <f>C82</f>
        <v>0</v>
      </c>
      <c r="T136" s="59"/>
      <c r="U136" s="58">
        <f>C83</f>
        <v>0</v>
      </c>
      <c r="V136" s="59"/>
      <c r="W136" s="58">
        <f>C84</f>
        <v>0</v>
      </c>
      <c r="X136" s="59"/>
    </row>
    <row r="137" spans="2:24" ht="35" customHeight="1" x14ac:dyDescent="0.35">
      <c r="P137" s="60" t="s">
        <v>631</v>
      </c>
      <c r="Q137" s="60" t="s">
        <v>632</v>
      </c>
      <c r="R137" s="60" t="s">
        <v>633</v>
      </c>
      <c r="S137" s="60" t="s">
        <v>634</v>
      </c>
      <c r="T137" s="60" t="s">
        <v>635</v>
      </c>
      <c r="U137" s="60" t="s">
        <v>636</v>
      </c>
      <c r="V137" s="60" t="s">
        <v>637</v>
      </c>
      <c r="W137" s="60" t="s">
        <v>638</v>
      </c>
      <c r="X137" s="60" t="s">
        <v>639</v>
      </c>
    </row>
    <row r="138" spans="2:24" x14ac:dyDescent="0.35">
      <c r="O138" s="61" t="s">
        <v>640</v>
      </c>
      <c r="P138" s="62" t="s">
        <v>641</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642</v>
      </c>
      <c r="P173" s="56" t="s">
        <v>643</v>
      </c>
    </row>
    <row r="175" spans="2:24" ht="45" customHeight="1" x14ac:dyDescent="0.35">
      <c r="B175" s="297" t="s">
        <v>644</v>
      </c>
      <c r="C175" s="290"/>
      <c r="D175" s="290"/>
      <c r="E175" s="290"/>
      <c r="F175" s="290"/>
      <c r="P175" s="297" t="s">
        <v>645</v>
      </c>
      <c r="Q175" s="290"/>
      <c r="R175" s="290"/>
      <c r="S175" s="290"/>
      <c r="T175" s="290"/>
      <c r="U175" s="290"/>
    </row>
    <row r="176" spans="2:24" ht="35" customHeight="1" x14ac:dyDescent="0.35">
      <c r="P176" s="294" t="s">
        <v>646</v>
      </c>
      <c r="Q176" s="294"/>
      <c r="R176" s="294" t="s">
        <v>647</v>
      </c>
      <c r="S176" s="294"/>
      <c r="T176" s="294"/>
    </row>
    <row r="177" spans="16:22" ht="30" customHeight="1" x14ac:dyDescent="0.35">
      <c r="P177" s="298">
        <v>0</v>
      </c>
      <c r="Q177" s="299"/>
      <c r="R177" s="300" t="s">
        <v>648</v>
      </c>
      <c r="S177" s="301"/>
      <c r="T177" s="301"/>
    </row>
    <row r="180" spans="16:22" ht="25" customHeight="1" x14ac:dyDescent="0.35">
      <c r="P180" s="65" t="s">
        <v>631</v>
      </c>
      <c r="Q180" s="65" t="s">
        <v>649</v>
      </c>
      <c r="R180" s="65" t="s">
        <v>650</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497</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71"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52</v>
      </c>
      <c r="N6" s="5" t="s">
        <v>53</v>
      </c>
      <c r="O6" s="5"/>
      <c r="P6" s="4" t="str">
        <f t="shared" si="0"/>
        <v>Outstanding</v>
      </c>
      <c r="Q6" s="13" t="s">
        <v>25</v>
      </c>
    </row>
    <row r="7" spans="1:17" ht="60" customHeight="1" x14ac:dyDescent="0.35">
      <c r="A7" s="11" t="s">
        <v>17</v>
      </c>
      <c r="B7" s="2" t="s">
        <v>54</v>
      </c>
      <c r="C7" s="1" t="s">
        <v>55</v>
      </c>
      <c r="D7" s="3" t="s">
        <v>20</v>
      </c>
      <c r="E7" s="3" t="s">
        <v>21</v>
      </c>
      <c r="F7" s="4" t="s">
        <v>22</v>
      </c>
      <c r="G7" s="4" t="s">
        <v>23</v>
      </c>
      <c r="H7" s="4" t="s">
        <v>24</v>
      </c>
      <c r="I7" s="4" t="s">
        <v>25</v>
      </c>
      <c r="J7" s="5" t="s">
        <v>25</v>
      </c>
      <c r="K7" s="5" t="s">
        <v>56</v>
      </c>
      <c r="L7" s="5" t="s">
        <v>57</v>
      </c>
      <c r="M7" s="5" t="s">
        <v>58</v>
      </c>
      <c r="N7" s="5" t="s">
        <v>59</v>
      </c>
      <c r="O7" s="5"/>
      <c r="P7" s="4" t="str">
        <f t="shared" si="0"/>
        <v>Outstanding</v>
      </c>
      <c r="Q7" s="13" t="s">
        <v>25</v>
      </c>
    </row>
    <row r="8" spans="1:17" ht="60" customHeight="1" x14ac:dyDescent="0.35">
      <c r="A8" s="11" t="s">
        <v>60</v>
      </c>
      <c r="B8" s="2" t="s">
        <v>61</v>
      </c>
      <c r="C8" s="1" t="s">
        <v>62</v>
      </c>
      <c r="D8" s="3" t="s">
        <v>20</v>
      </c>
      <c r="E8" s="3" t="s">
        <v>63</v>
      </c>
      <c r="F8" s="4" t="s">
        <v>22</v>
      </c>
      <c r="G8" s="4" t="s">
        <v>23</v>
      </c>
      <c r="H8" s="4" t="s">
        <v>24</v>
      </c>
      <c r="I8" s="4" t="s">
        <v>25</v>
      </c>
      <c r="J8" s="5" t="s">
        <v>25</v>
      </c>
      <c r="K8" s="5" t="s">
        <v>64</v>
      </c>
      <c r="L8" s="5" t="s">
        <v>65</v>
      </c>
      <c r="M8" s="5" t="s">
        <v>66</v>
      </c>
      <c r="N8" s="5" t="s">
        <v>67</v>
      </c>
      <c r="O8" s="5" t="s">
        <v>68</v>
      </c>
      <c r="P8" s="4" t="str">
        <f t="shared" si="0"/>
        <v>Outstanding</v>
      </c>
      <c r="Q8" s="13" t="s">
        <v>25</v>
      </c>
    </row>
    <row r="9" spans="1:17" ht="60" customHeight="1" x14ac:dyDescent="0.35">
      <c r="A9" s="11" t="s">
        <v>60</v>
      </c>
      <c r="B9" s="2" t="s">
        <v>69</v>
      </c>
      <c r="C9" s="1" t="s">
        <v>70</v>
      </c>
      <c r="D9" s="3" t="s">
        <v>20</v>
      </c>
      <c r="E9" s="3" t="s">
        <v>63</v>
      </c>
      <c r="F9" s="4" t="s">
        <v>22</v>
      </c>
      <c r="G9" s="4" t="s">
        <v>23</v>
      </c>
      <c r="H9" s="4" t="s">
        <v>24</v>
      </c>
      <c r="I9" s="4" t="s">
        <v>25</v>
      </c>
      <c r="J9" s="5" t="s">
        <v>25</v>
      </c>
      <c r="K9" s="5" t="s">
        <v>71</v>
      </c>
      <c r="L9" s="5" t="s">
        <v>72</v>
      </c>
      <c r="M9" s="5" t="s">
        <v>73</v>
      </c>
      <c r="N9" s="5" t="s">
        <v>74</v>
      </c>
      <c r="O9" s="5" t="s">
        <v>75</v>
      </c>
      <c r="P9" s="4" t="str">
        <f t="shared" si="0"/>
        <v>Outstanding</v>
      </c>
      <c r="Q9" s="13" t="s">
        <v>25</v>
      </c>
    </row>
    <row r="10" spans="1:17" ht="60" customHeight="1" x14ac:dyDescent="0.35">
      <c r="A10" s="11" t="s">
        <v>60</v>
      </c>
      <c r="B10" s="2" t="s">
        <v>76</v>
      </c>
      <c r="C10" s="1" t="s">
        <v>77</v>
      </c>
      <c r="D10" s="3" t="s">
        <v>78</v>
      </c>
      <c r="E10" s="3" t="s">
        <v>63</v>
      </c>
      <c r="F10" s="4" t="s">
        <v>22</v>
      </c>
      <c r="G10" s="4" t="s">
        <v>23</v>
      </c>
      <c r="H10" s="4" t="s">
        <v>24</v>
      </c>
      <c r="I10" s="4" t="s">
        <v>25</v>
      </c>
      <c r="J10" s="5" t="s">
        <v>25</v>
      </c>
      <c r="K10" s="5" t="s">
        <v>79</v>
      </c>
      <c r="L10" s="5" t="s">
        <v>80</v>
      </c>
      <c r="M10" s="5" t="s">
        <v>81</v>
      </c>
      <c r="N10" s="5" t="s">
        <v>82</v>
      </c>
      <c r="O10" s="5" t="s">
        <v>83</v>
      </c>
      <c r="P10" s="4" t="str">
        <f t="shared" si="0"/>
        <v>Outstanding</v>
      </c>
      <c r="Q10" s="13" t="s">
        <v>25</v>
      </c>
    </row>
    <row r="11" spans="1:17" ht="60" customHeight="1" x14ac:dyDescent="0.35">
      <c r="A11" s="11" t="s">
        <v>60</v>
      </c>
      <c r="B11" s="2" t="s">
        <v>84</v>
      </c>
      <c r="C11" s="1" t="s">
        <v>85</v>
      </c>
      <c r="D11" s="3" t="s">
        <v>78</v>
      </c>
      <c r="E11" s="3" t="s">
        <v>63</v>
      </c>
      <c r="F11" s="4" t="s">
        <v>22</v>
      </c>
      <c r="G11" s="4" t="s">
        <v>23</v>
      </c>
      <c r="H11" s="4" t="s">
        <v>24</v>
      </c>
      <c r="I11" s="4" t="s">
        <v>25</v>
      </c>
      <c r="J11" s="5" t="s">
        <v>25</v>
      </c>
      <c r="K11" s="5" t="s">
        <v>86</v>
      </c>
      <c r="L11" s="5" t="s">
        <v>87</v>
      </c>
      <c r="M11" s="5" t="s">
        <v>88</v>
      </c>
      <c r="N11" s="5" t="s">
        <v>89</v>
      </c>
      <c r="O11" s="5" t="s">
        <v>90</v>
      </c>
      <c r="P11" s="4" t="str">
        <f t="shared" si="0"/>
        <v>Outstanding</v>
      </c>
      <c r="Q11" s="13" t="s">
        <v>25</v>
      </c>
    </row>
    <row r="12" spans="1:17" ht="60" customHeight="1" x14ac:dyDescent="0.35">
      <c r="A12" s="11" t="s">
        <v>60</v>
      </c>
      <c r="B12" s="2" t="s">
        <v>91</v>
      </c>
      <c r="C12" s="1" t="s">
        <v>92</v>
      </c>
      <c r="D12" s="3" t="s">
        <v>20</v>
      </c>
      <c r="E12" s="3" t="s">
        <v>21</v>
      </c>
      <c r="F12" s="4" t="s">
        <v>22</v>
      </c>
      <c r="G12" s="4" t="s">
        <v>23</v>
      </c>
      <c r="H12" s="4" t="s">
        <v>24</v>
      </c>
      <c r="I12" s="4" t="s">
        <v>25</v>
      </c>
      <c r="J12" s="5" t="s">
        <v>25</v>
      </c>
      <c r="K12" s="5" t="s">
        <v>93</v>
      </c>
      <c r="L12" s="5" t="s">
        <v>94</v>
      </c>
      <c r="M12" s="5" t="s">
        <v>95</v>
      </c>
      <c r="N12" s="5" t="s">
        <v>96</v>
      </c>
      <c r="O12" s="5" t="s">
        <v>97</v>
      </c>
      <c r="P12" s="4" t="str">
        <f t="shared" si="0"/>
        <v>Outstanding</v>
      </c>
      <c r="Q12" s="13" t="s">
        <v>25</v>
      </c>
    </row>
    <row r="13" spans="1:17" ht="60" customHeight="1" x14ac:dyDescent="0.35">
      <c r="A13" s="11" t="s">
        <v>60</v>
      </c>
      <c r="B13" s="2" t="s">
        <v>98</v>
      </c>
      <c r="C13" s="1" t="s">
        <v>99</v>
      </c>
      <c r="D13" s="3" t="s">
        <v>20</v>
      </c>
      <c r="E13" s="3" t="s">
        <v>63</v>
      </c>
      <c r="F13" s="4" t="s">
        <v>22</v>
      </c>
      <c r="G13" s="4" t="s">
        <v>23</v>
      </c>
      <c r="H13" s="4" t="s">
        <v>24</v>
      </c>
      <c r="I13" s="4" t="s">
        <v>25</v>
      </c>
      <c r="J13" s="5" t="s">
        <v>25</v>
      </c>
      <c r="K13" s="5" t="s">
        <v>100</v>
      </c>
      <c r="L13" s="5" t="s">
        <v>101</v>
      </c>
      <c r="M13" s="5" t="s">
        <v>102</v>
      </c>
      <c r="N13" s="5" t="s">
        <v>103</v>
      </c>
      <c r="O13" s="5" t="s">
        <v>104</v>
      </c>
      <c r="P13" s="4" t="str">
        <f t="shared" si="0"/>
        <v>Outstanding</v>
      </c>
      <c r="Q13" s="13" t="s">
        <v>25</v>
      </c>
    </row>
    <row r="14" spans="1:17" ht="60" customHeight="1" x14ac:dyDescent="0.35">
      <c r="A14" s="11" t="s">
        <v>60</v>
      </c>
      <c r="B14" s="2" t="s">
        <v>105</v>
      </c>
      <c r="C14" s="1" t="s">
        <v>106</v>
      </c>
      <c r="D14" s="3" t="s">
        <v>78</v>
      </c>
      <c r="E14" s="3" t="s">
        <v>63</v>
      </c>
      <c r="F14" s="4" t="s">
        <v>22</v>
      </c>
      <c r="G14" s="4" t="s">
        <v>23</v>
      </c>
      <c r="H14" s="4" t="s">
        <v>24</v>
      </c>
      <c r="I14" s="4" t="s">
        <v>25</v>
      </c>
      <c r="J14" s="5" t="s">
        <v>25</v>
      </c>
      <c r="K14" s="5" t="s">
        <v>107</v>
      </c>
      <c r="L14" s="5" t="s">
        <v>108</v>
      </c>
      <c r="M14" s="5" t="s">
        <v>109</v>
      </c>
      <c r="N14" s="5" t="s">
        <v>110</v>
      </c>
      <c r="O14" s="5" t="s">
        <v>111</v>
      </c>
      <c r="P14" s="4" t="str">
        <f t="shared" si="0"/>
        <v>Outstanding</v>
      </c>
      <c r="Q14" s="13" t="s">
        <v>25</v>
      </c>
    </row>
    <row r="15" spans="1:17" ht="60" customHeight="1" x14ac:dyDescent="0.35">
      <c r="A15" s="11" t="s">
        <v>60</v>
      </c>
      <c r="B15" s="2" t="s">
        <v>112</v>
      </c>
      <c r="C15" s="1" t="s">
        <v>113</v>
      </c>
      <c r="D15" s="3" t="s">
        <v>78</v>
      </c>
      <c r="E15" s="3" t="s">
        <v>63</v>
      </c>
      <c r="F15" s="4" t="s">
        <v>22</v>
      </c>
      <c r="G15" s="4" t="s">
        <v>23</v>
      </c>
      <c r="H15" s="4" t="s">
        <v>24</v>
      </c>
      <c r="I15" s="4" t="s">
        <v>25</v>
      </c>
      <c r="J15" s="5" t="s">
        <v>25</v>
      </c>
      <c r="K15" s="5" t="s">
        <v>114</v>
      </c>
      <c r="L15" s="5" t="s">
        <v>115</v>
      </c>
      <c r="M15" s="5" t="s">
        <v>116</v>
      </c>
      <c r="N15" s="5" t="s">
        <v>117</v>
      </c>
      <c r="O15" s="5" t="s">
        <v>118</v>
      </c>
      <c r="P15" s="4" t="str">
        <f t="shared" si="0"/>
        <v>Outstanding</v>
      </c>
      <c r="Q15" s="13" t="s">
        <v>25</v>
      </c>
    </row>
    <row r="16" spans="1:17" ht="60" customHeight="1" x14ac:dyDescent="0.35">
      <c r="A16" s="11" t="s">
        <v>60</v>
      </c>
      <c r="B16" s="2" t="s">
        <v>119</v>
      </c>
      <c r="C16" s="1" t="s">
        <v>120</v>
      </c>
      <c r="D16" s="3" t="s">
        <v>78</v>
      </c>
      <c r="E16" s="3" t="s">
        <v>63</v>
      </c>
      <c r="F16" s="4" t="s">
        <v>22</v>
      </c>
      <c r="G16" s="4" t="s">
        <v>23</v>
      </c>
      <c r="H16" s="4" t="s">
        <v>24</v>
      </c>
      <c r="I16" s="4" t="s">
        <v>25</v>
      </c>
      <c r="J16" s="5" t="s">
        <v>25</v>
      </c>
      <c r="K16" s="5" t="s">
        <v>121</v>
      </c>
      <c r="L16" s="5" t="s">
        <v>122</v>
      </c>
      <c r="M16" s="5" t="s">
        <v>123</v>
      </c>
      <c r="N16" s="5" t="s">
        <v>124</v>
      </c>
      <c r="O16" s="5" t="s">
        <v>125</v>
      </c>
      <c r="P16" s="4" t="str">
        <f t="shared" si="0"/>
        <v>Outstanding</v>
      </c>
      <c r="Q16" s="13" t="s">
        <v>25</v>
      </c>
    </row>
    <row r="17" spans="1:17" ht="60" customHeight="1" x14ac:dyDescent="0.35">
      <c r="A17" s="11" t="s">
        <v>60</v>
      </c>
      <c r="B17" s="2" t="s">
        <v>126</v>
      </c>
      <c r="C17" s="1" t="s">
        <v>127</v>
      </c>
      <c r="D17" s="3" t="s">
        <v>78</v>
      </c>
      <c r="E17" s="3" t="s">
        <v>63</v>
      </c>
      <c r="F17" s="4" t="s">
        <v>22</v>
      </c>
      <c r="G17" s="4" t="s">
        <v>23</v>
      </c>
      <c r="H17" s="4" t="s">
        <v>24</v>
      </c>
      <c r="I17" s="4" t="s">
        <v>25</v>
      </c>
      <c r="J17" s="5" t="s">
        <v>25</v>
      </c>
      <c r="K17" s="5" t="s">
        <v>128</v>
      </c>
      <c r="L17" s="5" t="s">
        <v>129</v>
      </c>
      <c r="M17" s="5" t="s">
        <v>130</v>
      </c>
      <c r="N17" s="5" t="s">
        <v>131</v>
      </c>
      <c r="O17" s="5" t="s">
        <v>132</v>
      </c>
      <c r="P17" s="4" t="str">
        <f t="shared" si="0"/>
        <v>Outstanding</v>
      </c>
      <c r="Q17" s="13" t="s">
        <v>25</v>
      </c>
    </row>
    <row r="18" spans="1:17" ht="60" customHeight="1" x14ac:dyDescent="0.35">
      <c r="A18" s="11" t="s">
        <v>60</v>
      </c>
      <c r="B18" s="2" t="s">
        <v>133</v>
      </c>
      <c r="C18" s="1" t="s">
        <v>134</v>
      </c>
      <c r="D18" s="3" t="s">
        <v>78</v>
      </c>
      <c r="E18" s="3" t="s">
        <v>63</v>
      </c>
      <c r="F18" s="4" t="s">
        <v>22</v>
      </c>
      <c r="G18" s="4" t="s">
        <v>23</v>
      </c>
      <c r="H18" s="4" t="s">
        <v>24</v>
      </c>
      <c r="I18" s="4" t="s">
        <v>25</v>
      </c>
      <c r="J18" s="5" t="s">
        <v>25</v>
      </c>
      <c r="K18" s="5" t="s">
        <v>135</v>
      </c>
      <c r="L18" s="5" t="s">
        <v>136</v>
      </c>
      <c r="M18" s="5" t="s">
        <v>137</v>
      </c>
      <c r="N18" s="5" t="s">
        <v>138</v>
      </c>
      <c r="O18" s="5" t="s">
        <v>139</v>
      </c>
      <c r="P18" s="4" t="str">
        <f t="shared" si="0"/>
        <v>Outstanding</v>
      </c>
      <c r="Q18" s="13" t="s">
        <v>25</v>
      </c>
    </row>
    <row r="19" spans="1:17" ht="60" customHeight="1" x14ac:dyDescent="0.35">
      <c r="A19" s="11" t="s">
        <v>60</v>
      </c>
      <c r="B19" s="2" t="s">
        <v>140</v>
      </c>
      <c r="C19" s="1" t="s">
        <v>141</v>
      </c>
      <c r="D19" s="3" t="s">
        <v>78</v>
      </c>
      <c r="E19" s="3" t="s">
        <v>63</v>
      </c>
      <c r="F19" s="4" t="s">
        <v>22</v>
      </c>
      <c r="G19" s="4" t="s">
        <v>23</v>
      </c>
      <c r="H19" s="4" t="s">
        <v>24</v>
      </c>
      <c r="I19" s="4" t="s">
        <v>25</v>
      </c>
      <c r="J19" s="5" t="s">
        <v>25</v>
      </c>
      <c r="K19" s="5" t="s">
        <v>142</v>
      </c>
      <c r="L19" s="5" t="s">
        <v>143</v>
      </c>
      <c r="M19" s="5" t="s">
        <v>144</v>
      </c>
      <c r="N19" s="5" t="s">
        <v>145</v>
      </c>
      <c r="O19" s="5" t="s">
        <v>146</v>
      </c>
      <c r="P19" s="4" t="str">
        <f t="shared" si="0"/>
        <v>Outstanding</v>
      </c>
      <c r="Q19" s="13" t="s">
        <v>25</v>
      </c>
    </row>
    <row r="20" spans="1:17" ht="60" customHeight="1" x14ac:dyDescent="0.35">
      <c r="A20" s="11" t="s">
        <v>60</v>
      </c>
      <c r="B20" s="2" t="s">
        <v>147</v>
      </c>
      <c r="C20" s="1" t="s">
        <v>148</v>
      </c>
      <c r="D20" s="3" t="s">
        <v>78</v>
      </c>
      <c r="E20" s="3" t="s">
        <v>63</v>
      </c>
      <c r="F20" s="4" t="s">
        <v>22</v>
      </c>
      <c r="G20" s="4" t="s">
        <v>23</v>
      </c>
      <c r="H20" s="4" t="s">
        <v>24</v>
      </c>
      <c r="I20" s="4" t="s">
        <v>25</v>
      </c>
      <c r="J20" s="5" t="s">
        <v>25</v>
      </c>
      <c r="K20" s="5" t="s">
        <v>149</v>
      </c>
      <c r="L20" s="5" t="s">
        <v>150</v>
      </c>
      <c r="M20" s="5" t="s">
        <v>151</v>
      </c>
      <c r="N20" s="5" t="s">
        <v>152</v>
      </c>
      <c r="O20" s="5" t="s">
        <v>153</v>
      </c>
      <c r="P20" s="4" t="str">
        <f t="shared" si="0"/>
        <v>Outstanding</v>
      </c>
      <c r="Q20" s="13" t="s">
        <v>25</v>
      </c>
    </row>
    <row r="21" spans="1:17" ht="60" customHeight="1" x14ac:dyDescent="0.35">
      <c r="A21" s="11" t="s">
        <v>60</v>
      </c>
      <c r="B21" s="2" t="s">
        <v>154</v>
      </c>
      <c r="C21" s="1" t="s">
        <v>155</v>
      </c>
      <c r="D21" s="3" t="s">
        <v>78</v>
      </c>
      <c r="E21" s="3" t="s">
        <v>63</v>
      </c>
      <c r="F21" s="4" t="s">
        <v>22</v>
      </c>
      <c r="G21" s="4" t="s">
        <v>23</v>
      </c>
      <c r="H21" s="4" t="s">
        <v>24</v>
      </c>
      <c r="I21" s="4" t="s">
        <v>25</v>
      </c>
      <c r="J21" s="5" t="s">
        <v>25</v>
      </c>
      <c r="K21" s="5" t="s">
        <v>156</v>
      </c>
      <c r="L21" s="5" t="s">
        <v>157</v>
      </c>
      <c r="M21" s="5" t="s">
        <v>158</v>
      </c>
      <c r="N21" s="5" t="s">
        <v>159</v>
      </c>
      <c r="O21" s="5" t="s">
        <v>160</v>
      </c>
      <c r="P21" s="4" t="str">
        <f t="shared" si="0"/>
        <v>Outstanding</v>
      </c>
      <c r="Q21" s="13" t="s">
        <v>25</v>
      </c>
    </row>
    <row r="22" spans="1:17" ht="60" customHeight="1" x14ac:dyDescent="0.35">
      <c r="A22" s="11" t="s">
        <v>60</v>
      </c>
      <c r="B22" s="2" t="s">
        <v>161</v>
      </c>
      <c r="C22" s="1" t="s">
        <v>162</v>
      </c>
      <c r="D22" s="3" t="s">
        <v>78</v>
      </c>
      <c r="E22" s="3" t="s">
        <v>21</v>
      </c>
      <c r="F22" s="4" t="s">
        <v>22</v>
      </c>
      <c r="G22" s="4" t="s">
        <v>23</v>
      </c>
      <c r="H22" s="4" t="s">
        <v>24</v>
      </c>
      <c r="I22" s="4" t="s">
        <v>25</v>
      </c>
      <c r="J22" s="5" t="s">
        <v>25</v>
      </c>
      <c r="K22" s="5" t="s">
        <v>163</v>
      </c>
      <c r="L22" s="5" t="s">
        <v>164</v>
      </c>
      <c r="M22" s="5" t="s">
        <v>165</v>
      </c>
      <c r="N22" s="5" t="s">
        <v>166</v>
      </c>
      <c r="O22" s="5" t="s">
        <v>167</v>
      </c>
      <c r="P22" s="4" t="str">
        <f t="shared" si="0"/>
        <v>Outstanding</v>
      </c>
      <c r="Q22" s="13" t="s">
        <v>25</v>
      </c>
    </row>
    <row r="23" spans="1:17" ht="60" customHeight="1" x14ac:dyDescent="0.35">
      <c r="A23" s="11" t="s">
        <v>60</v>
      </c>
      <c r="B23" s="2" t="s">
        <v>168</v>
      </c>
      <c r="C23" s="1" t="s">
        <v>169</v>
      </c>
      <c r="D23" s="3" t="s">
        <v>78</v>
      </c>
      <c r="E23" s="3" t="s">
        <v>63</v>
      </c>
      <c r="F23" s="4" t="s">
        <v>22</v>
      </c>
      <c r="G23" s="4" t="s">
        <v>23</v>
      </c>
      <c r="H23" s="4" t="s">
        <v>24</v>
      </c>
      <c r="I23" s="4" t="s">
        <v>25</v>
      </c>
      <c r="J23" s="5" t="s">
        <v>25</v>
      </c>
      <c r="K23" s="5" t="s">
        <v>170</v>
      </c>
      <c r="L23" s="5" t="s">
        <v>171</v>
      </c>
      <c r="M23" s="5" t="s">
        <v>172</v>
      </c>
      <c r="N23" s="5" t="s">
        <v>173</v>
      </c>
      <c r="O23" s="5" t="s">
        <v>174</v>
      </c>
      <c r="P23" s="4" t="str">
        <f t="shared" si="0"/>
        <v>Outstanding</v>
      </c>
      <c r="Q23" s="13" t="s">
        <v>25</v>
      </c>
    </row>
    <row r="24" spans="1:17" ht="60" customHeight="1" x14ac:dyDescent="0.35">
      <c r="A24" s="11" t="s">
        <v>60</v>
      </c>
      <c r="B24" s="2" t="s">
        <v>175</v>
      </c>
      <c r="C24" s="1" t="s">
        <v>176</v>
      </c>
      <c r="D24" s="3" t="s">
        <v>78</v>
      </c>
      <c r="E24" s="3" t="s">
        <v>63</v>
      </c>
      <c r="F24" s="4" t="s">
        <v>22</v>
      </c>
      <c r="G24" s="4" t="s">
        <v>23</v>
      </c>
      <c r="H24" s="4" t="s">
        <v>24</v>
      </c>
      <c r="I24" s="4" t="s">
        <v>25</v>
      </c>
      <c r="J24" s="5" t="s">
        <v>25</v>
      </c>
      <c r="K24" s="5" t="s">
        <v>177</v>
      </c>
      <c r="L24" s="5" t="s">
        <v>178</v>
      </c>
      <c r="M24" s="5" t="s">
        <v>179</v>
      </c>
      <c r="N24" s="5" t="s">
        <v>180</v>
      </c>
      <c r="O24" s="5" t="s">
        <v>181</v>
      </c>
      <c r="P24" s="4" t="str">
        <f t="shared" si="0"/>
        <v>Outstanding</v>
      </c>
      <c r="Q24" s="13" t="s">
        <v>25</v>
      </c>
    </row>
    <row r="25" spans="1:17" ht="60" customHeight="1" x14ac:dyDescent="0.35">
      <c r="A25" s="11" t="s">
        <v>60</v>
      </c>
      <c r="B25" s="2" t="s">
        <v>182</v>
      </c>
      <c r="C25" s="1" t="s">
        <v>183</v>
      </c>
      <c r="D25" s="3" t="s">
        <v>20</v>
      </c>
      <c r="E25" s="3" t="s">
        <v>21</v>
      </c>
      <c r="F25" s="4" t="s">
        <v>22</v>
      </c>
      <c r="G25" s="4" t="s">
        <v>23</v>
      </c>
      <c r="H25" s="4" t="s">
        <v>24</v>
      </c>
      <c r="I25" s="4" t="s">
        <v>25</v>
      </c>
      <c r="J25" s="5" t="s">
        <v>25</v>
      </c>
      <c r="K25" s="5" t="s">
        <v>184</v>
      </c>
      <c r="L25" s="5" t="s">
        <v>185</v>
      </c>
      <c r="M25" s="5" t="s">
        <v>186</v>
      </c>
      <c r="N25" s="5" t="s">
        <v>187</v>
      </c>
      <c r="O25" s="5" t="s">
        <v>188</v>
      </c>
      <c r="P25" s="4" t="str">
        <f t="shared" si="0"/>
        <v>Outstanding</v>
      </c>
      <c r="Q25" s="13" t="s">
        <v>25</v>
      </c>
    </row>
    <row r="26" spans="1:17" ht="60" customHeight="1" x14ac:dyDescent="0.35">
      <c r="A26" s="11" t="s">
        <v>60</v>
      </c>
      <c r="B26" s="2" t="s">
        <v>189</v>
      </c>
      <c r="C26" s="1" t="s">
        <v>190</v>
      </c>
      <c r="D26" s="3" t="s">
        <v>20</v>
      </c>
      <c r="E26" s="3" t="s">
        <v>63</v>
      </c>
      <c r="F26" s="4" t="s">
        <v>22</v>
      </c>
      <c r="G26" s="4" t="s">
        <v>23</v>
      </c>
      <c r="H26" s="4" t="s">
        <v>24</v>
      </c>
      <c r="I26" s="4" t="s">
        <v>25</v>
      </c>
      <c r="J26" s="5" t="s">
        <v>25</v>
      </c>
      <c r="K26" s="5" t="s">
        <v>191</v>
      </c>
      <c r="L26" s="5" t="s">
        <v>192</v>
      </c>
      <c r="M26" s="5" t="s">
        <v>193</v>
      </c>
      <c r="N26" s="5" t="s">
        <v>194</v>
      </c>
      <c r="O26" s="5" t="s">
        <v>195</v>
      </c>
      <c r="P26" s="4" t="str">
        <f t="shared" si="0"/>
        <v>Outstanding</v>
      </c>
      <c r="Q26" s="13" t="s">
        <v>25</v>
      </c>
    </row>
    <row r="27" spans="1:17" ht="60" customHeight="1" x14ac:dyDescent="0.35">
      <c r="A27" s="11" t="s">
        <v>60</v>
      </c>
      <c r="B27" s="2" t="s">
        <v>196</v>
      </c>
      <c r="C27" s="1" t="s">
        <v>197</v>
      </c>
      <c r="D27" s="3" t="s">
        <v>20</v>
      </c>
      <c r="E27" s="3" t="s">
        <v>63</v>
      </c>
      <c r="F27" s="4" t="s">
        <v>22</v>
      </c>
      <c r="G27" s="4" t="s">
        <v>23</v>
      </c>
      <c r="H27" s="4" t="s">
        <v>24</v>
      </c>
      <c r="I27" s="4" t="s">
        <v>25</v>
      </c>
      <c r="J27" s="5" t="s">
        <v>25</v>
      </c>
      <c r="K27" s="5" t="s">
        <v>198</v>
      </c>
      <c r="L27" s="5" t="s">
        <v>199</v>
      </c>
      <c r="M27" s="5" t="s">
        <v>200</v>
      </c>
      <c r="N27" s="5" t="s">
        <v>201</v>
      </c>
      <c r="O27" s="5" t="s">
        <v>202</v>
      </c>
      <c r="P27" s="4" t="str">
        <f t="shared" si="0"/>
        <v>Outstanding</v>
      </c>
      <c r="Q27" s="13" t="s">
        <v>25</v>
      </c>
    </row>
    <row r="28" spans="1:17" ht="60" customHeight="1" x14ac:dyDescent="0.35">
      <c r="A28" s="11" t="s">
        <v>203</v>
      </c>
      <c r="B28" s="2" t="s">
        <v>204</v>
      </c>
      <c r="C28" s="1" t="s">
        <v>205</v>
      </c>
      <c r="D28" s="3" t="s">
        <v>78</v>
      </c>
      <c r="E28" s="3" t="s">
        <v>21</v>
      </c>
      <c r="F28" s="4" t="s">
        <v>22</v>
      </c>
      <c r="G28" s="4" t="s">
        <v>23</v>
      </c>
      <c r="H28" s="4" t="s">
        <v>24</v>
      </c>
      <c r="I28" s="4" t="s">
        <v>25</v>
      </c>
      <c r="J28" s="5" t="s">
        <v>25</v>
      </c>
      <c r="K28" s="5" t="s">
        <v>206</v>
      </c>
      <c r="L28" s="5" t="s">
        <v>207</v>
      </c>
      <c r="M28" s="5" t="s">
        <v>208</v>
      </c>
      <c r="N28" s="5" t="s">
        <v>209</v>
      </c>
      <c r="O28" s="5" t="s">
        <v>210</v>
      </c>
      <c r="P28" s="4" t="str">
        <f t="shared" si="0"/>
        <v>Outstanding</v>
      </c>
      <c r="Q28" s="13" t="s">
        <v>25</v>
      </c>
    </row>
    <row r="29" spans="1:17" ht="60" customHeight="1" x14ac:dyDescent="0.35">
      <c r="A29" s="11" t="s">
        <v>203</v>
      </c>
      <c r="B29" s="2" t="s">
        <v>211</v>
      </c>
      <c r="C29" s="1" t="s">
        <v>212</v>
      </c>
      <c r="D29" s="3" t="s">
        <v>20</v>
      </c>
      <c r="E29" s="3" t="s">
        <v>21</v>
      </c>
      <c r="F29" s="4" t="s">
        <v>22</v>
      </c>
      <c r="G29" s="4" t="s">
        <v>23</v>
      </c>
      <c r="H29" s="4" t="s">
        <v>24</v>
      </c>
      <c r="I29" s="4" t="s">
        <v>25</v>
      </c>
      <c r="J29" s="5" t="s">
        <v>25</v>
      </c>
      <c r="K29" s="5" t="s">
        <v>213</v>
      </c>
      <c r="L29" s="5" t="s">
        <v>214</v>
      </c>
      <c r="M29" s="5" t="s">
        <v>215</v>
      </c>
      <c r="N29" s="5" t="s">
        <v>216</v>
      </c>
      <c r="O29" s="5" t="s">
        <v>217</v>
      </c>
      <c r="P29" s="4" t="str">
        <f t="shared" si="0"/>
        <v>Outstanding</v>
      </c>
      <c r="Q29" s="13" t="s">
        <v>25</v>
      </c>
    </row>
    <row r="30" spans="1:17" ht="60" customHeight="1" x14ac:dyDescent="0.35">
      <c r="A30" s="11" t="s">
        <v>203</v>
      </c>
      <c r="B30" s="2" t="s">
        <v>218</v>
      </c>
      <c r="C30" s="1" t="s">
        <v>219</v>
      </c>
      <c r="D30" s="3" t="s">
        <v>20</v>
      </c>
      <c r="E30" s="3" t="s">
        <v>21</v>
      </c>
      <c r="F30" s="4" t="s">
        <v>22</v>
      </c>
      <c r="G30" s="4" t="s">
        <v>23</v>
      </c>
      <c r="H30" s="4" t="s">
        <v>24</v>
      </c>
      <c r="I30" s="4" t="s">
        <v>25</v>
      </c>
      <c r="J30" s="5" t="s">
        <v>25</v>
      </c>
      <c r="K30" s="5" t="s">
        <v>220</v>
      </c>
      <c r="L30" s="5" t="s">
        <v>221</v>
      </c>
      <c r="M30" s="5" t="s">
        <v>222</v>
      </c>
      <c r="N30" s="5" t="s">
        <v>223</v>
      </c>
      <c r="O30" s="5" t="s">
        <v>224</v>
      </c>
      <c r="P30" s="4" t="str">
        <f t="shared" si="0"/>
        <v>Outstanding</v>
      </c>
      <c r="Q30" s="13" t="s">
        <v>25</v>
      </c>
    </row>
    <row r="31" spans="1:17" ht="60" customHeight="1" x14ac:dyDescent="0.35">
      <c r="A31" s="11" t="s">
        <v>203</v>
      </c>
      <c r="B31" s="2" t="s">
        <v>225</v>
      </c>
      <c r="C31" s="1" t="s">
        <v>226</v>
      </c>
      <c r="D31" s="3" t="s">
        <v>78</v>
      </c>
      <c r="E31" s="3" t="s">
        <v>63</v>
      </c>
      <c r="F31" s="4" t="s">
        <v>22</v>
      </c>
      <c r="G31" s="4" t="s">
        <v>23</v>
      </c>
      <c r="H31" s="4" t="s">
        <v>24</v>
      </c>
      <c r="I31" s="4" t="s">
        <v>25</v>
      </c>
      <c r="J31" s="5" t="s">
        <v>25</v>
      </c>
      <c r="K31" s="5" t="s">
        <v>227</v>
      </c>
      <c r="L31" s="5" t="s">
        <v>228</v>
      </c>
      <c r="M31" s="5" t="s">
        <v>229</v>
      </c>
      <c r="N31" s="5" t="s">
        <v>230</v>
      </c>
      <c r="O31" s="5" t="s">
        <v>231</v>
      </c>
      <c r="P31" s="4" t="str">
        <f t="shared" si="0"/>
        <v>Outstanding</v>
      </c>
      <c r="Q31" s="13" t="s">
        <v>25</v>
      </c>
    </row>
    <row r="32" spans="1:17" ht="60" customHeight="1" x14ac:dyDescent="0.35">
      <c r="A32" s="11" t="s">
        <v>232</v>
      </c>
      <c r="B32" s="2" t="s">
        <v>233</v>
      </c>
      <c r="C32" s="1" t="s">
        <v>234</v>
      </c>
      <c r="D32" s="3" t="s">
        <v>78</v>
      </c>
      <c r="E32" s="3" t="s">
        <v>63</v>
      </c>
      <c r="F32" s="4" t="s">
        <v>22</v>
      </c>
      <c r="G32" s="4" t="s">
        <v>23</v>
      </c>
      <c r="H32" s="4" t="s">
        <v>24</v>
      </c>
      <c r="I32" s="4" t="s">
        <v>25</v>
      </c>
      <c r="J32" s="5" t="s">
        <v>25</v>
      </c>
      <c r="K32" s="5" t="s">
        <v>235</v>
      </c>
      <c r="L32" s="5" t="s">
        <v>236</v>
      </c>
      <c r="M32" s="5"/>
      <c r="N32" s="5" t="s">
        <v>237</v>
      </c>
      <c r="O32" s="5" t="s">
        <v>238</v>
      </c>
      <c r="P32" s="4" t="str">
        <f t="shared" si="0"/>
        <v>Outstanding</v>
      </c>
      <c r="Q32" s="13" t="s">
        <v>25</v>
      </c>
    </row>
    <row r="33" spans="1:17" ht="60" customHeight="1" x14ac:dyDescent="0.35">
      <c r="A33" s="11" t="s">
        <v>232</v>
      </c>
      <c r="B33" s="2" t="s">
        <v>239</v>
      </c>
      <c r="C33" s="1" t="s">
        <v>240</v>
      </c>
      <c r="D33" s="3" t="s">
        <v>78</v>
      </c>
      <c r="E33" s="3" t="s">
        <v>63</v>
      </c>
      <c r="F33" s="4" t="s">
        <v>22</v>
      </c>
      <c r="G33" s="4" t="s">
        <v>23</v>
      </c>
      <c r="H33" s="4" t="s">
        <v>24</v>
      </c>
      <c r="I33" s="4" t="s">
        <v>25</v>
      </c>
      <c r="J33" s="5" t="s">
        <v>25</v>
      </c>
      <c r="K33" s="5" t="s">
        <v>241</v>
      </c>
      <c r="L33" s="5" t="s">
        <v>242</v>
      </c>
      <c r="M33" s="5"/>
      <c r="N33" s="5" t="s">
        <v>243</v>
      </c>
      <c r="O33" s="5" t="s">
        <v>244</v>
      </c>
      <c r="P33" s="4" t="str">
        <f t="shared" si="0"/>
        <v>Outstanding</v>
      </c>
      <c r="Q33" s="13" t="s">
        <v>25</v>
      </c>
    </row>
    <row r="34" spans="1:17" ht="60" customHeight="1" x14ac:dyDescent="0.35">
      <c r="A34" s="11" t="s">
        <v>232</v>
      </c>
      <c r="B34" s="2" t="s">
        <v>245</v>
      </c>
      <c r="C34" s="1" t="s">
        <v>246</v>
      </c>
      <c r="D34" s="3" t="s">
        <v>78</v>
      </c>
      <c r="E34" s="3" t="s">
        <v>63</v>
      </c>
      <c r="F34" s="4" t="s">
        <v>22</v>
      </c>
      <c r="G34" s="4" t="s">
        <v>23</v>
      </c>
      <c r="H34" s="4" t="s">
        <v>24</v>
      </c>
      <c r="I34" s="4" t="s">
        <v>25</v>
      </c>
      <c r="J34" s="5" t="s">
        <v>25</v>
      </c>
      <c r="K34" s="5" t="s">
        <v>247</v>
      </c>
      <c r="L34" s="5" t="s">
        <v>248</v>
      </c>
      <c r="M34" s="5"/>
      <c r="N34" s="5" t="s">
        <v>249</v>
      </c>
      <c r="O34" s="5" t="s">
        <v>250</v>
      </c>
      <c r="P34" s="4" t="str">
        <f t="shared" si="0"/>
        <v>Outstanding</v>
      </c>
      <c r="Q34" s="13" t="s">
        <v>25</v>
      </c>
    </row>
    <row r="35" spans="1:17" ht="60" customHeight="1" x14ac:dyDescent="0.35">
      <c r="A35" s="11" t="s">
        <v>232</v>
      </c>
      <c r="B35" s="2" t="s">
        <v>251</v>
      </c>
      <c r="C35" s="1" t="s">
        <v>252</v>
      </c>
      <c r="D35" s="3" t="s">
        <v>20</v>
      </c>
      <c r="E35" s="3" t="s">
        <v>63</v>
      </c>
      <c r="F35" s="4" t="s">
        <v>22</v>
      </c>
      <c r="G35" s="4" t="s">
        <v>23</v>
      </c>
      <c r="H35" s="4" t="s">
        <v>24</v>
      </c>
      <c r="I35" s="4" t="s">
        <v>25</v>
      </c>
      <c r="J35" s="5" t="s">
        <v>25</v>
      </c>
      <c r="K35" s="5" t="s">
        <v>253</v>
      </c>
      <c r="L35" s="5" t="s">
        <v>254</v>
      </c>
      <c r="M35" s="5" t="s">
        <v>255</v>
      </c>
      <c r="N35" s="5" t="s">
        <v>256</v>
      </c>
      <c r="O35" s="5" t="s">
        <v>257</v>
      </c>
      <c r="P35" s="4" t="str">
        <f t="shared" si="0"/>
        <v>Outstanding</v>
      </c>
      <c r="Q35" s="13" t="s">
        <v>25</v>
      </c>
    </row>
    <row r="36" spans="1:17" ht="60" customHeight="1" x14ac:dyDescent="0.35">
      <c r="A36" s="11" t="s">
        <v>258</v>
      </c>
      <c r="B36" s="2" t="s">
        <v>259</v>
      </c>
      <c r="C36" s="1" t="s">
        <v>260</v>
      </c>
      <c r="D36" s="3" t="s">
        <v>78</v>
      </c>
      <c r="E36" s="3" t="s">
        <v>63</v>
      </c>
      <c r="F36" s="4" t="s">
        <v>22</v>
      </c>
      <c r="G36" s="4" t="s">
        <v>23</v>
      </c>
      <c r="H36" s="4" t="s">
        <v>24</v>
      </c>
      <c r="I36" s="4" t="s">
        <v>25</v>
      </c>
      <c r="J36" s="5" t="s">
        <v>25</v>
      </c>
      <c r="K36" s="5" t="s">
        <v>261</v>
      </c>
      <c r="L36" s="5" t="s">
        <v>262</v>
      </c>
      <c r="M36" s="5"/>
      <c r="N36" s="5" t="s">
        <v>263</v>
      </c>
      <c r="O36" s="5" t="s">
        <v>264</v>
      </c>
      <c r="P36" s="4" t="str">
        <f t="shared" si="0"/>
        <v>Outstanding</v>
      </c>
      <c r="Q36" s="13" t="s">
        <v>25</v>
      </c>
    </row>
    <row r="37" spans="1:17" ht="60" customHeight="1" x14ac:dyDescent="0.35">
      <c r="A37" s="11" t="s">
        <v>265</v>
      </c>
      <c r="B37" s="2" t="s">
        <v>266</v>
      </c>
      <c r="C37" s="1" t="s">
        <v>267</v>
      </c>
      <c r="D37" s="3" t="s">
        <v>20</v>
      </c>
      <c r="E37" s="3" t="s">
        <v>63</v>
      </c>
      <c r="F37" s="4" t="s">
        <v>22</v>
      </c>
      <c r="G37" s="4" t="s">
        <v>23</v>
      </c>
      <c r="H37" s="4" t="s">
        <v>24</v>
      </c>
      <c r="I37" s="4" t="s">
        <v>25</v>
      </c>
      <c r="J37" s="5" t="s">
        <v>25</v>
      </c>
      <c r="K37" s="5" t="s">
        <v>268</v>
      </c>
      <c r="L37" s="5" t="s">
        <v>269</v>
      </c>
      <c r="M37" s="5" t="s">
        <v>270</v>
      </c>
      <c r="N37" s="5" t="s">
        <v>271</v>
      </c>
      <c r="O37" s="5" t="s">
        <v>272</v>
      </c>
      <c r="P37" s="4" t="str">
        <f t="shared" si="0"/>
        <v>Outstanding</v>
      </c>
      <c r="Q37" s="13" t="s">
        <v>25</v>
      </c>
    </row>
    <row r="38" spans="1:17" ht="60" customHeight="1" x14ac:dyDescent="0.35">
      <c r="A38" s="11" t="s">
        <v>265</v>
      </c>
      <c r="B38" s="2" t="s">
        <v>273</v>
      </c>
      <c r="C38" s="1" t="s">
        <v>274</v>
      </c>
      <c r="D38" s="3" t="s">
        <v>78</v>
      </c>
      <c r="E38" s="3" t="s">
        <v>21</v>
      </c>
      <c r="F38" s="4" t="s">
        <v>22</v>
      </c>
      <c r="G38" s="4" t="s">
        <v>23</v>
      </c>
      <c r="H38" s="4" t="s">
        <v>24</v>
      </c>
      <c r="I38" s="4" t="s">
        <v>25</v>
      </c>
      <c r="J38" s="5" t="s">
        <v>25</v>
      </c>
      <c r="K38" s="5" t="s">
        <v>275</v>
      </c>
      <c r="L38" s="5" t="s">
        <v>276</v>
      </c>
      <c r="M38" s="5"/>
      <c r="N38" s="5" t="s">
        <v>277</v>
      </c>
      <c r="O38" s="5" t="s">
        <v>278</v>
      </c>
      <c r="P38" s="4" t="str">
        <f t="shared" si="0"/>
        <v>Outstanding</v>
      </c>
      <c r="Q38" s="13" t="s">
        <v>25</v>
      </c>
    </row>
    <row r="39" spans="1:17" ht="60" customHeight="1" x14ac:dyDescent="0.35">
      <c r="A39" s="11" t="s">
        <v>265</v>
      </c>
      <c r="B39" s="2" t="s">
        <v>279</v>
      </c>
      <c r="C39" s="1" t="s">
        <v>280</v>
      </c>
      <c r="D39" s="3" t="s">
        <v>78</v>
      </c>
      <c r="E39" s="3" t="s">
        <v>21</v>
      </c>
      <c r="F39" s="4" t="s">
        <v>22</v>
      </c>
      <c r="G39" s="4" t="s">
        <v>23</v>
      </c>
      <c r="H39" s="4" t="s">
        <v>24</v>
      </c>
      <c r="I39" s="4" t="s">
        <v>25</v>
      </c>
      <c r="J39" s="5" t="s">
        <v>25</v>
      </c>
      <c r="K39" s="5" t="s">
        <v>281</v>
      </c>
      <c r="L39" s="5" t="s">
        <v>282</v>
      </c>
      <c r="M39" s="5" t="s">
        <v>283</v>
      </c>
      <c r="N39" s="5" t="s">
        <v>284</v>
      </c>
      <c r="O39" s="5" t="s">
        <v>285</v>
      </c>
      <c r="P39" s="4" t="str">
        <f t="shared" si="0"/>
        <v>Outstanding</v>
      </c>
      <c r="Q39" s="13" t="s">
        <v>25</v>
      </c>
    </row>
    <row r="40" spans="1:17" ht="60" customHeight="1" x14ac:dyDescent="0.35">
      <c r="A40" s="11" t="s">
        <v>265</v>
      </c>
      <c r="B40" s="2" t="s">
        <v>286</v>
      </c>
      <c r="C40" s="1" t="s">
        <v>287</v>
      </c>
      <c r="D40" s="3" t="s">
        <v>20</v>
      </c>
      <c r="E40" s="3" t="s">
        <v>63</v>
      </c>
      <c r="F40" s="4" t="s">
        <v>22</v>
      </c>
      <c r="G40" s="4" t="s">
        <v>23</v>
      </c>
      <c r="H40" s="4" t="s">
        <v>24</v>
      </c>
      <c r="I40" s="4" t="s">
        <v>25</v>
      </c>
      <c r="J40" s="5" t="s">
        <v>25</v>
      </c>
      <c r="K40" s="5" t="s">
        <v>288</v>
      </c>
      <c r="L40" s="5" t="s">
        <v>289</v>
      </c>
      <c r="M40" s="5"/>
      <c r="N40" s="5" t="s">
        <v>290</v>
      </c>
      <c r="O40" s="5" t="s">
        <v>291</v>
      </c>
      <c r="P40" s="4" t="str">
        <f t="shared" si="0"/>
        <v>Outstanding</v>
      </c>
      <c r="Q40" s="13" t="s">
        <v>25</v>
      </c>
    </row>
    <row r="41" spans="1:17" ht="60" customHeight="1" x14ac:dyDescent="0.35">
      <c r="A41" s="11" t="s">
        <v>265</v>
      </c>
      <c r="B41" s="2" t="s">
        <v>292</v>
      </c>
      <c r="C41" s="1" t="s">
        <v>293</v>
      </c>
      <c r="D41" s="3" t="s">
        <v>78</v>
      </c>
      <c r="E41" s="3" t="s">
        <v>21</v>
      </c>
      <c r="F41" s="4" t="s">
        <v>22</v>
      </c>
      <c r="G41" s="4" t="s">
        <v>23</v>
      </c>
      <c r="H41" s="4" t="s">
        <v>24</v>
      </c>
      <c r="I41" s="4" t="s">
        <v>25</v>
      </c>
      <c r="J41" s="5" t="s">
        <v>25</v>
      </c>
      <c r="K41" s="5" t="s">
        <v>294</v>
      </c>
      <c r="L41" s="5" t="s">
        <v>295</v>
      </c>
      <c r="M41" s="5" t="s">
        <v>296</v>
      </c>
      <c r="N41" s="5" t="s">
        <v>297</v>
      </c>
      <c r="O41" s="5" t="s">
        <v>298</v>
      </c>
      <c r="P41" s="4" t="str">
        <f t="shared" si="0"/>
        <v>Outstanding</v>
      </c>
      <c r="Q41" s="13" t="s">
        <v>25</v>
      </c>
    </row>
    <row r="42" spans="1:17" ht="60" customHeight="1" x14ac:dyDescent="0.35">
      <c r="A42" s="11" t="s">
        <v>265</v>
      </c>
      <c r="B42" s="2" t="s">
        <v>299</v>
      </c>
      <c r="C42" s="1" t="s">
        <v>300</v>
      </c>
      <c r="D42" s="3" t="s">
        <v>78</v>
      </c>
      <c r="E42" s="3" t="s">
        <v>21</v>
      </c>
      <c r="F42" s="4" t="s">
        <v>22</v>
      </c>
      <c r="G42" s="4" t="s">
        <v>23</v>
      </c>
      <c r="H42" s="4" t="s">
        <v>24</v>
      </c>
      <c r="I42" s="4" t="s">
        <v>25</v>
      </c>
      <c r="J42" s="5" t="s">
        <v>25</v>
      </c>
      <c r="K42" s="5" t="s">
        <v>301</v>
      </c>
      <c r="L42" s="5" t="s">
        <v>302</v>
      </c>
      <c r="M42" s="5" t="s">
        <v>303</v>
      </c>
      <c r="N42" s="5" t="s">
        <v>304</v>
      </c>
      <c r="O42" s="5" t="s">
        <v>305</v>
      </c>
      <c r="P42" s="4" t="str">
        <f t="shared" si="0"/>
        <v>Outstanding</v>
      </c>
      <c r="Q42" s="13" t="s">
        <v>25</v>
      </c>
    </row>
    <row r="43" spans="1:17" ht="60" customHeight="1" x14ac:dyDescent="0.35">
      <c r="A43" s="11" t="s">
        <v>265</v>
      </c>
      <c r="B43" s="2" t="s">
        <v>306</v>
      </c>
      <c r="C43" s="1" t="s">
        <v>307</v>
      </c>
      <c r="D43" s="3" t="s">
        <v>78</v>
      </c>
      <c r="E43" s="3" t="s">
        <v>21</v>
      </c>
      <c r="F43" s="4" t="s">
        <v>22</v>
      </c>
      <c r="G43" s="4" t="s">
        <v>23</v>
      </c>
      <c r="H43" s="4" t="s">
        <v>24</v>
      </c>
      <c r="I43" s="4" t="s">
        <v>25</v>
      </c>
      <c r="J43" s="5" t="s">
        <v>25</v>
      </c>
      <c r="K43" s="5" t="s">
        <v>308</v>
      </c>
      <c r="L43" s="5" t="s">
        <v>309</v>
      </c>
      <c r="M43" s="5" t="s">
        <v>310</v>
      </c>
      <c r="N43" s="5" t="s">
        <v>311</v>
      </c>
      <c r="O43" s="5" t="s">
        <v>312</v>
      </c>
      <c r="P43" s="4" t="str">
        <f t="shared" si="0"/>
        <v>Outstanding</v>
      </c>
      <c r="Q43" s="13" t="s">
        <v>25</v>
      </c>
    </row>
    <row r="44" spans="1:17" ht="60" customHeight="1" x14ac:dyDescent="0.35">
      <c r="A44" s="11" t="s">
        <v>265</v>
      </c>
      <c r="B44" s="2" t="s">
        <v>313</v>
      </c>
      <c r="C44" s="1" t="s">
        <v>314</v>
      </c>
      <c r="D44" s="3" t="s">
        <v>78</v>
      </c>
      <c r="E44" s="3" t="s">
        <v>21</v>
      </c>
      <c r="F44" s="4" t="s">
        <v>22</v>
      </c>
      <c r="G44" s="4" t="s">
        <v>23</v>
      </c>
      <c r="H44" s="4" t="s">
        <v>24</v>
      </c>
      <c r="I44" s="4" t="s">
        <v>25</v>
      </c>
      <c r="J44" s="5" t="s">
        <v>25</v>
      </c>
      <c r="K44" s="5" t="s">
        <v>315</v>
      </c>
      <c r="L44" s="5" t="s">
        <v>316</v>
      </c>
      <c r="M44" s="5" t="s">
        <v>317</v>
      </c>
      <c r="N44" s="5" t="s">
        <v>318</v>
      </c>
      <c r="O44" s="5" t="s">
        <v>319</v>
      </c>
      <c r="P44" s="4" t="str">
        <f t="shared" si="0"/>
        <v>Outstanding</v>
      </c>
      <c r="Q44" s="13" t="s">
        <v>25</v>
      </c>
    </row>
    <row r="45" spans="1:17" ht="60" customHeight="1" x14ac:dyDescent="0.35">
      <c r="A45" s="11" t="s">
        <v>265</v>
      </c>
      <c r="B45" s="2" t="s">
        <v>320</v>
      </c>
      <c r="C45" s="1" t="s">
        <v>321</v>
      </c>
      <c r="D45" s="3" t="s">
        <v>78</v>
      </c>
      <c r="E45" s="3" t="s">
        <v>21</v>
      </c>
      <c r="F45" s="4" t="s">
        <v>22</v>
      </c>
      <c r="G45" s="4" t="s">
        <v>23</v>
      </c>
      <c r="H45" s="4" t="s">
        <v>24</v>
      </c>
      <c r="I45" s="4" t="s">
        <v>25</v>
      </c>
      <c r="J45" s="5" t="s">
        <v>25</v>
      </c>
      <c r="K45" s="5" t="s">
        <v>322</v>
      </c>
      <c r="L45" s="5" t="s">
        <v>316</v>
      </c>
      <c r="M45" s="5" t="s">
        <v>317</v>
      </c>
      <c r="N45" s="5" t="s">
        <v>323</v>
      </c>
      <c r="O45" s="5" t="s">
        <v>324</v>
      </c>
      <c r="P45" s="4" t="str">
        <f t="shared" si="0"/>
        <v>Outstanding</v>
      </c>
      <c r="Q45" s="13" t="s">
        <v>25</v>
      </c>
    </row>
    <row r="46" spans="1:17" ht="60" customHeight="1" x14ac:dyDescent="0.35">
      <c r="A46" s="11" t="s">
        <v>265</v>
      </c>
      <c r="B46" s="2" t="s">
        <v>325</v>
      </c>
      <c r="C46" s="1" t="s">
        <v>326</v>
      </c>
      <c r="D46" s="3" t="s">
        <v>20</v>
      </c>
      <c r="E46" s="3" t="s">
        <v>63</v>
      </c>
      <c r="F46" s="4" t="s">
        <v>22</v>
      </c>
      <c r="G46" s="4" t="s">
        <v>23</v>
      </c>
      <c r="H46" s="4" t="s">
        <v>24</v>
      </c>
      <c r="I46" s="4" t="s">
        <v>25</v>
      </c>
      <c r="J46" s="5" t="s">
        <v>25</v>
      </c>
      <c r="K46" s="5" t="s">
        <v>327</v>
      </c>
      <c r="L46" s="5" t="s">
        <v>328</v>
      </c>
      <c r="M46" s="5" t="s">
        <v>329</v>
      </c>
      <c r="N46" s="5" t="s">
        <v>330</v>
      </c>
      <c r="O46" s="5"/>
      <c r="P46" s="4" t="str">
        <f t="shared" si="0"/>
        <v>Outstanding</v>
      </c>
      <c r="Q46" s="13" t="s">
        <v>25</v>
      </c>
    </row>
    <row r="47" spans="1:17" ht="60" customHeight="1" x14ac:dyDescent="0.35">
      <c r="A47" s="11" t="s">
        <v>331</v>
      </c>
      <c r="B47" s="2" t="s">
        <v>332</v>
      </c>
      <c r="C47" s="1" t="s">
        <v>333</v>
      </c>
      <c r="D47" s="3" t="s">
        <v>20</v>
      </c>
      <c r="E47" s="3" t="s">
        <v>21</v>
      </c>
      <c r="F47" s="4" t="s">
        <v>22</v>
      </c>
      <c r="G47" s="4" t="s">
        <v>23</v>
      </c>
      <c r="H47" s="4" t="s">
        <v>24</v>
      </c>
      <c r="I47" s="4" t="s">
        <v>25</v>
      </c>
      <c r="J47" s="5" t="s">
        <v>25</v>
      </c>
      <c r="K47" s="5" t="s">
        <v>334</v>
      </c>
      <c r="L47" s="5" t="s">
        <v>335</v>
      </c>
      <c r="M47" s="5" t="s">
        <v>336</v>
      </c>
      <c r="N47" s="5" t="s">
        <v>337</v>
      </c>
      <c r="O47" s="5" t="s">
        <v>338</v>
      </c>
      <c r="P47" s="4" t="str">
        <f t="shared" si="0"/>
        <v>Outstanding</v>
      </c>
      <c r="Q47" s="13" t="s">
        <v>25</v>
      </c>
    </row>
    <row r="48" spans="1:17" ht="60" customHeight="1" x14ac:dyDescent="0.35">
      <c r="A48" s="11" t="s">
        <v>331</v>
      </c>
      <c r="B48" s="2" t="s">
        <v>339</v>
      </c>
      <c r="C48" s="1" t="s">
        <v>340</v>
      </c>
      <c r="D48" s="3" t="s">
        <v>20</v>
      </c>
      <c r="E48" s="3" t="s">
        <v>63</v>
      </c>
      <c r="F48" s="4" t="s">
        <v>22</v>
      </c>
      <c r="G48" s="4" t="s">
        <v>23</v>
      </c>
      <c r="H48" s="4" t="s">
        <v>24</v>
      </c>
      <c r="I48" s="4" t="s">
        <v>25</v>
      </c>
      <c r="J48" s="5" t="s">
        <v>25</v>
      </c>
      <c r="K48" s="5" t="s">
        <v>341</v>
      </c>
      <c r="L48" s="5" t="s">
        <v>342</v>
      </c>
      <c r="M48" s="5"/>
      <c r="N48" s="5" t="s">
        <v>343</v>
      </c>
      <c r="O48" s="5" t="s">
        <v>344</v>
      </c>
      <c r="P48" s="4" t="str">
        <f t="shared" si="0"/>
        <v>Outstanding</v>
      </c>
      <c r="Q48" s="13" t="s">
        <v>25</v>
      </c>
    </row>
    <row r="49" spans="1:17" ht="60" customHeight="1" x14ac:dyDescent="0.35">
      <c r="A49" s="11" t="s">
        <v>331</v>
      </c>
      <c r="B49" s="2" t="s">
        <v>345</v>
      </c>
      <c r="C49" s="1" t="s">
        <v>346</v>
      </c>
      <c r="D49" s="3" t="s">
        <v>20</v>
      </c>
      <c r="E49" s="3" t="s">
        <v>63</v>
      </c>
      <c r="F49" s="4" t="s">
        <v>22</v>
      </c>
      <c r="G49" s="4" t="s">
        <v>23</v>
      </c>
      <c r="H49" s="4" t="s">
        <v>24</v>
      </c>
      <c r="I49" s="4" t="s">
        <v>25</v>
      </c>
      <c r="J49" s="5" t="s">
        <v>25</v>
      </c>
      <c r="K49" s="5" t="s">
        <v>347</v>
      </c>
      <c r="L49" s="5" t="s">
        <v>348</v>
      </c>
      <c r="M49" s="5"/>
      <c r="N49" s="5" t="s">
        <v>349</v>
      </c>
      <c r="O49" s="5" t="s">
        <v>350</v>
      </c>
      <c r="P49" s="4" t="str">
        <f t="shared" si="0"/>
        <v>Outstanding</v>
      </c>
      <c r="Q49" s="13" t="s">
        <v>25</v>
      </c>
    </row>
    <row r="50" spans="1:17" ht="60" customHeight="1" x14ac:dyDescent="0.35">
      <c r="A50" s="11" t="s">
        <v>331</v>
      </c>
      <c r="B50" s="2" t="s">
        <v>351</v>
      </c>
      <c r="C50" s="1" t="s">
        <v>352</v>
      </c>
      <c r="D50" s="3" t="s">
        <v>20</v>
      </c>
      <c r="E50" s="3" t="s">
        <v>63</v>
      </c>
      <c r="F50" s="4" t="s">
        <v>22</v>
      </c>
      <c r="G50" s="4" t="s">
        <v>23</v>
      </c>
      <c r="H50" s="4" t="s">
        <v>24</v>
      </c>
      <c r="I50" s="4" t="s">
        <v>25</v>
      </c>
      <c r="J50" s="5" t="s">
        <v>25</v>
      </c>
      <c r="K50" s="5" t="s">
        <v>353</v>
      </c>
      <c r="L50" s="5" t="s">
        <v>354</v>
      </c>
      <c r="M50" s="5" t="s">
        <v>355</v>
      </c>
      <c r="N50" s="5" t="s">
        <v>356</v>
      </c>
      <c r="O50" s="5" t="s">
        <v>357</v>
      </c>
      <c r="P50" s="4" t="str">
        <f t="shared" si="0"/>
        <v>Outstanding</v>
      </c>
      <c r="Q50" s="13" t="s">
        <v>25</v>
      </c>
    </row>
    <row r="51" spans="1:17" ht="60" customHeight="1" x14ac:dyDescent="0.35">
      <c r="A51" s="11" t="s">
        <v>331</v>
      </c>
      <c r="B51" s="2" t="s">
        <v>358</v>
      </c>
      <c r="C51" s="1" t="s">
        <v>359</v>
      </c>
      <c r="D51" s="3" t="s">
        <v>20</v>
      </c>
      <c r="E51" s="3" t="s">
        <v>63</v>
      </c>
      <c r="F51" s="4" t="s">
        <v>22</v>
      </c>
      <c r="G51" s="4" t="s">
        <v>23</v>
      </c>
      <c r="H51" s="4" t="s">
        <v>24</v>
      </c>
      <c r="I51" s="4" t="s">
        <v>25</v>
      </c>
      <c r="J51" s="5" t="s">
        <v>25</v>
      </c>
      <c r="K51" s="5" t="s">
        <v>360</v>
      </c>
      <c r="L51" s="5" t="s">
        <v>361</v>
      </c>
      <c r="M51" s="5" t="s">
        <v>362</v>
      </c>
      <c r="N51" s="5" t="s">
        <v>363</v>
      </c>
      <c r="O51" s="5" t="s">
        <v>364</v>
      </c>
      <c r="P51" s="4" t="str">
        <f t="shared" si="0"/>
        <v>Outstanding</v>
      </c>
      <c r="Q51" s="13" t="s">
        <v>25</v>
      </c>
    </row>
    <row r="52" spans="1:17" ht="60" customHeight="1" x14ac:dyDescent="0.35">
      <c r="A52" s="11" t="s">
        <v>331</v>
      </c>
      <c r="B52" s="2" t="s">
        <v>365</v>
      </c>
      <c r="C52" s="1" t="s">
        <v>366</v>
      </c>
      <c r="D52" s="3" t="s">
        <v>20</v>
      </c>
      <c r="E52" s="3" t="s">
        <v>21</v>
      </c>
      <c r="F52" s="4" t="s">
        <v>22</v>
      </c>
      <c r="G52" s="4" t="s">
        <v>23</v>
      </c>
      <c r="H52" s="4" t="s">
        <v>24</v>
      </c>
      <c r="I52" s="4" t="s">
        <v>25</v>
      </c>
      <c r="J52" s="5" t="s">
        <v>25</v>
      </c>
      <c r="K52" s="5" t="s">
        <v>367</v>
      </c>
      <c r="L52" s="5" t="s">
        <v>368</v>
      </c>
      <c r="M52" s="5" t="s">
        <v>369</v>
      </c>
      <c r="N52" s="5" t="s">
        <v>370</v>
      </c>
      <c r="O52" s="5" t="s">
        <v>371</v>
      </c>
      <c r="P52" s="4" t="str">
        <f t="shared" si="0"/>
        <v>Outstanding</v>
      </c>
      <c r="Q52" s="13" t="s">
        <v>25</v>
      </c>
    </row>
    <row r="53" spans="1:17" ht="60" customHeight="1" x14ac:dyDescent="0.35">
      <c r="A53" s="11" t="s">
        <v>331</v>
      </c>
      <c r="B53" s="2" t="s">
        <v>372</v>
      </c>
      <c r="C53" s="1" t="s">
        <v>373</v>
      </c>
      <c r="D53" s="3" t="s">
        <v>20</v>
      </c>
      <c r="E53" s="3" t="s">
        <v>21</v>
      </c>
      <c r="F53" s="4" t="s">
        <v>22</v>
      </c>
      <c r="G53" s="4" t="s">
        <v>23</v>
      </c>
      <c r="H53" s="4" t="s">
        <v>24</v>
      </c>
      <c r="I53" s="4" t="s">
        <v>25</v>
      </c>
      <c r="J53" s="5" t="s">
        <v>25</v>
      </c>
      <c r="K53" s="5" t="s">
        <v>374</v>
      </c>
      <c r="L53" s="5" t="s">
        <v>375</v>
      </c>
      <c r="M53" s="5" t="s">
        <v>376</v>
      </c>
      <c r="N53" s="5" t="s">
        <v>377</v>
      </c>
      <c r="O53" s="5" t="s">
        <v>378</v>
      </c>
      <c r="P53" s="4" t="str">
        <f t="shared" si="0"/>
        <v>Outstanding</v>
      </c>
      <c r="Q53" s="13" t="s">
        <v>25</v>
      </c>
    </row>
    <row r="54" spans="1:17" ht="60" customHeight="1" x14ac:dyDescent="0.35">
      <c r="A54" s="11" t="s">
        <v>331</v>
      </c>
      <c r="B54" s="2" t="s">
        <v>379</v>
      </c>
      <c r="C54" s="1" t="s">
        <v>380</v>
      </c>
      <c r="D54" s="3" t="s">
        <v>20</v>
      </c>
      <c r="E54" s="3" t="s">
        <v>63</v>
      </c>
      <c r="F54" s="4" t="s">
        <v>22</v>
      </c>
      <c r="G54" s="4" t="s">
        <v>23</v>
      </c>
      <c r="H54" s="4" t="s">
        <v>24</v>
      </c>
      <c r="I54" s="4" t="s">
        <v>25</v>
      </c>
      <c r="J54" s="5" t="s">
        <v>25</v>
      </c>
      <c r="K54" s="5" t="s">
        <v>381</v>
      </c>
      <c r="L54" s="5" t="s">
        <v>382</v>
      </c>
      <c r="M54" s="5"/>
      <c r="N54" s="5" t="s">
        <v>383</v>
      </c>
      <c r="O54" s="5" t="s">
        <v>384</v>
      </c>
      <c r="P54" s="4" t="str">
        <f t="shared" si="0"/>
        <v>Outstanding</v>
      </c>
      <c r="Q54" s="13" t="s">
        <v>25</v>
      </c>
    </row>
    <row r="55" spans="1:17" ht="60" customHeight="1" x14ac:dyDescent="0.35">
      <c r="A55" s="11" t="s">
        <v>331</v>
      </c>
      <c r="B55" s="2" t="s">
        <v>385</v>
      </c>
      <c r="C55" s="1" t="s">
        <v>386</v>
      </c>
      <c r="D55" s="3" t="s">
        <v>20</v>
      </c>
      <c r="E55" s="3" t="s">
        <v>21</v>
      </c>
      <c r="F55" s="4" t="s">
        <v>22</v>
      </c>
      <c r="G55" s="4" t="s">
        <v>23</v>
      </c>
      <c r="H55" s="4" t="s">
        <v>24</v>
      </c>
      <c r="I55" s="4" t="s">
        <v>25</v>
      </c>
      <c r="J55" s="5" t="s">
        <v>25</v>
      </c>
      <c r="K55" s="5" t="s">
        <v>387</v>
      </c>
      <c r="L55" s="5" t="s">
        <v>388</v>
      </c>
      <c r="M55" s="5"/>
      <c r="N55" s="5" t="s">
        <v>389</v>
      </c>
      <c r="O55" s="5" t="s">
        <v>390</v>
      </c>
      <c r="P55" s="4" t="str">
        <f t="shared" si="0"/>
        <v>Outstanding</v>
      </c>
      <c r="Q55" s="13" t="s">
        <v>25</v>
      </c>
    </row>
    <row r="56" spans="1:17" ht="60" customHeight="1" x14ac:dyDescent="0.35">
      <c r="A56" s="11" t="s">
        <v>331</v>
      </c>
      <c r="B56" s="2" t="s">
        <v>391</v>
      </c>
      <c r="C56" s="1" t="s">
        <v>392</v>
      </c>
      <c r="D56" s="3" t="s">
        <v>20</v>
      </c>
      <c r="E56" s="3" t="s">
        <v>21</v>
      </c>
      <c r="F56" s="4" t="s">
        <v>22</v>
      </c>
      <c r="G56" s="4" t="s">
        <v>23</v>
      </c>
      <c r="H56" s="4" t="s">
        <v>24</v>
      </c>
      <c r="I56" s="4" t="s">
        <v>25</v>
      </c>
      <c r="J56" s="5" t="s">
        <v>25</v>
      </c>
      <c r="K56" s="5" t="s">
        <v>393</v>
      </c>
      <c r="L56" s="5" t="s">
        <v>394</v>
      </c>
      <c r="M56" s="5" t="s">
        <v>395</v>
      </c>
      <c r="N56" s="5" t="s">
        <v>396</v>
      </c>
      <c r="O56" s="5" t="s">
        <v>397</v>
      </c>
      <c r="P56" s="4" t="str">
        <f t="shared" si="0"/>
        <v>Outstanding</v>
      </c>
      <c r="Q56" s="13" t="s">
        <v>25</v>
      </c>
    </row>
    <row r="57" spans="1:17" ht="60" customHeight="1" x14ac:dyDescent="0.35">
      <c r="A57" s="11" t="s">
        <v>331</v>
      </c>
      <c r="B57" s="2" t="s">
        <v>398</v>
      </c>
      <c r="C57" s="1" t="s">
        <v>399</v>
      </c>
      <c r="D57" s="3" t="s">
        <v>20</v>
      </c>
      <c r="E57" s="3" t="s">
        <v>21</v>
      </c>
      <c r="F57" s="4" t="s">
        <v>22</v>
      </c>
      <c r="G57" s="4" t="s">
        <v>23</v>
      </c>
      <c r="H57" s="4" t="s">
        <v>24</v>
      </c>
      <c r="I57" s="4" t="s">
        <v>25</v>
      </c>
      <c r="J57" s="5" t="s">
        <v>25</v>
      </c>
      <c r="K57" s="5" t="s">
        <v>400</v>
      </c>
      <c r="L57" s="5" t="s">
        <v>401</v>
      </c>
      <c r="M57" s="5"/>
      <c r="N57" s="5" t="s">
        <v>402</v>
      </c>
      <c r="O57" s="5" t="s">
        <v>403</v>
      </c>
      <c r="P57" s="4" t="str">
        <f t="shared" si="0"/>
        <v>Outstanding</v>
      </c>
      <c r="Q57" s="13" t="s">
        <v>25</v>
      </c>
    </row>
    <row r="58" spans="1:17" ht="60" customHeight="1" x14ac:dyDescent="0.35">
      <c r="A58" s="11" t="s">
        <v>331</v>
      </c>
      <c r="B58" s="2" t="s">
        <v>404</v>
      </c>
      <c r="C58" s="1" t="s">
        <v>405</v>
      </c>
      <c r="D58" s="3" t="s">
        <v>20</v>
      </c>
      <c r="E58" s="3" t="s">
        <v>63</v>
      </c>
      <c r="F58" s="4" t="s">
        <v>22</v>
      </c>
      <c r="G58" s="4" t="s">
        <v>23</v>
      </c>
      <c r="H58" s="4" t="s">
        <v>24</v>
      </c>
      <c r="I58" s="4" t="s">
        <v>25</v>
      </c>
      <c r="J58" s="5" t="s">
        <v>25</v>
      </c>
      <c r="K58" s="5" t="s">
        <v>406</v>
      </c>
      <c r="L58" s="5" t="s">
        <v>407</v>
      </c>
      <c r="M58" s="5" t="s">
        <v>408</v>
      </c>
      <c r="N58" s="5" t="s">
        <v>409</v>
      </c>
      <c r="O58" s="5" t="s">
        <v>410</v>
      </c>
      <c r="P58" s="4" t="str">
        <f t="shared" si="0"/>
        <v>Outstanding</v>
      </c>
      <c r="Q58" s="13" t="s">
        <v>25</v>
      </c>
    </row>
    <row r="59" spans="1:17" ht="60" customHeight="1" x14ac:dyDescent="0.35">
      <c r="A59" s="11" t="s">
        <v>331</v>
      </c>
      <c r="B59" s="2" t="s">
        <v>411</v>
      </c>
      <c r="C59" s="1" t="s">
        <v>412</v>
      </c>
      <c r="D59" s="3" t="s">
        <v>20</v>
      </c>
      <c r="E59" s="3" t="s">
        <v>63</v>
      </c>
      <c r="F59" s="4" t="s">
        <v>22</v>
      </c>
      <c r="G59" s="4" t="s">
        <v>23</v>
      </c>
      <c r="H59" s="4" t="s">
        <v>24</v>
      </c>
      <c r="I59" s="4" t="s">
        <v>25</v>
      </c>
      <c r="J59" s="5" t="s">
        <v>25</v>
      </c>
      <c r="K59" s="5" t="s">
        <v>413</v>
      </c>
      <c r="L59" s="5" t="s">
        <v>414</v>
      </c>
      <c r="M59" s="5"/>
      <c r="N59" s="5" t="s">
        <v>415</v>
      </c>
      <c r="O59" s="5" t="s">
        <v>416</v>
      </c>
      <c r="P59" s="4" t="str">
        <f t="shared" si="0"/>
        <v>Outstanding</v>
      </c>
      <c r="Q59" s="13" t="s">
        <v>25</v>
      </c>
    </row>
    <row r="60" spans="1:17" ht="60" customHeight="1" x14ac:dyDescent="0.35">
      <c r="A60" s="11" t="s">
        <v>331</v>
      </c>
      <c r="B60" s="2" t="s">
        <v>417</v>
      </c>
      <c r="C60" s="1" t="s">
        <v>418</v>
      </c>
      <c r="D60" s="3" t="s">
        <v>20</v>
      </c>
      <c r="E60" s="3" t="s">
        <v>63</v>
      </c>
      <c r="F60" s="4" t="s">
        <v>22</v>
      </c>
      <c r="G60" s="4" t="s">
        <v>23</v>
      </c>
      <c r="H60" s="4" t="s">
        <v>24</v>
      </c>
      <c r="I60" s="4" t="s">
        <v>25</v>
      </c>
      <c r="J60" s="5" t="s">
        <v>25</v>
      </c>
      <c r="K60" s="5" t="s">
        <v>419</v>
      </c>
      <c r="L60" s="5" t="s">
        <v>420</v>
      </c>
      <c r="M60" s="5"/>
      <c r="N60" s="5" t="s">
        <v>421</v>
      </c>
      <c r="O60" s="5" t="s">
        <v>422</v>
      </c>
      <c r="P60" s="4" t="str">
        <f t="shared" si="0"/>
        <v>Outstanding</v>
      </c>
      <c r="Q60" s="13" t="s">
        <v>25</v>
      </c>
    </row>
    <row r="61" spans="1:17" ht="60" customHeight="1" x14ac:dyDescent="0.35">
      <c r="A61" s="11" t="s">
        <v>331</v>
      </c>
      <c r="B61" s="2" t="s">
        <v>423</v>
      </c>
      <c r="C61" s="1" t="s">
        <v>424</v>
      </c>
      <c r="D61" s="3" t="s">
        <v>20</v>
      </c>
      <c r="E61" s="3" t="s">
        <v>63</v>
      </c>
      <c r="F61" s="4" t="s">
        <v>22</v>
      </c>
      <c r="G61" s="4" t="s">
        <v>23</v>
      </c>
      <c r="H61" s="4" t="s">
        <v>24</v>
      </c>
      <c r="I61" s="4" t="s">
        <v>25</v>
      </c>
      <c r="J61" s="5" t="s">
        <v>25</v>
      </c>
      <c r="K61" s="5" t="s">
        <v>425</v>
      </c>
      <c r="L61" s="5" t="s">
        <v>426</v>
      </c>
      <c r="M61" s="5"/>
      <c r="N61" s="5" t="s">
        <v>427</v>
      </c>
      <c r="O61" s="5" t="s">
        <v>428</v>
      </c>
      <c r="P61" s="4" t="str">
        <f t="shared" si="0"/>
        <v>Outstanding</v>
      </c>
      <c r="Q61" s="13" t="s">
        <v>25</v>
      </c>
    </row>
    <row r="62" spans="1:17" ht="60" customHeight="1" x14ac:dyDescent="0.35">
      <c r="A62" s="11" t="s">
        <v>331</v>
      </c>
      <c r="B62" s="2" t="s">
        <v>429</v>
      </c>
      <c r="C62" s="1" t="s">
        <v>430</v>
      </c>
      <c r="D62" s="3" t="s">
        <v>78</v>
      </c>
      <c r="E62" s="3" t="s">
        <v>21</v>
      </c>
      <c r="F62" s="4" t="s">
        <v>22</v>
      </c>
      <c r="G62" s="4" t="s">
        <v>23</v>
      </c>
      <c r="H62" s="4" t="s">
        <v>24</v>
      </c>
      <c r="I62" s="4" t="s">
        <v>25</v>
      </c>
      <c r="J62" s="5" t="s">
        <v>25</v>
      </c>
      <c r="K62" s="5" t="s">
        <v>431</v>
      </c>
      <c r="L62" s="5" t="s">
        <v>432</v>
      </c>
      <c r="M62" s="5" t="s">
        <v>433</v>
      </c>
      <c r="N62" s="5" t="s">
        <v>434</v>
      </c>
      <c r="O62" s="5" t="s">
        <v>435</v>
      </c>
      <c r="P62" s="4" t="str">
        <f t="shared" si="0"/>
        <v>Outstanding</v>
      </c>
      <c r="Q62" s="13" t="s">
        <v>25</v>
      </c>
    </row>
    <row r="63" spans="1:17" ht="60" customHeight="1" x14ac:dyDescent="0.35">
      <c r="A63" s="11" t="s">
        <v>436</v>
      </c>
      <c r="B63" s="2" t="s">
        <v>437</v>
      </c>
      <c r="C63" s="1" t="s">
        <v>438</v>
      </c>
      <c r="D63" s="3" t="s">
        <v>78</v>
      </c>
      <c r="E63" s="3" t="s">
        <v>63</v>
      </c>
      <c r="F63" s="4" t="s">
        <v>22</v>
      </c>
      <c r="G63" s="4" t="s">
        <v>23</v>
      </c>
      <c r="H63" s="4" t="s">
        <v>24</v>
      </c>
      <c r="I63" s="4" t="s">
        <v>25</v>
      </c>
      <c r="J63" s="5" t="s">
        <v>25</v>
      </c>
      <c r="K63" s="5" t="s">
        <v>439</v>
      </c>
      <c r="L63" s="5" t="s">
        <v>440</v>
      </c>
      <c r="M63" s="5" t="s">
        <v>441</v>
      </c>
      <c r="N63" s="5" t="s">
        <v>442</v>
      </c>
      <c r="O63" s="5" t="s">
        <v>443</v>
      </c>
      <c r="P63" s="4" t="str">
        <f t="shared" si="0"/>
        <v>Outstanding</v>
      </c>
      <c r="Q63" s="13" t="s">
        <v>25</v>
      </c>
    </row>
    <row r="64" spans="1:17" ht="60" customHeight="1" x14ac:dyDescent="0.35">
      <c r="A64" s="11" t="s">
        <v>436</v>
      </c>
      <c r="B64" s="2" t="s">
        <v>444</v>
      </c>
      <c r="C64" s="1" t="s">
        <v>445</v>
      </c>
      <c r="D64" s="3" t="s">
        <v>78</v>
      </c>
      <c r="E64" s="3" t="s">
        <v>63</v>
      </c>
      <c r="F64" s="4" t="s">
        <v>22</v>
      </c>
      <c r="G64" s="4" t="s">
        <v>23</v>
      </c>
      <c r="H64" s="4" t="s">
        <v>24</v>
      </c>
      <c r="I64" s="4" t="s">
        <v>25</v>
      </c>
      <c r="J64" s="5" t="s">
        <v>25</v>
      </c>
      <c r="K64" s="5" t="s">
        <v>446</v>
      </c>
      <c r="L64" s="5" t="s">
        <v>447</v>
      </c>
      <c r="M64" s="5" t="s">
        <v>448</v>
      </c>
      <c r="N64" s="5" t="s">
        <v>449</v>
      </c>
      <c r="O64" s="5" t="s">
        <v>450</v>
      </c>
      <c r="P64" s="4" t="str">
        <f t="shared" si="0"/>
        <v>Outstanding</v>
      </c>
      <c r="Q64" s="13" t="s">
        <v>25</v>
      </c>
    </row>
    <row r="65" spans="1:17" ht="60" customHeight="1" x14ac:dyDescent="0.35">
      <c r="A65" s="11" t="s">
        <v>451</v>
      </c>
      <c r="B65" s="2" t="s">
        <v>452</v>
      </c>
      <c r="C65" s="1" t="s">
        <v>453</v>
      </c>
      <c r="D65" s="3" t="s">
        <v>78</v>
      </c>
      <c r="E65" s="3" t="s">
        <v>63</v>
      </c>
      <c r="F65" s="4" t="s">
        <v>22</v>
      </c>
      <c r="G65" s="4" t="s">
        <v>23</v>
      </c>
      <c r="H65" s="4" t="s">
        <v>24</v>
      </c>
      <c r="I65" s="4" t="s">
        <v>25</v>
      </c>
      <c r="J65" s="5" t="s">
        <v>25</v>
      </c>
      <c r="K65" s="5" t="s">
        <v>454</v>
      </c>
      <c r="L65" s="5" t="s">
        <v>455</v>
      </c>
      <c r="M65" s="5"/>
      <c r="N65" s="5" t="s">
        <v>456</v>
      </c>
      <c r="O65" s="5" t="s">
        <v>457</v>
      </c>
      <c r="P65" s="4" t="str">
        <f t="shared" si="0"/>
        <v>Outstanding</v>
      </c>
      <c r="Q65" s="13" t="s">
        <v>25</v>
      </c>
    </row>
    <row r="66" spans="1:17" ht="60" customHeight="1" x14ac:dyDescent="0.35">
      <c r="A66" s="11" t="s">
        <v>451</v>
      </c>
      <c r="B66" s="2" t="s">
        <v>458</v>
      </c>
      <c r="C66" s="1" t="s">
        <v>459</v>
      </c>
      <c r="D66" s="3" t="s">
        <v>78</v>
      </c>
      <c r="E66" s="3" t="s">
        <v>63</v>
      </c>
      <c r="F66" s="4" t="s">
        <v>22</v>
      </c>
      <c r="G66" s="4" t="s">
        <v>23</v>
      </c>
      <c r="H66" s="4" t="s">
        <v>24</v>
      </c>
      <c r="I66" s="4" t="s">
        <v>25</v>
      </c>
      <c r="J66" s="5" t="s">
        <v>25</v>
      </c>
      <c r="K66" s="5" t="s">
        <v>460</v>
      </c>
      <c r="L66" s="5" t="s">
        <v>461</v>
      </c>
      <c r="M66" s="5" t="s">
        <v>462</v>
      </c>
      <c r="N66" s="5" t="s">
        <v>463</v>
      </c>
      <c r="O66" s="5" t="s">
        <v>464</v>
      </c>
      <c r="P66" s="4" t="str">
        <f t="shared" si="0"/>
        <v>Outstanding</v>
      </c>
      <c r="Q66" s="13" t="s">
        <v>25</v>
      </c>
    </row>
    <row r="67" spans="1:17" ht="60" customHeight="1" x14ac:dyDescent="0.35">
      <c r="A67" s="11" t="s">
        <v>451</v>
      </c>
      <c r="B67" s="2" t="s">
        <v>465</v>
      </c>
      <c r="C67" s="1" t="s">
        <v>466</v>
      </c>
      <c r="D67" s="3" t="s">
        <v>78</v>
      </c>
      <c r="E67" s="3" t="s">
        <v>63</v>
      </c>
      <c r="F67" s="4" t="s">
        <v>22</v>
      </c>
      <c r="G67" s="4" t="s">
        <v>23</v>
      </c>
      <c r="H67" s="4" t="s">
        <v>24</v>
      </c>
      <c r="I67" s="4" t="s">
        <v>25</v>
      </c>
      <c r="J67" s="5" t="s">
        <v>25</v>
      </c>
      <c r="K67" s="5" t="s">
        <v>467</v>
      </c>
      <c r="L67" s="5" t="s">
        <v>468</v>
      </c>
      <c r="M67" s="5" t="s">
        <v>469</v>
      </c>
      <c r="N67" s="5" t="s">
        <v>470</v>
      </c>
      <c r="O67" s="5" t="s">
        <v>471</v>
      </c>
      <c r="P67" s="4" t="str">
        <f t="shared" si="0"/>
        <v>Outstanding</v>
      </c>
      <c r="Q67" s="13" t="s">
        <v>25</v>
      </c>
    </row>
    <row r="68" spans="1:17" ht="60" customHeight="1" x14ac:dyDescent="0.35">
      <c r="A68" s="11" t="s">
        <v>451</v>
      </c>
      <c r="B68" s="2" t="s">
        <v>472</v>
      </c>
      <c r="C68" s="1" t="s">
        <v>473</v>
      </c>
      <c r="D68" s="3" t="s">
        <v>78</v>
      </c>
      <c r="E68" s="3" t="s">
        <v>21</v>
      </c>
      <c r="F68" s="4" t="s">
        <v>22</v>
      </c>
      <c r="G68" s="4" t="s">
        <v>23</v>
      </c>
      <c r="H68" s="4" t="s">
        <v>24</v>
      </c>
      <c r="I68" s="4" t="s">
        <v>25</v>
      </c>
      <c r="J68" s="5" t="s">
        <v>25</v>
      </c>
      <c r="K68" s="5" t="s">
        <v>474</v>
      </c>
      <c r="L68" s="5" t="s">
        <v>475</v>
      </c>
      <c r="M68" s="5" t="s">
        <v>476</v>
      </c>
      <c r="N68" s="5" t="s">
        <v>477</v>
      </c>
      <c r="O68" s="5" t="s">
        <v>478</v>
      </c>
      <c r="P68" s="4" t="str">
        <f t="shared" si="0"/>
        <v>Outstanding</v>
      </c>
      <c r="Q68" s="13" t="s">
        <v>25</v>
      </c>
    </row>
    <row r="69" spans="1:17" ht="60" customHeight="1" x14ac:dyDescent="0.35">
      <c r="A69" s="11" t="s">
        <v>451</v>
      </c>
      <c r="B69" s="2" t="s">
        <v>479</v>
      </c>
      <c r="C69" s="1" t="s">
        <v>480</v>
      </c>
      <c r="D69" s="3" t="s">
        <v>20</v>
      </c>
      <c r="E69" s="3" t="s">
        <v>21</v>
      </c>
      <c r="F69" s="4" t="s">
        <v>22</v>
      </c>
      <c r="G69" s="4" t="s">
        <v>23</v>
      </c>
      <c r="H69" s="4" t="s">
        <v>24</v>
      </c>
      <c r="I69" s="4" t="s">
        <v>25</v>
      </c>
      <c r="J69" s="5" t="s">
        <v>25</v>
      </c>
      <c r="K69" s="5" t="s">
        <v>481</v>
      </c>
      <c r="L69" s="5" t="s">
        <v>482</v>
      </c>
      <c r="M69" s="5"/>
      <c r="N69" s="5" t="s">
        <v>483</v>
      </c>
      <c r="O69" s="5" t="s">
        <v>484</v>
      </c>
      <c r="P69" s="4" t="str">
        <f t="shared" si="0"/>
        <v>Outstanding</v>
      </c>
      <c r="Q69" s="13" t="s">
        <v>25</v>
      </c>
    </row>
    <row r="70" spans="1:17" ht="60" customHeight="1" x14ac:dyDescent="0.35">
      <c r="A70" s="11" t="s">
        <v>451</v>
      </c>
      <c r="B70" s="2" t="s">
        <v>485</v>
      </c>
      <c r="C70" s="1" t="s">
        <v>486</v>
      </c>
      <c r="D70" s="3" t="s">
        <v>78</v>
      </c>
      <c r="E70" s="3" t="s">
        <v>63</v>
      </c>
      <c r="F70" s="4" t="s">
        <v>22</v>
      </c>
      <c r="G70" s="4" t="s">
        <v>23</v>
      </c>
      <c r="H70" s="4" t="s">
        <v>24</v>
      </c>
      <c r="I70" s="4" t="s">
        <v>25</v>
      </c>
      <c r="J70" s="5" t="s">
        <v>25</v>
      </c>
      <c r="K70" s="5" t="s">
        <v>487</v>
      </c>
      <c r="L70" s="5" t="s">
        <v>488</v>
      </c>
      <c r="M70" s="5"/>
      <c r="N70" s="5" t="s">
        <v>489</v>
      </c>
      <c r="O70" s="5" t="s">
        <v>490</v>
      </c>
      <c r="P70" s="4" t="str">
        <f t="shared" si="0"/>
        <v>Outstanding</v>
      </c>
      <c r="Q70" s="13" t="s">
        <v>25</v>
      </c>
    </row>
    <row r="71" spans="1:17" ht="60" customHeight="1" x14ac:dyDescent="0.35">
      <c r="A71" s="12" t="s">
        <v>451</v>
      </c>
      <c r="B71" s="6" t="s">
        <v>491</v>
      </c>
      <c r="C71" s="7" t="s">
        <v>492</v>
      </c>
      <c r="D71" s="8" t="s">
        <v>20</v>
      </c>
      <c r="E71" s="8" t="s">
        <v>21</v>
      </c>
      <c r="F71" s="9" t="s">
        <v>22</v>
      </c>
      <c r="G71" s="9" t="s">
        <v>23</v>
      </c>
      <c r="H71" s="9" t="s">
        <v>24</v>
      </c>
      <c r="I71" s="9" t="s">
        <v>25</v>
      </c>
      <c r="J71" s="10" t="s">
        <v>25</v>
      </c>
      <c r="K71" s="10" t="s">
        <v>493</v>
      </c>
      <c r="L71" s="10" t="s">
        <v>494</v>
      </c>
      <c r="M71" s="10" t="s">
        <v>495</v>
      </c>
      <c r="N71" s="10" t="s">
        <v>496</v>
      </c>
      <c r="O71" s="10"/>
      <c r="P71" s="9" t="str">
        <f t="shared" si="0"/>
        <v>Outstanding</v>
      </c>
      <c r="Q71" s="14" t="s">
        <v>25</v>
      </c>
    </row>
    <row r="75" spans="1:17" ht="32" customHeight="1" x14ac:dyDescent="0.35">
      <c r="A75" s="288" t="s">
        <v>497</v>
      </c>
      <c r="B75" s="288"/>
      <c r="C75" s="288"/>
      <c r="D75" s="288"/>
    </row>
  </sheetData>
  <mergeCells count="1">
    <mergeCell ref="A75:D75"/>
  </mergeCells>
  <conditionalFormatting sqref="F2:F7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1" xr:uid="{00000000-0002-0000-0200-000000000000}">
      <formula1>"Must,Should,Could,Won't,Unassigned"</formula1>
    </dataValidation>
    <dataValidation type="list" showErrorMessage="1" errorTitle="Invalid Value" error="Please select a value from the list: Low, Medium, High, Unassessed." sqref="G2:G71" xr:uid="{00000000-0002-0000-0200-000001000000}">
      <formula1>"Low,Medium,High,Unassessed"</formula1>
    </dataValidation>
    <dataValidation type="list" showErrorMessage="1" errorTitle="Invalid Value" error="Please select a value from the list: Phase1, Phase2, Phase3, Phase4, Phase5, Pending." sqref="H2:H7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1" xr:uid="{00000000-0002-0000-0200-000003000000}">
      <formula1>"Implemented,Testing,Failed,Compensated,Risk Accepted,N/A"</formula1>
    </dataValidation>
  </dataValidations>
  <hyperlinks>
    <hyperlink ref="A7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651</v>
      </c>
      <c r="C2" s="305" t="s">
        <v>651</v>
      </c>
      <c r="D2" s="305" t="s">
        <v>651</v>
      </c>
      <c r="E2" s="305" t="s">
        <v>651</v>
      </c>
      <c r="F2" s="305" t="s">
        <v>651</v>
      </c>
      <c r="G2" s="305" t="s">
        <v>651</v>
      </c>
      <c r="H2" s="309" t="s">
        <v>652</v>
      </c>
      <c r="I2" s="309" t="s">
        <v>652</v>
      </c>
      <c r="J2" s="309" t="s">
        <v>652</v>
      </c>
      <c r="K2" s="309" t="s">
        <v>652</v>
      </c>
      <c r="L2" s="309" t="s">
        <v>652</v>
      </c>
      <c r="M2" s="308" t="s">
        <v>653</v>
      </c>
      <c r="N2" s="308" t="s">
        <v>653</v>
      </c>
      <c r="O2" s="310" t="s">
        <v>654</v>
      </c>
      <c r="P2" s="310" t="s">
        <v>654</v>
      </c>
      <c r="Q2" s="306" t="s">
        <v>15</v>
      </c>
      <c r="R2" s="306" t="s">
        <v>15</v>
      </c>
      <c r="S2" s="306" t="s">
        <v>15</v>
      </c>
      <c r="T2" s="307" t="s">
        <v>655</v>
      </c>
    </row>
    <row r="3" spans="2:20" ht="35" customHeight="1" x14ac:dyDescent="0.35">
      <c r="B3" s="70" t="s">
        <v>656</v>
      </c>
      <c r="C3" s="70" t="s">
        <v>657</v>
      </c>
      <c r="D3" s="70" t="s">
        <v>658</v>
      </c>
      <c r="E3" s="70" t="s">
        <v>659</v>
      </c>
      <c r="F3" s="70" t="s">
        <v>660</v>
      </c>
      <c r="G3" s="70" t="s">
        <v>11</v>
      </c>
      <c r="H3" s="71" t="s">
        <v>661</v>
      </c>
      <c r="I3" s="71" t="s">
        <v>662</v>
      </c>
      <c r="J3" s="71" t="s">
        <v>663</v>
      </c>
      <c r="K3" s="71" t="s">
        <v>664</v>
      </c>
      <c r="L3" s="71" t="s">
        <v>595</v>
      </c>
      <c r="M3" s="72" t="s">
        <v>665</v>
      </c>
      <c r="N3" s="72" t="s">
        <v>666</v>
      </c>
      <c r="O3" s="73" t="s">
        <v>667</v>
      </c>
      <c r="P3" s="73" t="s">
        <v>668</v>
      </c>
      <c r="Q3" s="74" t="s">
        <v>15</v>
      </c>
      <c r="R3" s="74" t="s">
        <v>669</v>
      </c>
      <c r="S3" s="74" t="s">
        <v>670</v>
      </c>
      <c r="T3" s="75" t="s">
        <v>671</v>
      </c>
    </row>
    <row r="4" spans="2:20" ht="60" customHeight="1" x14ac:dyDescent="0.35">
      <c r="B4" s="76" t="s">
        <v>672</v>
      </c>
      <c r="C4" s="76" t="s">
        <v>673</v>
      </c>
      <c r="D4" s="76" t="s">
        <v>674</v>
      </c>
      <c r="E4" s="76" t="s">
        <v>675</v>
      </c>
      <c r="F4" s="76" t="s">
        <v>676</v>
      </c>
      <c r="G4" s="76" t="s">
        <v>677</v>
      </c>
      <c r="H4" s="76" t="s">
        <v>678</v>
      </c>
      <c r="I4" s="76" t="s">
        <v>679</v>
      </c>
      <c r="J4" s="76" t="s">
        <v>680</v>
      </c>
      <c r="K4" s="76" t="s">
        <v>681</v>
      </c>
      <c r="L4" s="76" t="s">
        <v>682</v>
      </c>
      <c r="M4" s="76" t="s">
        <v>683</v>
      </c>
      <c r="N4" s="76" t="s">
        <v>684</v>
      </c>
      <c r="O4" s="76" t="s">
        <v>685</v>
      </c>
      <c r="P4" s="76" t="s">
        <v>686</v>
      </c>
      <c r="Q4" s="76" t="s">
        <v>687</v>
      </c>
      <c r="R4" s="76" t="s">
        <v>688</v>
      </c>
      <c r="S4" s="76" t="s">
        <v>689</v>
      </c>
      <c r="T4" s="76" t="s">
        <v>690</v>
      </c>
    </row>
    <row r="5" spans="2:20" ht="60" customHeight="1" x14ac:dyDescent="0.35">
      <c r="B5" s="38" t="s">
        <v>691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692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693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694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695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696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697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698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699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700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701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702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703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704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705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706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707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708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709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710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711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712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713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714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715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716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717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718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719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720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721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722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723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724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725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726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727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728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729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730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731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732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733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734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735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736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737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738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739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740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497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741</v>
      </c>
      <c r="B1" s="104" t="s">
        <v>1</v>
      </c>
      <c r="C1" s="104" t="s">
        <v>742</v>
      </c>
      <c r="D1" s="104" t="s">
        <v>11</v>
      </c>
      <c r="E1" s="104" t="s">
        <v>743</v>
      </c>
      <c r="F1" s="104" t="s">
        <v>744</v>
      </c>
      <c r="G1" s="104" t="s">
        <v>745</v>
      </c>
      <c r="H1" s="104" t="s">
        <v>746</v>
      </c>
      <c r="I1" s="104" t="s">
        <v>747</v>
      </c>
      <c r="J1" s="104" t="s">
        <v>748</v>
      </c>
      <c r="K1" s="104" t="s">
        <v>749</v>
      </c>
      <c r="L1" s="104" t="s">
        <v>750</v>
      </c>
      <c r="M1" s="104" t="s">
        <v>751</v>
      </c>
      <c r="N1" s="104" t="s">
        <v>752</v>
      </c>
      <c r="O1" s="104" t="s">
        <v>753</v>
      </c>
      <c r="P1" s="104" t="s">
        <v>754</v>
      </c>
      <c r="Q1" s="104" t="s">
        <v>755</v>
      </c>
      <c r="R1" s="104" t="s">
        <v>756</v>
      </c>
      <c r="S1" s="104" t="s">
        <v>757</v>
      </c>
      <c r="T1" s="104" t="s">
        <v>758</v>
      </c>
      <c r="U1" s="104" t="s">
        <v>759</v>
      </c>
      <c r="V1" s="104" t="s">
        <v>760</v>
      </c>
      <c r="W1" s="104" t="s">
        <v>761</v>
      </c>
      <c r="X1" s="104" t="s">
        <v>762</v>
      </c>
      <c r="Y1" s="104" t="s">
        <v>763</v>
      </c>
      <c r="Z1" s="104" t="s">
        <v>764</v>
      </c>
      <c r="AA1" s="104" t="s">
        <v>765</v>
      </c>
      <c r="AB1" s="104" t="s">
        <v>766</v>
      </c>
      <c r="AC1" s="104" t="s">
        <v>767</v>
      </c>
      <c r="AD1" s="104" t="s">
        <v>768</v>
      </c>
      <c r="AE1" s="104" t="s">
        <v>769</v>
      </c>
      <c r="AF1" s="104" t="s">
        <v>770</v>
      </c>
      <c r="AG1" s="104" t="s">
        <v>771</v>
      </c>
      <c r="AH1" s="104" t="s">
        <v>772</v>
      </c>
      <c r="AI1" s="104" t="s">
        <v>773</v>
      </c>
      <c r="AJ1" s="104" t="s">
        <v>774</v>
      </c>
      <c r="AK1" s="104" t="s">
        <v>775</v>
      </c>
      <c r="AL1" s="104" t="s">
        <v>776</v>
      </c>
      <c r="AM1" s="104" t="s">
        <v>777</v>
      </c>
      <c r="AN1" s="104" t="s">
        <v>778</v>
      </c>
      <c r="AO1" s="104" t="s">
        <v>779</v>
      </c>
      <c r="AP1" s="104" t="s">
        <v>780</v>
      </c>
      <c r="AQ1" s="104" t="s">
        <v>781</v>
      </c>
      <c r="AR1" s="104" t="s">
        <v>782</v>
      </c>
      <c r="AS1" s="104" t="s">
        <v>783</v>
      </c>
      <c r="AT1" s="104" t="s">
        <v>784</v>
      </c>
      <c r="AU1" s="104" t="s">
        <v>785</v>
      </c>
      <c r="AV1" s="104" t="s">
        <v>786</v>
      </c>
      <c r="AW1" s="105" t="s">
        <v>787</v>
      </c>
    </row>
    <row r="2" spans="1:49" ht="60" customHeight="1" outlineLevel="1" x14ac:dyDescent="0.35">
      <c r="A2" s="97" t="s">
        <v>788</v>
      </c>
      <c r="B2" s="80">
        <v>1</v>
      </c>
      <c r="C2" s="82" t="s">
        <v>25</v>
      </c>
      <c r="D2" s="84" t="s">
        <v>789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788</v>
      </c>
      <c r="B3" s="81" t="s">
        <v>790</v>
      </c>
      <c r="C3" s="83" t="s">
        <v>791</v>
      </c>
      <c r="D3" s="85" t="s">
        <v>792</v>
      </c>
      <c r="E3" s="85" t="s">
        <v>793</v>
      </c>
      <c r="F3" s="86" t="s">
        <v>794</v>
      </c>
      <c r="G3" s="86" t="s">
        <v>795</v>
      </c>
      <c r="H3" s="86">
        <v>1</v>
      </c>
      <c r="I3" s="88">
        <f>IF(COUNTIF(J3:AW3,"&lt;&gt;")=0,"",SUMPRODUCT(((Recommendations[ImplStatus]="Implemented")+(Recommendations[ImplStatus]="Compensated"))*ISNUMBER(MATCH(Recommendations[Id],J3:AW3,0)))/COUNTIF(J3:AW3,"&lt;&gt;"))</f>
        <v>0</v>
      </c>
      <c r="J3" s="90" t="s">
        <v>279</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788</v>
      </c>
      <c r="B4" s="81" t="s">
        <v>796</v>
      </c>
      <c r="C4" s="83" t="s">
        <v>797</v>
      </c>
      <c r="D4" s="85" t="s">
        <v>798</v>
      </c>
      <c r="E4" s="85" t="s">
        <v>799</v>
      </c>
      <c r="F4" s="86" t="s">
        <v>794</v>
      </c>
      <c r="G4" s="86" t="s">
        <v>800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788</v>
      </c>
      <c r="B5" s="81" t="s">
        <v>801</v>
      </c>
      <c r="C5" s="83" t="s">
        <v>802</v>
      </c>
      <c r="D5" s="85" t="s">
        <v>803</v>
      </c>
      <c r="E5" s="85" t="s">
        <v>804</v>
      </c>
      <c r="F5" s="86" t="s">
        <v>794</v>
      </c>
      <c r="G5" s="86" t="s">
        <v>805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788</v>
      </c>
      <c r="B6" s="81" t="s">
        <v>806</v>
      </c>
      <c r="C6" s="83" t="s">
        <v>807</v>
      </c>
      <c r="D6" s="85" t="s">
        <v>808</v>
      </c>
      <c r="E6" s="85" t="s">
        <v>809</v>
      </c>
      <c r="F6" s="86" t="s">
        <v>794</v>
      </c>
      <c r="G6" s="86" t="s">
        <v>795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788</v>
      </c>
      <c r="B7" s="81" t="s">
        <v>810</v>
      </c>
      <c r="C7" s="83" t="s">
        <v>811</v>
      </c>
      <c r="D7" s="85" t="s">
        <v>812</v>
      </c>
      <c r="E7" s="85" t="s">
        <v>813</v>
      </c>
      <c r="F7" s="86" t="s">
        <v>794</v>
      </c>
      <c r="G7" s="86" t="s">
        <v>805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814</v>
      </c>
      <c r="B8" s="80">
        <v>2</v>
      </c>
      <c r="C8" s="82" t="s">
        <v>25</v>
      </c>
      <c r="D8" s="84" t="s">
        <v>815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814</v>
      </c>
      <c r="B9" s="81" t="s">
        <v>816</v>
      </c>
      <c r="C9" s="83" t="s">
        <v>817</v>
      </c>
      <c r="D9" s="85" t="s">
        <v>818</v>
      </c>
      <c r="E9" s="85" t="s">
        <v>819</v>
      </c>
      <c r="F9" s="86" t="s">
        <v>820</v>
      </c>
      <c r="G9" s="86" t="s">
        <v>795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814</v>
      </c>
      <c r="B10" s="81" t="s">
        <v>61</v>
      </c>
      <c r="C10" s="83" t="s">
        <v>821</v>
      </c>
      <c r="D10" s="85" t="s">
        <v>822</v>
      </c>
      <c r="E10" s="85" t="s">
        <v>823</v>
      </c>
      <c r="F10" s="86" t="s">
        <v>820</v>
      </c>
      <c r="G10" s="86" t="s">
        <v>795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814</v>
      </c>
      <c r="B11" s="81" t="s">
        <v>69</v>
      </c>
      <c r="C11" s="83" t="s">
        <v>824</v>
      </c>
      <c r="D11" s="85" t="s">
        <v>825</v>
      </c>
      <c r="E11" s="85" t="s">
        <v>826</v>
      </c>
      <c r="F11" s="86" t="s">
        <v>820</v>
      </c>
      <c r="G11" s="86" t="s">
        <v>800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814</v>
      </c>
      <c r="B12" s="81" t="s">
        <v>76</v>
      </c>
      <c r="C12" s="83" t="s">
        <v>827</v>
      </c>
      <c r="D12" s="85" t="s">
        <v>828</v>
      </c>
      <c r="E12" s="85" t="s">
        <v>829</v>
      </c>
      <c r="F12" s="86" t="s">
        <v>820</v>
      </c>
      <c r="G12" s="86" t="s">
        <v>805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814</v>
      </c>
      <c r="B13" s="81" t="s">
        <v>84</v>
      </c>
      <c r="C13" s="83" t="s">
        <v>830</v>
      </c>
      <c r="D13" s="85" t="s">
        <v>831</v>
      </c>
      <c r="E13" s="85" t="s">
        <v>832</v>
      </c>
      <c r="F13" s="86" t="s">
        <v>820</v>
      </c>
      <c r="G13" s="86" t="s">
        <v>833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814</v>
      </c>
      <c r="B14" s="81" t="s">
        <v>91</v>
      </c>
      <c r="C14" s="83" t="s">
        <v>834</v>
      </c>
      <c r="D14" s="85" t="s">
        <v>835</v>
      </c>
      <c r="E14" s="85" t="s">
        <v>836</v>
      </c>
      <c r="F14" s="86" t="s">
        <v>820</v>
      </c>
      <c r="G14" s="86" t="s">
        <v>833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814</v>
      </c>
      <c r="B15" s="81" t="s">
        <v>98</v>
      </c>
      <c r="C15" s="83" t="s">
        <v>837</v>
      </c>
      <c r="D15" s="85" t="s">
        <v>838</v>
      </c>
      <c r="E15" s="85" t="s">
        <v>839</v>
      </c>
      <c r="F15" s="86" t="s">
        <v>820</v>
      </c>
      <c r="G15" s="86" t="s">
        <v>833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840</v>
      </c>
      <c r="B16" s="80">
        <v>3</v>
      </c>
      <c r="C16" s="82" t="s">
        <v>25</v>
      </c>
      <c r="D16" s="84" t="s">
        <v>841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840</v>
      </c>
      <c r="B17" s="81" t="s">
        <v>842</v>
      </c>
      <c r="C17" s="83" t="s">
        <v>843</v>
      </c>
      <c r="D17" s="85" t="s">
        <v>844</v>
      </c>
      <c r="E17" s="85" t="s">
        <v>845</v>
      </c>
      <c r="F17" s="86" t="s">
        <v>846</v>
      </c>
      <c r="G17" s="86" t="s">
        <v>847</v>
      </c>
      <c r="H17" s="86">
        <v>1</v>
      </c>
      <c r="I17" s="88">
        <f>IF(COUNTIF(J17:AW17,"&lt;&gt;")=0,"",SUMPRODUCT(((Recommendations[ImplStatus]="Implemented")+(Recommendations[ImplStatus]="Compensated"))*ISNUMBER(MATCH(Recommendations[Id],J17:AW17,0)))/COUNTIF(J17:AW17,"&lt;&gt;"))</f>
        <v>0</v>
      </c>
      <c r="J17" s="90" t="s">
        <v>168</v>
      </c>
      <c r="K17" s="90" t="s">
        <v>211</v>
      </c>
      <c r="L17" s="90" t="s">
        <v>218</v>
      </c>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840</v>
      </c>
      <c r="B18" s="81" t="s">
        <v>848</v>
      </c>
      <c r="C18" s="83" t="s">
        <v>849</v>
      </c>
      <c r="D18" s="85" t="s">
        <v>850</v>
      </c>
      <c r="E18" s="85" t="s">
        <v>851</v>
      </c>
      <c r="F18" s="86" t="s">
        <v>846</v>
      </c>
      <c r="G18" s="86" t="s">
        <v>795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840</v>
      </c>
      <c r="B19" s="81" t="s">
        <v>852</v>
      </c>
      <c r="C19" s="83" t="s">
        <v>853</v>
      </c>
      <c r="D19" s="85" t="s">
        <v>854</v>
      </c>
      <c r="E19" s="85" t="s">
        <v>855</v>
      </c>
      <c r="F19" s="86" t="s">
        <v>846</v>
      </c>
      <c r="G19" s="86" t="s">
        <v>833</v>
      </c>
      <c r="H19" s="86">
        <v>1</v>
      </c>
      <c r="I19" s="88">
        <f>IF(COUNTIF(J19:AW19,"&lt;&gt;")=0,"",SUMPRODUCT(((Recommendations[ImplStatus]="Implemented")+(Recommendations[ImplStatus]="Compensated"))*ISNUMBER(MATCH(Recommendations[Id],J19:AW19,0)))/COUNTIF(J19:AW19,"&lt;&gt;"))</f>
        <v>0</v>
      </c>
      <c r="J19" s="90" t="s">
        <v>175</v>
      </c>
      <c r="K19" s="90" t="s">
        <v>196</v>
      </c>
      <c r="L19" s="90" t="s">
        <v>225</v>
      </c>
      <c r="M19" s="90" t="s">
        <v>245</v>
      </c>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840</v>
      </c>
      <c r="B20" s="81" t="s">
        <v>856</v>
      </c>
      <c r="C20" s="83" t="s">
        <v>857</v>
      </c>
      <c r="D20" s="85" t="s">
        <v>858</v>
      </c>
      <c r="E20" s="85" t="s">
        <v>859</v>
      </c>
      <c r="F20" s="86" t="s">
        <v>846</v>
      </c>
      <c r="G20" s="86" t="s">
        <v>833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840</v>
      </c>
      <c r="B21" s="81" t="s">
        <v>860</v>
      </c>
      <c r="C21" s="83" t="s">
        <v>861</v>
      </c>
      <c r="D21" s="85" t="s">
        <v>862</v>
      </c>
      <c r="E21" s="85" t="s">
        <v>863</v>
      </c>
      <c r="F21" s="86" t="s">
        <v>846</v>
      </c>
      <c r="G21" s="86" t="s">
        <v>833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840</v>
      </c>
      <c r="B22" s="81" t="s">
        <v>864</v>
      </c>
      <c r="C22" s="83" t="s">
        <v>865</v>
      </c>
      <c r="D22" s="85" t="s">
        <v>866</v>
      </c>
      <c r="E22" s="85" t="s">
        <v>867</v>
      </c>
      <c r="F22" s="86" t="s">
        <v>846</v>
      </c>
      <c r="G22" s="86" t="s">
        <v>833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840</v>
      </c>
      <c r="B23" s="81" t="s">
        <v>868</v>
      </c>
      <c r="C23" s="83" t="s">
        <v>869</v>
      </c>
      <c r="D23" s="85" t="s">
        <v>870</v>
      </c>
      <c r="E23" s="85" t="s">
        <v>871</v>
      </c>
      <c r="F23" s="86" t="s">
        <v>846</v>
      </c>
      <c r="G23" s="86" t="s">
        <v>795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840</v>
      </c>
      <c r="B24" s="81" t="s">
        <v>872</v>
      </c>
      <c r="C24" s="83" t="s">
        <v>873</v>
      </c>
      <c r="D24" s="85" t="s">
        <v>874</v>
      </c>
      <c r="E24" s="85" t="s">
        <v>875</v>
      </c>
      <c r="F24" s="86" t="s">
        <v>846</v>
      </c>
      <c r="G24" s="86" t="s">
        <v>795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840</v>
      </c>
      <c r="B25" s="81" t="s">
        <v>876</v>
      </c>
      <c r="C25" s="83" t="s">
        <v>877</v>
      </c>
      <c r="D25" s="85" t="s">
        <v>878</v>
      </c>
      <c r="E25" s="85" t="s">
        <v>879</v>
      </c>
      <c r="F25" s="86" t="s">
        <v>846</v>
      </c>
      <c r="G25" s="86" t="s">
        <v>833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840</v>
      </c>
      <c r="B26" s="81" t="s">
        <v>880</v>
      </c>
      <c r="C26" s="83" t="s">
        <v>881</v>
      </c>
      <c r="D26" s="85" t="s">
        <v>882</v>
      </c>
      <c r="E26" s="85" t="s">
        <v>883</v>
      </c>
      <c r="F26" s="86" t="s">
        <v>846</v>
      </c>
      <c r="G26" s="86" t="s">
        <v>833</v>
      </c>
      <c r="H26" s="86">
        <v>2</v>
      </c>
      <c r="I26" s="88">
        <f>IF(COUNTIF(J26:AW26,"&lt;&gt;")=0,"",SUMPRODUCT(((Recommendations[ImplStatus]="Implemented")+(Recommendations[ImplStatus]="Compensated"))*ISNUMBER(MATCH(Recommendations[Id],J26:AW26,0)))/COUNTIF(J26:AW26,"&lt;&gt;"))</f>
        <v>0</v>
      </c>
      <c r="J26" s="90" t="s">
        <v>204</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840</v>
      </c>
      <c r="B27" s="81" t="s">
        <v>884</v>
      </c>
      <c r="C27" s="83" t="s">
        <v>885</v>
      </c>
      <c r="D27" s="85" t="s">
        <v>886</v>
      </c>
      <c r="E27" s="85" t="s">
        <v>887</v>
      </c>
      <c r="F27" s="86" t="s">
        <v>846</v>
      </c>
      <c r="G27" s="86" t="s">
        <v>833</v>
      </c>
      <c r="H27" s="86">
        <v>2</v>
      </c>
      <c r="I27" s="88">
        <f>IF(COUNTIF(J27:AW27,"&lt;&gt;")=0,"",SUMPRODUCT(((Recommendations[ImplStatus]="Implemented")+(Recommendations[ImplStatus]="Compensated"))*ISNUMBER(MATCH(Recommendations[Id],J27:AW27,0)))/COUNTIF(J27:AW27,"&lt;&gt;"))</f>
        <v>0</v>
      </c>
      <c r="J27" s="90" t="s">
        <v>233</v>
      </c>
      <c r="K27" s="90" t="s">
        <v>259</v>
      </c>
      <c r="L27" s="90" t="s">
        <v>292</v>
      </c>
      <c r="M27" s="90" t="s">
        <v>299</v>
      </c>
      <c r="N27" s="90" t="s">
        <v>437</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840</v>
      </c>
      <c r="B28" s="81" t="s">
        <v>888</v>
      </c>
      <c r="C28" s="83" t="s">
        <v>889</v>
      </c>
      <c r="D28" s="85" t="s">
        <v>890</v>
      </c>
      <c r="E28" s="85" t="s">
        <v>891</v>
      </c>
      <c r="F28" s="86" t="s">
        <v>846</v>
      </c>
      <c r="G28" s="86" t="s">
        <v>833</v>
      </c>
      <c r="H28" s="86">
        <v>2</v>
      </c>
      <c r="I28" s="88">
        <f>IF(COUNTIF(J28:AW28,"&lt;&gt;")=0,"",SUMPRODUCT(((Recommendations[ImplStatus]="Implemented")+(Recommendations[ImplStatus]="Compensated"))*ISNUMBER(MATCH(Recommendations[Id],J28:AW28,0)))/COUNTIF(J28:AW28,"&lt;&gt;"))</f>
        <v>0</v>
      </c>
      <c r="J28" s="90" t="s">
        <v>36</v>
      </c>
      <c r="K28" s="90" t="s">
        <v>42</v>
      </c>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840</v>
      </c>
      <c r="B29" s="81" t="s">
        <v>892</v>
      </c>
      <c r="C29" s="83" t="s">
        <v>893</v>
      </c>
      <c r="D29" s="85" t="s">
        <v>894</v>
      </c>
      <c r="E29" s="85" t="s">
        <v>895</v>
      </c>
      <c r="F29" s="86" t="s">
        <v>846</v>
      </c>
      <c r="G29" s="86" t="s">
        <v>833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840</v>
      </c>
      <c r="B30" s="81" t="s">
        <v>896</v>
      </c>
      <c r="C30" s="83" t="s">
        <v>897</v>
      </c>
      <c r="D30" s="85" t="s">
        <v>898</v>
      </c>
      <c r="E30" s="85" t="s">
        <v>899</v>
      </c>
      <c r="F30" s="86" t="s">
        <v>846</v>
      </c>
      <c r="G30" s="86" t="s">
        <v>805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900</v>
      </c>
      <c r="B31" s="80">
        <v>4</v>
      </c>
      <c r="C31" s="82" t="s">
        <v>25</v>
      </c>
      <c r="D31" s="84" t="s">
        <v>901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900</v>
      </c>
      <c r="B32" s="81" t="s">
        <v>266</v>
      </c>
      <c r="C32" s="83" t="s">
        <v>902</v>
      </c>
      <c r="D32" s="85" t="s">
        <v>903</v>
      </c>
      <c r="E32" s="85" t="s">
        <v>904</v>
      </c>
      <c r="F32" s="86" t="s">
        <v>905</v>
      </c>
      <c r="G32" s="86" t="s">
        <v>847</v>
      </c>
      <c r="H32" s="86">
        <v>1</v>
      </c>
      <c r="I32" s="88">
        <f>IF(COUNTIF(J32:AW32,"&lt;&gt;")=0,"",SUMPRODUCT(((Recommendations[ImplStatus]="Implemented")+(Recommendations[ImplStatus]="Compensated"))*ISNUMBER(MATCH(Recommendations[Id],J32:AW32,0)))/COUNTIF(J32:AW32,"&lt;&gt;"))</f>
        <v>0</v>
      </c>
      <c r="J32" s="90" t="s">
        <v>279</v>
      </c>
      <c r="K32" s="90" t="s">
        <v>485</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900</v>
      </c>
      <c r="B33" s="81" t="s">
        <v>273</v>
      </c>
      <c r="C33" s="83" t="s">
        <v>906</v>
      </c>
      <c r="D33" s="85" t="s">
        <v>907</v>
      </c>
      <c r="E33" s="85" t="s">
        <v>908</v>
      </c>
      <c r="F33" s="86" t="s">
        <v>905</v>
      </c>
      <c r="G33" s="86" t="s">
        <v>847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900</v>
      </c>
      <c r="B34" s="81" t="s">
        <v>279</v>
      </c>
      <c r="C34" s="83" t="s">
        <v>909</v>
      </c>
      <c r="D34" s="85" t="s">
        <v>910</v>
      </c>
      <c r="E34" s="85" t="s">
        <v>911</v>
      </c>
      <c r="F34" s="86" t="s">
        <v>794</v>
      </c>
      <c r="G34" s="86" t="s">
        <v>833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900</v>
      </c>
      <c r="B35" s="81" t="s">
        <v>286</v>
      </c>
      <c r="C35" s="83" t="s">
        <v>912</v>
      </c>
      <c r="D35" s="85" t="s">
        <v>913</v>
      </c>
      <c r="E35" s="85" t="s">
        <v>914</v>
      </c>
      <c r="F35" s="86" t="s">
        <v>794</v>
      </c>
      <c r="G35" s="86" t="s">
        <v>833</v>
      </c>
      <c r="H35" s="86">
        <v>1</v>
      </c>
      <c r="I35" s="88">
        <f>IF(COUNTIF(J35:AW35,"&lt;&gt;")=0,"",SUMPRODUCT(((Recommendations[ImplStatus]="Implemented")+(Recommendations[ImplStatus]="Compensated"))*ISNUMBER(MATCH(Recommendations[Id],J35:AW35,0)))/COUNTIF(J35:AW35,"&lt;&gt;"))</f>
        <v>0</v>
      </c>
      <c r="J35" s="90" t="s">
        <v>245</v>
      </c>
      <c r="K35" s="90" t="s">
        <v>444</v>
      </c>
      <c r="L35" s="90" t="s">
        <v>452</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900</v>
      </c>
      <c r="B36" s="81" t="s">
        <v>292</v>
      </c>
      <c r="C36" s="83" t="s">
        <v>915</v>
      </c>
      <c r="D36" s="85" t="s">
        <v>916</v>
      </c>
      <c r="E36" s="85" t="s">
        <v>917</v>
      </c>
      <c r="F36" s="86" t="s">
        <v>794</v>
      </c>
      <c r="G36" s="86" t="s">
        <v>833</v>
      </c>
      <c r="H36" s="86">
        <v>1</v>
      </c>
      <c r="I36" s="88">
        <f>IF(COUNTIF(J36:AW36,"&lt;&gt;")=0,"",SUMPRODUCT(((Recommendations[ImplStatus]="Implemented")+(Recommendations[ImplStatus]="Compensated"))*ISNUMBER(MATCH(Recommendations[Id],J36:AW36,0)))/COUNTIF(J36:AW36,"&lt;&gt;"))</f>
        <v>0</v>
      </c>
      <c r="J36" s="90" t="s">
        <v>444</v>
      </c>
      <c r="K36" s="90" t="s">
        <v>458</v>
      </c>
      <c r="L36" s="90" t="s">
        <v>465</v>
      </c>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900</v>
      </c>
      <c r="B37" s="81" t="s">
        <v>299</v>
      </c>
      <c r="C37" s="83" t="s">
        <v>918</v>
      </c>
      <c r="D37" s="85" t="s">
        <v>919</v>
      </c>
      <c r="E37" s="85" t="s">
        <v>920</v>
      </c>
      <c r="F37" s="86" t="s">
        <v>794</v>
      </c>
      <c r="G37" s="86" t="s">
        <v>833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900</v>
      </c>
      <c r="B38" s="81" t="s">
        <v>306</v>
      </c>
      <c r="C38" s="83" t="s">
        <v>921</v>
      </c>
      <c r="D38" s="85" t="s">
        <v>922</v>
      </c>
      <c r="E38" s="85" t="s">
        <v>923</v>
      </c>
      <c r="F38" s="86" t="s">
        <v>924</v>
      </c>
      <c r="G38" s="86" t="s">
        <v>833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900</v>
      </c>
      <c r="B39" s="81" t="s">
        <v>313</v>
      </c>
      <c r="C39" s="83" t="s">
        <v>925</v>
      </c>
      <c r="D39" s="85" t="s">
        <v>926</v>
      </c>
      <c r="E39" s="85" t="s">
        <v>927</v>
      </c>
      <c r="F39" s="86" t="s">
        <v>794</v>
      </c>
      <c r="G39" s="86" t="s">
        <v>833</v>
      </c>
      <c r="H39" s="86">
        <v>2</v>
      </c>
      <c r="I39" s="88">
        <f>IF(COUNTIF(J39:AW39,"&lt;&gt;")=0,"",SUMPRODUCT(((Recommendations[ImplStatus]="Implemented")+(Recommendations[ImplStatus]="Compensated"))*ISNUMBER(MATCH(Recommendations[Id],J39:AW39,0)))/COUNTIF(J39:AW39,"&lt;&gt;"))</f>
        <v>0</v>
      </c>
      <c r="J39" s="90" t="s">
        <v>485</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900</v>
      </c>
      <c r="B40" s="81" t="s">
        <v>320</v>
      </c>
      <c r="C40" s="83" t="s">
        <v>928</v>
      </c>
      <c r="D40" s="85" t="s">
        <v>929</v>
      </c>
      <c r="E40" s="85" t="s">
        <v>930</v>
      </c>
      <c r="F40" s="86" t="s">
        <v>794</v>
      </c>
      <c r="G40" s="86" t="s">
        <v>833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900</v>
      </c>
      <c r="B41" s="81" t="s">
        <v>325</v>
      </c>
      <c r="C41" s="83" t="s">
        <v>931</v>
      </c>
      <c r="D41" s="85" t="s">
        <v>932</v>
      </c>
      <c r="E41" s="85" t="s">
        <v>933</v>
      </c>
      <c r="F41" s="86" t="s">
        <v>794</v>
      </c>
      <c r="G41" s="86" t="s">
        <v>833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900</v>
      </c>
      <c r="B42" s="81" t="s">
        <v>934</v>
      </c>
      <c r="C42" s="83" t="s">
        <v>935</v>
      </c>
      <c r="D42" s="85" t="s">
        <v>936</v>
      </c>
      <c r="E42" s="85" t="s">
        <v>937</v>
      </c>
      <c r="F42" s="86" t="s">
        <v>846</v>
      </c>
      <c r="G42" s="86" t="s">
        <v>833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900</v>
      </c>
      <c r="B43" s="81" t="s">
        <v>938</v>
      </c>
      <c r="C43" s="83" t="s">
        <v>939</v>
      </c>
      <c r="D43" s="85" t="s">
        <v>940</v>
      </c>
      <c r="E43" s="85" t="s">
        <v>941</v>
      </c>
      <c r="F43" s="86" t="s">
        <v>846</v>
      </c>
      <c r="G43" s="86" t="s">
        <v>833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942</v>
      </c>
      <c r="B44" s="80">
        <v>5</v>
      </c>
      <c r="C44" s="82" t="s">
        <v>25</v>
      </c>
      <c r="D44" s="84" t="s">
        <v>943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942</v>
      </c>
      <c r="B45" s="81" t="s">
        <v>332</v>
      </c>
      <c r="C45" s="83" t="s">
        <v>944</v>
      </c>
      <c r="D45" s="85" t="s">
        <v>945</v>
      </c>
      <c r="E45" s="85" t="s">
        <v>946</v>
      </c>
      <c r="F45" s="86" t="s">
        <v>924</v>
      </c>
      <c r="G45" s="86" t="s">
        <v>795</v>
      </c>
      <c r="H45" s="86">
        <v>1</v>
      </c>
      <c r="I45" s="88">
        <f>IF(COUNTIF(J45:AW45,"&lt;&gt;")=0,"",SUMPRODUCT(((Recommendations[ImplStatus]="Implemented")+(Recommendations[ImplStatus]="Compensated"))*ISNUMBER(MATCH(Recommendations[Id],J45:AW45,0)))/COUNTIF(J45:AW45,"&lt;&gt;"))</f>
        <v>0</v>
      </c>
      <c r="J45" s="90" t="s">
        <v>133</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942</v>
      </c>
      <c r="B46" s="81" t="s">
        <v>339</v>
      </c>
      <c r="C46" s="83" t="s">
        <v>947</v>
      </c>
      <c r="D46" s="85" t="s">
        <v>948</v>
      </c>
      <c r="E46" s="85" t="s">
        <v>949</v>
      </c>
      <c r="F46" s="86" t="s">
        <v>924</v>
      </c>
      <c r="G46" s="86" t="s">
        <v>833</v>
      </c>
      <c r="H46" s="86">
        <v>1</v>
      </c>
      <c r="I46" s="88">
        <f>IF(COUNTIF(J46:AW46,"&lt;&gt;")=0,"",SUMPRODUCT(((Recommendations[ImplStatus]="Implemented")+(Recommendations[ImplStatus]="Compensated"))*ISNUMBER(MATCH(Recommendations[Id],J46:AW46,0)))/COUNTIF(J46:AW46,"&lt;&gt;"))</f>
        <v>0</v>
      </c>
      <c r="J46" s="90" t="s">
        <v>105</v>
      </c>
      <c r="K46" s="90" t="s">
        <v>112</v>
      </c>
      <c r="L46" s="90" t="s">
        <v>133</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942</v>
      </c>
      <c r="B47" s="81" t="s">
        <v>345</v>
      </c>
      <c r="C47" s="83" t="s">
        <v>950</v>
      </c>
      <c r="D47" s="85" t="s">
        <v>951</v>
      </c>
      <c r="E47" s="85" t="s">
        <v>952</v>
      </c>
      <c r="F47" s="86" t="s">
        <v>924</v>
      </c>
      <c r="G47" s="86" t="s">
        <v>833</v>
      </c>
      <c r="H47" s="86">
        <v>1</v>
      </c>
      <c r="I47" s="88">
        <f>IF(COUNTIF(J47:AW47,"&lt;&gt;")=0,"",SUMPRODUCT(((Recommendations[ImplStatus]="Implemented")+(Recommendations[ImplStatus]="Compensated"))*ISNUMBER(MATCH(Recommendations[Id],J47:AW47,0)))/COUNTIF(J47:AW47,"&lt;&gt;"))</f>
        <v>0</v>
      </c>
      <c r="J47" s="90" t="s">
        <v>126</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942</v>
      </c>
      <c r="B48" s="81" t="s">
        <v>351</v>
      </c>
      <c r="C48" s="83" t="s">
        <v>953</v>
      </c>
      <c r="D48" s="85" t="s">
        <v>954</v>
      </c>
      <c r="E48" s="85" t="s">
        <v>955</v>
      </c>
      <c r="F48" s="86" t="s">
        <v>924</v>
      </c>
      <c r="G48" s="86" t="s">
        <v>833</v>
      </c>
      <c r="H48" s="86">
        <v>1</v>
      </c>
      <c r="I48" s="88">
        <f>IF(COUNTIF(J48:AW48,"&lt;&gt;")=0,"",SUMPRODUCT(((Recommendations[ImplStatus]="Implemented")+(Recommendations[ImplStatus]="Compensated"))*ISNUMBER(MATCH(Recommendations[Id],J48:AW48,0)))/COUNTIF(J48:AW48,"&lt;&gt;"))</f>
        <v>0</v>
      </c>
      <c r="J48" s="90" t="s">
        <v>18</v>
      </c>
      <c r="K48" s="90" t="s">
        <v>36</v>
      </c>
      <c r="L48" s="90" t="s">
        <v>48</v>
      </c>
      <c r="M48" s="90" t="s">
        <v>54</v>
      </c>
      <c r="N48" s="90" t="s">
        <v>76</v>
      </c>
      <c r="O48" s="90" t="s">
        <v>98</v>
      </c>
      <c r="P48" s="90" t="s">
        <v>161</v>
      </c>
      <c r="Q48" s="90" t="s">
        <v>189</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942</v>
      </c>
      <c r="B49" s="81" t="s">
        <v>358</v>
      </c>
      <c r="C49" s="83" t="s">
        <v>956</v>
      </c>
      <c r="D49" s="85" t="s">
        <v>957</v>
      </c>
      <c r="E49" s="85" t="s">
        <v>958</v>
      </c>
      <c r="F49" s="86" t="s">
        <v>924</v>
      </c>
      <c r="G49" s="86" t="s">
        <v>795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942</v>
      </c>
      <c r="B50" s="81" t="s">
        <v>365</v>
      </c>
      <c r="C50" s="83" t="s">
        <v>959</v>
      </c>
      <c r="D50" s="85" t="s">
        <v>960</v>
      </c>
      <c r="E50" s="85" t="s">
        <v>961</v>
      </c>
      <c r="F50" s="86" t="s">
        <v>924</v>
      </c>
      <c r="G50" s="86" t="s">
        <v>847</v>
      </c>
      <c r="H50" s="86">
        <v>2</v>
      </c>
      <c r="I50" s="88">
        <f>IF(COUNTIF(J50:AW50,"&lt;&gt;")=0,"",SUMPRODUCT(((Recommendations[ImplStatus]="Implemented")+(Recommendations[ImplStatus]="Compensated"))*ISNUMBER(MATCH(Recommendations[Id],J50:AW50,0)))/COUNTIF(J50:AW50,"&lt;&gt;"))</f>
        <v>0</v>
      </c>
      <c r="J50" s="90" t="s">
        <v>182</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962</v>
      </c>
      <c r="B51" s="80">
        <v>6</v>
      </c>
      <c r="C51" s="82" t="s">
        <v>25</v>
      </c>
      <c r="D51" s="84" t="s">
        <v>963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962</v>
      </c>
      <c r="B52" s="81" t="s">
        <v>964</v>
      </c>
      <c r="C52" s="83" t="s">
        <v>965</v>
      </c>
      <c r="D52" s="85" t="s">
        <v>966</v>
      </c>
      <c r="E52" s="85" t="s">
        <v>967</v>
      </c>
      <c r="F52" s="86" t="s">
        <v>905</v>
      </c>
      <c r="G52" s="86" t="s">
        <v>847</v>
      </c>
      <c r="H52" s="86">
        <v>1</v>
      </c>
      <c r="I52" s="88">
        <f>IF(COUNTIF(J52:AW52,"&lt;&gt;")=0,"",SUMPRODUCT(((Recommendations[ImplStatus]="Implemented")+(Recommendations[ImplStatus]="Compensated"))*ISNUMBER(MATCH(Recommendations[Id],J52:AW52,0)))/COUNTIF(J52:AW52,"&lt;&gt;"))</f>
        <v>0</v>
      </c>
      <c r="J52" s="90" t="s">
        <v>189</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962</v>
      </c>
      <c r="B53" s="81" t="s">
        <v>452</v>
      </c>
      <c r="C53" s="83" t="s">
        <v>968</v>
      </c>
      <c r="D53" s="85" t="s">
        <v>969</v>
      </c>
      <c r="E53" s="85" t="s">
        <v>970</v>
      </c>
      <c r="F53" s="86" t="s">
        <v>905</v>
      </c>
      <c r="G53" s="86" t="s">
        <v>847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962</v>
      </c>
      <c r="B54" s="81" t="s">
        <v>458</v>
      </c>
      <c r="C54" s="83" t="s">
        <v>971</v>
      </c>
      <c r="D54" s="85" t="s">
        <v>972</v>
      </c>
      <c r="E54" s="85" t="s">
        <v>973</v>
      </c>
      <c r="F54" s="86" t="s">
        <v>924</v>
      </c>
      <c r="G54" s="86" t="s">
        <v>833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962</v>
      </c>
      <c r="B55" s="81" t="s">
        <v>465</v>
      </c>
      <c r="C55" s="83" t="s">
        <v>974</v>
      </c>
      <c r="D55" s="85" t="s">
        <v>975</v>
      </c>
      <c r="E55" s="85" t="s">
        <v>976</v>
      </c>
      <c r="F55" s="86" t="s">
        <v>924</v>
      </c>
      <c r="G55" s="86" t="s">
        <v>833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962</v>
      </c>
      <c r="B56" s="81" t="s">
        <v>472</v>
      </c>
      <c r="C56" s="83" t="s">
        <v>977</v>
      </c>
      <c r="D56" s="85" t="s">
        <v>978</v>
      </c>
      <c r="E56" s="85" t="s">
        <v>979</v>
      </c>
      <c r="F56" s="86" t="s">
        <v>924</v>
      </c>
      <c r="G56" s="86" t="s">
        <v>833</v>
      </c>
      <c r="H56" s="86">
        <v>1</v>
      </c>
      <c r="I56" s="88">
        <f>IF(COUNTIF(J56:AW56,"&lt;&gt;")=0,"",SUMPRODUCT(((Recommendations[ImplStatus]="Implemented")+(Recommendations[ImplStatus]="Compensated"))*ISNUMBER(MATCH(Recommendations[Id],J56:AW56,0)))/COUNTIF(J56:AW56,"&lt;&gt;"))</f>
        <v>0</v>
      </c>
      <c r="J56" s="90" t="s">
        <v>84</v>
      </c>
      <c r="K56" s="90" t="s">
        <v>91</v>
      </c>
      <c r="L56" s="90" t="s">
        <v>119</v>
      </c>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962</v>
      </c>
      <c r="B57" s="81" t="s">
        <v>479</v>
      </c>
      <c r="C57" s="83" t="s">
        <v>980</v>
      </c>
      <c r="D57" s="85" t="s">
        <v>981</v>
      </c>
      <c r="E57" s="85" t="s">
        <v>982</v>
      </c>
      <c r="F57" s="86" t="s">
        <v>820</v>
      </c>
      <c r="G57" s="86" t="s">
        <v>795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962</v>
      </c>
      <c r="B58" s="81" t="s">
        <v>485</v>
      </c>
      <c r="C58" s="83" t="s">
        <v>983</v>
      </c>
      <c r="D58" s="85" t="s">
        <v>984</v>
      </c>
      <c r="E58" s="85" t="s">
        <v>985</v>
      </c>
      <c r="F58" s="86" t="s">
        <v>924</v>
      </c>
      <c r="G58" s="86" t="s">
        <v>833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962</v>
      </c>
      <c r="B59" s="81" t="s">
        <v>491</v>
      </c>
      <c r="C59" s="83" t="s">
        <v>986</v>
      </c>
      <c r="D59" s="85" t="s">
        <v>987</v>
      </c>
      <c r="E59" s="85" t="s">
        <v>988</v>
      </c>
      <c r="F59" s="86" t="s">
        <v>924</v>
      </c>
      <c r="G59" s="86" t="s">
        <v>847</v>
      </c>
      <c r="H59" s="86">
        <v>3</v>
      </c>
      <c r="I59" s="88">
        <f>IF(COUNTIF(J59:AW59,"&lt;&gt;")=0,"",SUMPRODUCT(((Recommendations[ImplStatus]="Implemented")+(Recommendations[ImplStatus]="Compensated"))*ISNUMBER(MATCH(Recommendations[Id],J59:AW59,0)))/COUNTIF(J59:AW59,"&lt;&gt;"))</f>
        <v>0</v>
      </c>
      <c r="J59" s="90" t="s">
        <v>42</v>
      </c>
      <c r="K59" s="90" t="s">
        <v>140</v>
      </c>
      <c r="L59" s="90" t="s">
        <v>147</v>
      </c>
      <c r="M59" s="90" t="s">
        <v>161</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989</v>
      </c>
      <c r="B60" s="80">
        <v>7</v>
      </c>
      <c r="C60" s="82" t="s">
        <v>25</v>
      </c>
      <c r="D60" s="84" t="s">
        <v>990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989</v>
      </c>
      <c r="B61" s="81" t="s">
        <v>991</v>
      </c>
      <c r="C61" s="83" t="s">
        <v>992</v>
      </c>
      <c r="D61" s="85" t="s">
        <v>993</v>
      </c>
      <c r="E61" s="85" t="s">
        <v>994</v>
      </c>
      <c r="F61" s="86" t="s">
        <v>905</v>
      </c>
      <c r="G61" s="86" t="s">
        <v>847</v>
      </c>
      <c r="H61" s="86">
        <v>1</v>
      </c>
      <c r="I61" s="88">
        <f>IF(COUNTIF(J61:AW61,"&lt;&gt;")=0,"",SUMPRODUCT(((Recommendations[ImplStatus]="Implemented")+(Recommendations[ImplStatus]="Compensated"))*ISNUMBER(MATCH(Recommendations[Id],J61:AW61,0)))/COUNTIF(J61:AW61,"&lt;&gt;"))</f>
        <v>0</v>
      </c>
      <c r="J61" s="90" t="s">
        <v>429</v>
      </c>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989</v>
      </c>
      <c r="B62" s="81" t="s">
        <v>995</v>
      </c>
      <c r="C62" s="83" t="s">
        <v>996</v>
      </c>
      <c r="D62" s="85" t="s">
        <v>997</v>
      </c>
      <c r="E62" s="85" t="s">
        <v>998</v>
      </c>
      <c r="F62" s="86" t="s">
        <v>905</v>
      </c>
      <c r="G62" s="86" t="s">
        <v>847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989</v>
      </c>
      <c r="B63" s="81" t="s">
        <v>999</v>
      </c>
      <c r="C63" s="83" t="s">
        <v>1000</v>
      </c>
      <c r="D63" s="85" t="s">
        <v>1001</v>
      </c>
      <c r="E63" s="85" t="s">
        <v>1002</v>
      </c>
      <c r="F63" s="86" t="s">
        <v>820</v>
      </c>
      <c r="G63" s="86" t="s">
        <v>833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989</v>
      </c>
      <c r="B64" s="81" t="s">
        <v>1003</v>
      </c>
      <c r="C64" s="83" t="s">
        <v>1004</v>
      </c>
      <c r="D64" s="85" t="s">
        <v>1005</v>
      </c>
      <c r="E64" s="85" t="s">
        <v>1006</v>
      </c>
      <c r="F64" s="86" t="s">
        <v>820</v>
      </c>
      <c r="G64" s="86" t="s">
        <v>833</v>
      </c>
      <c r="H64" s="86">
        <v>1</v>
      </c>
      <c r="I64" s="88">
        <f>IF(COUNTIF(J64:AW64,"&lt;&gt;")=0,"",SUMPRODUCT(((Recommendations[ImplStatus]="Implemented")+(Recommendations[ImplStatus]="Compensated"))*ISNUMBER(MATCH(Recommendations[Id],J64:AW64,0)))/COUNTIF(J64:AW64,"&lt;&gt;"))</f>
        <v>0</v>
      </c>
      <c r="J64" s="90" t="s">
        <v>239</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989</v>
      </c>
      <c r="B65" s="81" t="s">
        <v>1007</v>
      </c>
      <c r="C65" s="83" t="s">
        <v>1008</v>
      </c>
      <c r="D65" s="85" t="s">
        <v>1009</v>
      </c>
      <c r="E65" s="85" t="s">
        <v>1010</v>
      </c>
      <c r="F65" s="86" t="s">
        <v>820</v>
      </c>
      <c r="G65" s="86" t="s">
        <v>795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989</v>
      </c>
      <c r="B66" s="81" t="s">
        <v>1011</v>
      </c>
      <c r="C66" s="83" t="s">
        <v>1012</v>
      </c>
      <c r="D66" s="85" t="s">
        <v>1013</v>
      </c>
      <c r="E66" s="85" t="s">
        <v>1014</v>
      </c>
      <c r="F66" s="86" t="s">
        <v>820</v>
      </c>
      <c r="G66" s="86" t="s">
        <v>795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989</v>
      </c>
      <c r="B67" s="81" t="s">
        <v>1015</v>
      </c>
      <c r="C67" s="83" t="s">
        <v>1016</v>
      </c>
      <c r="D67" s="85" t="s">
        <v>1017</v>
      </c>
      <c r="E67" s="85" t="s">
        <v>1018</v>
      </c>
      <c r="F67" s="86" t="s">
        <v>820</v>
      </c>
      <c r="G67" s="86" t="s">
        <v>800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1019</v>
      </c>
      <c r="B68" s="80">
        <v>8</v>
      </c>
      <c r="C68" s="82" t="s">
        <v>25</v>
      </c>
      <c r="D68" s="84" t="s">
        <v>1020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1019</v>
      </c>
      <c r="B69" s="81" t="s">
        <v>1021</v>
      </c>
      <c r="C69" s="83" t="s">
        <v>1022</v>
      </c>
      <c r="D69" s="85" t="s">
        <v>1023</v>
      </c>
      <c r="E69" s="85" t="s">
        <v>1024</v>
      </c>
      <c r="F69" s="86" t="s">
        <v>905</v>
      </c>
      <c r="G69" s="86" t="s">
        <v>847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1019</v>
      </c>
      <c r="B70" s="81" t="s">
        <v>1025</v>
      </c>
      <c r="C70" s="83" t="s">
        <v>1026</v>
      </c>
      <c r="D70" s="85" t="s">
        <v>1027</v>
      </c>
      <c r="E70" s="85" t="s">
        <v>1028</v>
      </c>
      <c r="F70" s="86" t="s">
        <v>846</v>
      </c>
      <c r="G70" s="86" t="s">
        <v>805</v>
      </c>
      <c r="H70" s="86">
        <v>1</v>
      </c>
      <c r="I70" s="88">
        <f>IF(COUNTIF(J70:AW70,"&lt;&gt;")=0,"",SUMPRODUCT(((Recommendations[ImplStatus]="Implemented")+(Recommendations[ImplStatus]="Compensated"))*ISNUMBER(MATCH(Recommendations[Id],J70:AW70,0)))/COUNTIF(J70:AW70,"&lt;&gt;"))</f>
        <v>0</v>
      </c>
      <c r="J70" s="90" t="s">
        <v>286</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1019</v>
      </c>
      <c r="B71" s="81" t="s">
        <v>1029</v>
      </c>
      <c r="C71" s="83" t="s">
        <v>1030</v>
      </c>
      <c r="D71" s="85" t="s">
        <v>1031</v>
      </c>
      <c r="E71" s="85" t="s">
        <v>1032</v>
      </c>
      <c r="F71" s="86" t="s">
        <v>846</v>
      </c>
      <c r="G71" s="86" t="s">
        <v>833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1019</v>
      </c>
      <c r="B72" s="81" t="s">
        <v>1033</v>
      </c>
      <c r="C72" s="83" t="s">
        <v>1034</v>
      </c>
      <c r="D72" s="85" t="s">
        <v>1035</v>
      </c>
      <c r="E72" s="85" t="s">
        <v>1036</v>
      </c>
      <c r="F72" s="86" t="s">
        <v>1037</v>
      </c>
      <c r="G72" s="86" t="s">
        <v>833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1019</v>
      </c>
      <c r="B73" s="81" t="s">
        <v>1038</v>
      </c>
      <c r="C73" s="83" t="s">
        <v>1039</v>
      </c>
      <c r="D73" s="85" t="s">
        <v>1040</v>
      </c>
      <c r="E73" s="85" t="s">
        <v>1041</v>
      </c>
      <c r="F73" s="86" t="s">
        <v>846</v>
      </c>
      <c r="G73" s="86" t="s">
        <v>805</v>
      </c>
      <c r="H73" s="86">
        <v>2</v>
      </c>
      <c r="I73" s="88">
        <f>IF(COUNTIF(J73:AW73,"&lt;&gt;")=0,"",SUMPRODUCT(((Recommendations[ImplStatus]="Implemented")+(Recommendations[ImplStatus]="Compensated"))*ISNUMBER(MATCH(Recommendations[Id],J73:AW73,0)))/COUNTIF(J73:AW73,"&lt;&gt;"))</f>
        <v>0</v>
      </c>
      <c r="J73" s="90" t="s">
        <v>266</v>
      </c>
      <c r="K73" s="90" t="s">
        <v>313</v>
      </c>
      <c r="L73" s="90" t="s">
        <v>320</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1019</v>
      </c>
      <c r="B74" s="81" t="s">
        <v>1042</v>
      </c>
      <c r="C74" s="83" t="s">
        <v>1043</v>
      </c>
      <c r="D74" s="85" t="s">
        <v>1044</v>
      </c>
      <c r="E74" s="85" t="s">
        <v>1045</v>
      </c>
      <c r="F74" s="86" t="s">
        <v>846</v>
      </c>
      <c r="G74" s="86" t="s">
        <v>805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1019</v>
      </c>
      <c r="B75" s="81" t="s">
        <v>1046</v>
      </c>
      <c r="C75" s="83" t="s">
        <v>1047</v>
      </c>
      <c r="D75" s="85" t="s">
        <v>1048</v>
      </c>
      <c r="E75" s="85" t="s">
        <v>1049</v>
      </c>
      <c r="F75" s="86" t="s">
        <v>846</v>
      </c>
      <c r="G75" s="86" t="s">
        <v>805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1019</v>
      </c>
      <c r="B76" s="81" t="s">
        <v>1050</v>
      </c>
      <c r="C76" s="83" t="s">
        <v>1051</v>
      </c>
      <c r="D76" s="85" t="s">
        <v>1052</v>
      </c>
      <c r="E76" s="85" t="s">
        <v>1053</v>
      </c>
      <c r="F76" s="86" t="s">
        <v>846</v>
      </c>
      <c r="G76" s="86" t="s">
        <v>805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1019</v>
      </c>
      <c r="B77" s="81" t="s">
        <v>1054</v>
      </c>
      <c r="C77" s="83" t="s">
        <v>1055</v>
      </c>
      <c r="D77" s="85" t="s">
        <v>1056</v>
      </c>
      <c r="E77" s="85" t="s">
        <v>1057</v>
      </c>
      <c r="F77" s="86" t="s">
        <v>846</v>
      </c>
      <c r="G77" s="86" t="s">
        <v>805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1019</v>
      </c>
      <c r="B78" s="81" t="s">
        <v>1058</v>
      </c>
      <c r="C78" s="83" t="s">
        <v>1059</v>
      </c>
      <c r="D78" s="85" t="s">
        <v>1060</v>
      </c>
      <c r="E78" s="85" t="s">
        <v>1061</v>
      </c>
      <c r="F78" s="86" t="s">
        <v>846</v>
      </c>
      <c r="G78" s="86" t="s">
        <v>833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1019</v>
      </c>
      <c r="B79" s="81" t="s">
        <v>1062</v>
      </c>
      <c r="C79" s="83" t="s">
        <v>1063</v>
      </c>
      <c r="D79" s="85" t="s">
        <v>1064</v>
      </c>
      <c r="E79" s="85" t="s">
        <v>1065</v>
      </c>
      <c r="F79" s="86" t="s">
        <v>846</v>
      </c>
      <c r="G79" s="86" t="s">
        <v>805</v>
      </c>
      <c r="H79" s="86">
        <v>2</v>
      </c>
      <c r="I79" s="88">
        <f>IF(COUNTIF(J79:AW79,"&lt;&gt;")=0,"",SUMPRODUCT(((Recommendations[ImplStatus]="Implemented")+(Recommendations[ImplStatus]="Compensated"))*ISNUMBER(MATCH(Recommendations[Id],J79:AW79,0)))/COUNTIF(J79:AW79,"&lt;&gt;"))</f>
        <v>0</v>
      </c>
      <c r="J79" s="90" t="s">
        <v>273</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1019</v>
      </c>
      <c r="B80" s="81" t="s">
        <v>1066</v>
      </c>
      <c r="C80" s="83" t="s">
        <v>1067</v>
      </c>
      <c r="D80" s="85" t="s">
        <v>1068</v>
      </c>
      <c r="E80" s="85" t="s">
        <v>1069</v>
      </c>
      <c r="F80" s="86" t="s">
        <v>846</v>
      </c>
      <c r="G80" s="86" t="s">
        <v>805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1070</v>
      </c>
      <c r="B81" s="80">
        <v>9</v>
      </c>
      <c r="C81" s="82" t="s">
        <v>25</v>
      </c>
      <c r="D81" s="84" t="s">
        <v>1071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1070</v>
      </c>
      <c r="B82" s="81" t="s">
        <v>1072</v>
      </c>
      <c r="C82" s="83" t="s">
        <v>1073</v>
      </c>
      <c r="D82" s="85" t="s">
        <v>1074</v>
      </c>
      <c r="E82" s="85" t="s">
        <v>1075</v>
      </c>
      <c r="F82" s="86" t="s">
        <v>820</v>
      </c>
      <c r="G82" s="86" t="s">
        <v>833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1070</v>
      </c>
      <c r="B83" s="81" t="s">
        <v>1076</v>
      </c>
      <c r="C83" s="83" t="s">
        <v>1077</v>
      </c>
      <c r="D83" s="85" t="s">
        <v>1078</v>
      </c>
      <c r="E83" s="85" t="s">
        <v>1079</v>
      </c>
      <c r="F83" s="86" t="s">
        <v>794</v>
      </c>
      <c r="G83" s="86" t="s">
        <v>833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1070</v>
      </c>
      <c r="B84" s="81" t="s">
        <v>1080</v>
      </c>
      <c r="C84" s="83" t="s">
        <v>1081</v>
      </c>
      <c r="D84" s="85" t="s">
        <v>1082</v>
      </c>
      <c r="E84" s="85" t="s">
        <v>1083</v>
      </c>
      <c r="F84" s="86" t="s">
        <v>1037</v>
      </c>
      <c r="G84" s="86" t="s">
        <v>833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1070</v>
      </c>
      <c r="B85" s="81" t="s">
        <v>1084</v>
      </c>
      <c r="C85" s="83" t="s">
        <v>1085</v>
      </c>
      <c r="D85" s="85" t="s">
        <v>1086</v>
      </c>
      <c r="E85" s="85" t="s">
        <v>1087</v>
      </c>
      <c r="F85" s="86" t="s">
        <v>820</v>
      </c>
      <c r="G85" s="86" t="s">
        <v>833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1070</v>
      </c>
      <c r="B86" s="81" t="s">
        <v>1088</v>
      </c>
      <c r="C86" s="83" t="s">
        <v>1089</v>
      </c>
      <c r="D86" s="85" t="s">
        <v>1090</v>
      </c>
      <c r="E86" s="85" t="s">
        <v>1091</v>
      </c>
      <c r="F86" s="86" t="s">
        <v>1037</v>
      </c>
      <c r="G86" s="86" t="s">
        <v>833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1070</v>
      </c>
      <c r="B87" s="81" t="s">
        <v>1092</v>
      </c>
      <c r="C87" s="83" t="s">
        <v>1093</v>
      </c>
      <c r="D87" s="85" t="s">
        <v>1094</v>
      </c>
      <c r="E87" s="85" t="s">
        <v>1095</v>
      </c>
      <c r="F87" s="86" t="s">
        <v>1037</v>
      </c>
      <c r="G87" s="86" t="s">
        <v>833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1070</v>
      </c>
      <c r="B88" s="81" t="s">
        <v>1096</v>
      </c>
      <c r="C88" s="83" t="s">
        <v>1097</v>
      </c>
      <c r="D88" s="85" t="s">
        <v>1098</v>
      </c>
      <c r="E88" s="85" t="s">
        <v>1099</v>
      </c>
      <c r="F88" s="86" t="s">
        <v>1037</v>
      </c>
      <c r="G88" s="86" t="s">
        <v>833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1100</v>
      </c>
      <c r="B89" s="80">
        <v>10</v>
      </c>
      <c r="C89" s="82" t="s">
        <v>25</v>
      </c>
      <c r="D89" s="84" t="s">
        <v>1101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1100</v>
      </c>
      <c r="B90" s="81" t="s">
        <v>1102</v>
      </c>
      <c r="C90" s="83" t="s">
        <v>1103</v>
      </c>
      <c r="D90" s="85" t="s">
        <v>1104</v>
      </c>
      <c r="E90" s="85" t="s">
        <v>1105</v>
      </c>
      <c r="F90" s="86" t="s">
        <v>794</v>
      </c>
      <c r="G90" s="86" t="s">
        <v>805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1100</v>
      </c>
      <c r="B91" s="81" t="s">
        <v>1106</v>
      </c>
      <c r="C91" s="83" t="s">
        <v>1107</v>
      </c>
      <c r="D91" s="85" t="s">
        <v>1108</v>
      </c>
      <c r="E91" s="85" t="s">
        <v>1109</v>
      </c>
      <c r="F91" s="86" t="s">
        <v>794</v>
      </c>
      <c r="G91" s="86" t="s">
        <v>833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1100</v>
      </c>
      <c r="B92" s="81" t="s">
        <v>1110</v>
      </c>
      <c r="C92" s="83" t="s">
        <v>1111</v>
      </c>
      <c r="D92" s="85" t="s">
        <v>1112</v>
      </c>
      <c r="E92" s="85" t="s">
        <v>1113</v>
      </c>
      <c r="F92" s="86" t="s">
        <v>794</v>
      </c>
      <c r="G92" s="86" t="s">
        <v>833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1100</v>
      </c>
      <c r="B93" s="81" t="s">
        <v>1114</v>
      </c>
      <c r="C93" s="83" t="s">
        <v>1115</v>
      </c>
      <c r="D93" s="85" t="s">
        <v>1116</v>
      </c>
      <c r="E93" s="85" t="s">
        <v>1117</v>
      </c>
      <c r="F93" s="86" t="s">
        <v>794</v>
      </c>
      <c r="G93" s="86" t="s">
        <v>805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1100</v>
      </c>
      <c r="B94" s="81" t="s">
        <v>1118</v>
      </c>
      <c r="C94" s="83" t="s">
        <v>1119</v>
      </c>
      <c r="D94" s="85" t="s">
        <v>1120</v>
      </c>
      <c r="E94" s="85" t="s">
        <v>1121</v>
      </c>
      <c r="F94" s="86" t="s">
        <v>794</v>
      </c>
      <c r="G94" s="86" t="s">
        <v>833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1100</v>
      </c>
      <c r="B95" s="81" t="s">
        <v>1122</v>
      </c>
      <c r="C95" s="83" t="s">
        <v>1123</v>
      </c>
      <c r="D95" s="85" t="s">
        <v>1124</v>
      </c>
      <c r="E95" s="85" t="s">
        <v>1125</v>
      </c>
      <c r="F95" s="86" t="s">
        <v>794</v>
      </c>
      <c r="G95" s="86" t="s">
        <v>833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1100</v>
      </c>
      <c r="B96" s="81" t="s">
        <v>1126</v>
      </c>
      <c r="C96" s="83" t="s">
        <v>1127</v>
      </c>
      <c r="D96" s="85" t="s">
        <v>1128</v>
      </c>
      <c r="E96" s="85" t="s">
        <v>1129</v>
      </c>
      <c r="F96" s="86" t="s">
        <v>794</v>
      </c>
      <c r="G96" s="86" t="s">
        <v>805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1130</v>
      </c>
      <c r="B97" s="80">
        <v>11</v>
      </c>
      <c r="C97" s="82" t="s">
        <v>25</v>
      </c>
      <c r="D97" s="84" t="s">
        <v>1131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1130</v>
      </c>
      <c r="B98" s="81" t="s">
        <v>1132</v>
      </c>
      <c r="C98" s="83" t="s">
        <v>1133</v>
      </c>
      <c r="D98" s="85" t="s">
        <v>1134</v>
      </c>
      <c r="E98" s="85" t="s">
        <v>1135</v>
      </c>
      <c r="F98" s="86" t="s">
        <v>905</v>
      </c>
      <c r="G98" s="86" t="s">
        <v>847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1130</v>
      </c>
      <c r="B99" s="81" t="s">
        <v>1136</v>
      </c>
      <c r="C99" s="83" t="s">
        <v>1137</v>
      </c>
      <c r="D99" s="85" t="s">
        <v>1138</v>
      </c>
      <c r="E99" s="85" t="s">
        <v>1139</v>
      </c>
      <c r="F99" s="86" t="s">
        <v>846</v>
      </c>
      <c r="G99" s="86" t="s">
        <v>1140</v>
      </c>
      <c r="H99" s="86">
        <v>1</v>
      </c>
      <c r="I99" s="88">
        <f>IF(COUNTIF(J99:AW99,"&lt;&gt;")=0,"",SUMPRODUCT(((Recommendations[ImplStatus]="Implemented")+(Recommendations[ImplStatus]="Compensated"))*ISNUMBER(MATCH(Recommendations[Id],J99:AW99,0)))/COUNTIF(J99:AW99,"&lt;&gt;"))</f>
        <v>0</v>
      </c>
      <c r="J99" s="90" t="s">
        <v>251</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1130</v>
      </c>
      <c r="B100" s="81" t="s">
        <v>1141</v>
      </c>
      <c r="C100" s="83" t="s">
        <v>1142</v>
      </c>
      <c r="D100" s="85" t="s">
        <v>1143</v>
      </c>
      <c r="E100" s="85" t="s">
        <v>1144</v>
      </c>
      <c r="F100" s="86" t="s">
        <v>846</v>
      </c>
      <c r="G100" s="86" t="s">
        <v>833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1130</v>
      </c>
      <c r="B101" s="81" t="s">
        <v>1145</v>
      </c>
      <c r="C101" s="83" t="s">
        <v>1146</v>
      </c>
      <c r="D101" s="85" t="s">
        <v>1147</v>
      </c>
      <c r="E101" s="85" t="s">
        <v>1148</v>
      </c>
      <c r="F101" s="86" t="s">
        <v>846</v>
      </c>
      <c r="G101" s="86" t="s">
        <v>1140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1130</v>
      </c>
      <c r="B102" s="81" t="s">
        <v>1149</v>
      </c>
      <c r="C102" s="83" t="s">
        <v>1150</v>
      </c>
      <c r="D102" s="85" t="s">
        <v>1151</v>
      </c>
      <c r="E102" s="85" t="s">
        <v>1152</v>
      </c>
      <c r="F102" s="86" t="s">
        <v>846</v>
      </c>
      <c r="G102" s="86" t="s">
        <v>1140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1153</v>
      </c>
      <c r="B103" s="80">
        <v>12</v>
      </c>
      <c r="C103" s="82" t="s">
        <v>25</v>
      </c>
      <c r="D103" s="84" t="s">
        <v>1154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1153</v>
      </c>
      <c r="B104" s="81" t="s">
        <v>1155</v>
      </c>
      <c r="C104" s="83" t="s">
        <v>1156</v>
      </c>
      <c r="D104" s="85" t="s">
        <v>1157</v>
      </c>
      <c r="E104" s="85" t="s">
        <v>1158</v>
      </c>
      <c r="F104" s="86" t="s">
        <v>1037</v>
      </c>
      <c r="G104" s="86" t="s">
        <v>833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1153</v>
      </c>
      <c r="B105" s="81" t="s">
        <v>1159</v>
      </c>
      <c r="C105" s="83" t="s">
        <v>1160</v>
      </c>
      <c r="D105" s="85" t="s">
        <v>1161</v>
      </c>
      <c r="E105" s="85" t="s">
        <v>1162</v>
      </c>
      <c r="F105" s="86" t="s">
        <v>1037</v>
      </c>
      <c r="G105" s="86" t="s">
        <v>833</v>
      </c>
      <c r="H105" s="86">
        <v>2</v>
      </c>
      <c r="I105" s="88">
        <f>IF(COUNTIF(J105:AW105,"&lt;&gt;")=0,"",SUMPRODUCT(((Recommendations[ImplStatus]="Implemented")+(Recommendations[ImplStatus]="Compensated"))*ISNUMBER(MATCH(Recommendations[Id],J105:AW105,0)))/COUNTIF(J105:AW105,"&lt;&gt;"))</f>
        <v>0</v>
      </c>
      <c r="J105" s="90" t="s">
        <v>251</v>
      </c>
      <c r="K105" s="90" t="s">
        <v>452</v>
      </c>
      <c r="L105" s="90" t="s">
        <v>479</v>
      </c>
      <c r="M105" s="90" t="s">
        <v>491</v>
      </c>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1153</v>
      </c>
      <c r="B106" s="81" t="s">
        <v>1163</v>
      </c>
      <c r="C106" s="83" t="s">
        <v>1164</v>
      </c>
      <c r="D106" s="85" t="s">
        <v>1165</v>
      </c>
      <c r="E106" s="85" t="s">
        <v>1166</v>
      </c>
      <c r="F106" s="86" t="s">
        <v>1037</v>
      </c>
      <c r="G106" s="86" t="s">
        <v>833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1153</v>
      </c>
      <c r="B107" s="81" t="s">
        <v>1167</v>
      </c>
      <c r="C107" s="83" t="s">
        <v>1168</v>
      </c>
      <c r="D107" s="85" t="s">
        <v>1169</v>
      </c>
      <c r="E107" s="85" t="s">
        <v>1170</v>
      </c>
      <c r="F107" s="86" t="s">
        <v>905</v>
      </c>
      <c r="G107" s="86" t="s">
        <v>847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1153</v>
      </c>
      <c r="B108" s="81" t="s">
        <v>1171</v>
      </c>
      <c r="C108" s="83" t="s">
        <v>1172</v>
      </c>
      <c r="D108" s="85" t="s">
        <v>1173</v>
      </c>
      <c r="E108" s="85" t="s">
        <v>1174</v>
      </c>
      <c r="F108" s="86" t="s">
        <v>1037</v>
      </c>
      <c r="G108" s="86" t="s">
        <v>833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1153</v>
      </c>
      <c r="B109" s="81" t="s">
        <v>1175</v>
      </c>
      <c r="C109" s="83" t="s">
        <v>1176</v>
      </c>
      <c r="D109" s="85" t="s">
        <v>1177</v>
      </c>
      <c r="E109" s="85" t="s">
        <v>1178</v>
      </c>
      <c r="F109" s="86" t="s">
        <v>1037</v>
      </c>
      <c r="G109" s="86" t="s">
        <v>833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1153</v>
      </c>
      <c r="B110" s="81" t="s">
        <v>1179</v>
      </c>
      <c r="C110" s="83" t="s">
        <v>1180</v>
      </c>
      <c r="D110" s="85" t="s">
        <v>1181</v>
      </c>
      <c r="E110" s="85" t="s">
        <v>1182</v>
      </c>
      <c r="F110" s="86" t="s">
        <v>794</v>
      </c>
      <c r="G110" s="86" t="s">
        <v>833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1153</v>
      </c>
      <c r="B111" s="81" t="s">
        <v>1183</v>
      </c>
      <c r="C111" s="83" t="s">
        <v>1184</v>
      </c>
      <c r="D111" s="85" t="s">
        <v>1185</v>
      </c>
      <c r="E111" s="85" t="s">
        <v>1186</v>
      </c>
      <c r="F111" s="86" t="s">
        <v>794</v>
      </c>
      <c r="G111" s="86" t="s">
        <v>833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1187</v>
      </c>
      <c r="B112" s="80">
        <v>13</v>
      </c>
      <c r="C112" s="82" t="s">
        <v>25</v>
      </c>
      <c r="D112" s="84" t="s">
        <v>1188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1187</v>
      </c>
      <c r="B113" s="81" t="s">
        <v>1189</v>
      </c>
      <c r="C113" s="83" t="s">
        <v>1190</v>
      </c>
      <c r="D113" s="85" t="s">
        <v>1191</v>
      </c>
      <c r="E113" s="85" t="s">
        <v>1192</v>
      </c>
      <c r="F113" s="86" t="s">
        <v>1037</v>
      </c>
      <c r="G113" s="86" t="s">
        <v>805</v>
      </c>
      <c r="H113" s="86">
        <v>2</v>
      </c>
      <c r="I113" s="88">
        <f>IF(COUNTIF(J113:AW113,"&lt;&gt;")=0,"",SUMPRODUCT(((Recommendations[ImplStatus]="Implemented")+(Recommendations[ImplStatus]="Compensated"))*ISNUMBER(MATCH(Recommendations[Id],J113:AW113,0)))/COUNTIF(J113:AW113,"&lt;&gt;"))</f>
        <v>0</v>
      </c>
      <c r="J113" s="90" t="s">
        <v>429</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1187</v>
      </c>
      <c r="B114" s="81" t="s">
        <v>1193</v>
      </c>
      <c r="C114" s="83" t="s">
        <v>1194</v>
      </c>
      <c r="D114" s="85" t="s">
        <v>1195</v>
      </c>
      <c r="E114" s="85" t="s">
        <v>1196</v>
      </c>
      <c r="F114" s="86" t="s">
        <v>794</v>
      </c>
      <c r="G114" s="86" t="s">
        <v>805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1187</v>
      </c>
      <c r="B115" s="81" t="s">
        <v>1197</v>
      </c>
      <c r="C115" s="83" t="s">
        <v>1198</v>
      </c>
      <c r="D115" s="85" t="s">
        <v>1199</v>
      </c>
      <c r="E115" s="85" t="s">
        <v>1200</v>
      </c>
      <c r="F115" s="86" t="s">
        <v>1037</v>
      </c>
      <c r="G115" s="86" t="s">
        <v>805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1187</v>
      </c>
      <c r="B116" s="81" t="s">
        <v>1201</v>
      </c>
      <c r="C116" s="83" t="s">
        <v>1202</v>
      </c>
      <c r="D116" s="85" t="s">
        <v>1203</v>
      </c>
      <c r="E116" s="85" t="s">
        <v>1204</v>
      </c>
      <c r="F116" s="86" t="s">
        <v>1037</v>
      </c>
      <c r="G116" s="86" t="s">
        <v>833</v>
      </c>
      <c r="H116" s="86">
        <v>2</v>
      </c>
      <c r="I116" s="88">
        <f>IF(COUNTIF(J116:AW116,"&lt;&gt;")=0,"",SUMPRODUCT(((Recommendations[ImplStatus]="Implemented")+(Recommendations[ImplStatus]="Compensated"))*ISNUMBER(MATCH(Recommendations[Id],J116:AW116,0)))/COUNTIF(J116:AW116,"&lt;&gt;"))</f>
        <v>0</v>
      </c>
      <c r="J116" s="90" t="s">
        <v>479</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1187</v>
      </c>
      <c r="B117" s="81" t="s">
        <v>1205</v>
      </c>
      <c r="C117" s="83" t="s">
        <v>1206</v>
      </c>
      <c r="D117" s="85" t="s">
        <v>1207</v>
      </c>
      <c r="E117" s="85" t="s">
        <v>1208</v>
      </c>
      <c r="F117" s="86" t="s">
        <v>794</v>
      </c>
      <c r="G117" s="86" t="s">
        <v>833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1187</v>
      </c>
      <c r="B118" s="81" t="s">
        <v>1209</v>
      </c>
      <c r="C118" s="83" t="s">
        <v>1210</v>
      </c>
      <c r="D118" s="85" t="s">
        <v>1211</v>
      </c>
      <c r="E118" s="85" t="s">
        <v>1212</v>
      </c>
      <c r="F118" s="86" t="s">
        <v>1037</v>
      </c>
      <c r="G118" s="86" t="s">
        <v>805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1187</v>
      </c>
      <c r="B119" s="81" t="s">
        <v>1213</v>
      </c>
      <c r="C119" s="83" t="s">
        <v>1214</v>
      </c>
      <c r="D119" s="85" t="s">
        <v>1215</v>
      </c>
      <c r="E119" s="85" t="s">
        <v>1216</v>
      </c>
      <c r="F119" s="86" t="s">
        <v>794</v>
      </c>
      <c r="G119" s="86" t="s">
        <v>833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1187</v>
      </c>
      <c r="B120" s="81" t="s">
        <v>1217</v>
      </c>
      <c r="C120" s="83" t="s">
        <v>1218</v>
      </c>
      <c r="D120" s="85" t="s">
        <v>1219</v>
      </c>
      <c r="E120" s="85" t="s">
        <v>1220</v>
      </c>
      <c r="F120" s="86" t="s">
        <v>1037</v>
      </c>
      <c r="G120" s="86" t="s">
        <v>833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1187</v>
      </c>
      <c r="B121" s="81" t="s">
        <v>1221</v>
      </c>
      <c r="C121" s="83" t="s">
        <v>1222</v>
      </c>
      <c r="D121" s="85" t="s">
        <v>1223</v>
      </c>
      <c r="E121" s="85" t="s">
        <v>1224</v>
      </c>
      <c r="F121" s="86" t="s">
        <v>1037</v>
      </c>
      <c r="G121" s="86" t="s">
        <v>833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1187</v>
      </c>
      <c r="B122" s="81" t="s">
        <v>1225</v>
      </c>
      <c r="C122" s="83" t="s">
        <v>1226</v>
      </c>
      <c r="D122" s="85" t="s">
        <v>1227</v>
      </c>
      <c r="E122" s="85" t="s">
        <v>1228</v>
      </c>
      <c r="F122" s="86" t="s">
        <v>1037</v>
      </c>
      <c r="G122" s="86" t="s">
        <v>833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1187</v>
      </c>
      <c r="B123" s="81" t="s">
        <v>1229</v>
      </c>
      <c r="C123" s="83" t="s">
        <v>1230</v>
      </c>
      <c r="D123" s="85" t="s">
        <v>1231</v>
      </c>
      <c r="E123" s="85" t="s">
        <v>1232</v>
      </c>
      <c r="F123" s="86" t="s">
        <v>1037</v>
      </c>
      <c r="G123" s="86" t="s">
        <v>805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1233</v>
      </c>
      <c r="B124" s="80">
        <v>14</v>
      </c>
      <c r="C124" s="82" t="s">
        <v>25</v>
      </c>
      <c r="D124" s="84" t="s">
        <v>1234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1233</v>
      </c>
      <c r="B125" s="81" t="s">
        <v>1235</v>
      </c>
      <c r="C125" s="83" t="s">
        <v>1236</v>
      </c>
      <c r="D125" s="85" t="s">
        <v>1237</v>
      </c>
      <c r="E125" s="85" t="s">
        <v>1238</v>
      </c>
      <c r="F125" s="86" t="s">
        <v>905</v>
      </c>
      <c r="G125" s="86" t="s">
        <v>847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1233</v>
      </c>
      <c r="B126" s="81" t="s">
        <v>1239</v>
      </c>
      <c r="C126" s="83" t="s">
        <v>1240</v>
      </c>
      <c r="D126" s="85" t="s">
        <v>1241</v>
      </c>
      <c r="E126" s="85" t="s">
        <v>1242</v>
      </c>
      <c r="F126" s="86" t="s">
        <v>924</v>
      </c>
      <c r="G126" s="86" t="s">
        <v>833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1233</v>
      </c>
      <c r="B127" s="81" t="s">
        <v>1243</v>
      </c>
      <c r="C127" s="83" t="s">
        <v>1244</v>
      </c>
      <c r="D127" s="85" t="s">
        <v>1245</v>
      </c>
      <c r="E127" s="85" t="s">
        <v>1246</v>
      </c>
      <c r="F127" s="86" t="s">
        <v>924</v>
      </c>
      <c r="G127" s="86" t="s">
        <v>833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1233</v>
      </c>
      <c r="B128" s="81" t="s">
        <v>1247</v>
      </c>
      <c r="C128" s="83" t="s">
        <v>1248</v>
      </c>
      <c r="D128" s="85" t="s">
        <v>1249</v>
      </c>
      <c r="E128" s="85" t="s">
        <v>1250</v>
      </c>
      <c r="F128" s="86" t="s">
        <v>924</v>
      </c>
      <c r="G128" s="86" t="s">
        <v>833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1233</v>
      </c>
      <c r="B129" s="81" t="s">
        <v>1251</v>
      </c>
      <c r="C129" s="83" t="s">
        <v>1252</v>
      </c>
      <c r="D129" s="85" t="s">
        <v>1253</v>
      </c>
      <c r="E129" s="85" t="s">
        <v>1254</v>
      </c>
      <c r="F129" s="86" t="s">
        <v>924</v>
      </c>
      <c r="G129" s="86" t="s">
        <v>833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1233</v>
      </c>
      <c r="B130" s="81" t="s">
        <v>1255</v>
      </c>
      <c r="C130" s="83" t="s">
        <v>1256</v>
      </c>
      <c r="D130" s="85" t="s">
        <v>1257</v>
      </c>
      <c r="E130" s="85" t="s">
        <v>1258</v>
      </c>
      <c r="F130" s="86" t="s">
        <v>924</v>
      </c>
      <c r="G130" s="86" t="s">
        <v>833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1233</v>
      </c>
      <c r="B131" s="81" t="s">
        <v>1259</v>
      </c>
      <c r="C131" s="83" t="s">
        <v>1260</v>
      </c>
      <c r="D131" s="85" t="s">
        <v>1261</v>
      </c>
      <c r="E131" s="85" t="s">
        <v>1262</v>
      </c>
      <c r="F131" s="86" t="s">
        <v>924</v>
      </c>
      <c r="G131" s="86" t="s">
        <v>833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1233</v>
      </c>
      <c r="B132" s="81" t="s">
        <v>1263</v>
      </c>
      <c r="C132" s="83" t="s">
        <v>1264</v>
      </c>
      <c r="D132" s="85" t="s">
        <v>1265</v>
      </c>
      <c r="E132" s="85" t="s">
        <v>1266</v>
      </c>
      <c r="F132" s="86" t="s">
        <v>924</v>
      </c>
      <c r="G132" s="86" t="s">
        <v>833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1233</v>
      </c>
      <c r="B133" s="81" t="s">
        <v>1267</v>
      </c>
      <c r="C133" s="83" t="s">
        <v>1268</v>
      </c>
      <c r="D133" s="85" t="s">
        <v>1269</v>
      </c>
      <c r="E133" s="85" t="s">
        <v>1270</v>
      </c>
      <c r="F133" s="86" t="s">
        <v>924</v>
      </c>
      <c r="G133" s="86" t="s">
        <v>833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1271</v>
      </c>
      <c r="B134" s="80">
        <v>15</v>
      </c>
      <c r="C134" s="82" t="s">
        <v>25</v>
      </c>
      <c r="D134" s="84" t="s">
        <v>1272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1271</v>
      </c>
      <c r="B135" s="81" t="s">
        <v>1273</v>
      </c>
      <c r="C135" s="83" t="s">
        <v>1274</v>
      </c>
      <c r="D135" s="85" t="s">
        <v>1275</v>
      </c>
      <c r="E135" s="85" t="s">
        <v>1276</v>
      </c>
      <c r="F135" s="86" t="s">
        <v>924</v>
      </c>
      <c r="G135" s="86" t="s">
        <v>795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1271</v>
      </c>
      <c r="B136" s="81" t="s">
        <v>1277</v>
      </c>
      <c r="C136" s="83" t="s">
        <v>1278</v>
      </c>
      <c r="D136" s="85" t="s">
        <v>1279</v>
      </c>
      <c r="E136" s="85" t="s">
        <v>1280</v>
      </c>
      <c r="F136" s="86" t="s">
        <v>905</v>
      </c>
      <c r="G136" s="86" t="s">
        <v>847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1271</v>
      </c>
      <c r="B137" s="81" t="s">
        <v>1281</v>
      </c>
      <c r="C137" s="83" t="s">
        <v>1282</v>
      </c>
      <c r="D137" s="85" t="s">
        <v>1283</v>
      </c>
      <c r="E137" s="85" t="s">
        <v>1284</v>
      </c>
      <c r="F137" s="86" t="s">
        <v>924</v>
      </c>
      <c r="G137" s="86" t="s">
        <v>847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1271</v>
      </c>
      <c r="B138" s="81" t="s">
        <v>1285</v>
      </c>
      <c r="C138" s="83" t="s">
        <v>1286</v>
      </c>
      <c r="D138" s="85" t="s">
        <v>1287</v>
      </c>
      <c r="E138" s="85" t="s">
        <v>1288</v>
      </c>
      <c r="F138" s="86" t="s">
        <v>905</v>
      </c>
      <c r="G138" s="86" t="s">
        <v>847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1271</v>
      </c>
      <c r="B139" s="81" t="s">
        <v>1289</v>
      </c>
      <c r="C139" s="83" t="s">
        <v>1290</v>
      </c>
      <c r="D139" s="85" t="s">
        <v>1291</v>
      </c>
      <c r="E139" s="85" t="s">
        <v>1292</v>
      </c>
      <c r="F139" s="86" t="s">
        <v>924</v>
      </c>
      <c r="G139" s="86" t="s">
        <v>847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1271</v>
      </c>
      <c r="B140" s="81" t="s">
        <v>1293</v>
      </c>
      <c r="C140" s="83" t="s">
        <v>1294</v>
      </c>
      <c r="D140" s="85" t="s">
        <v>1295</v>
      </c>
      <c r="E140" s="85" t="s">
        <v>1296</v>
      </c>
      <c r="F140" s="86" t="s">
        <v>846</v>
      </c>
      <c r="G140" s="86" t="s">
        <v>847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1271</v>
      </c>
      <c r="B141" s="81" t="s">
        <v>1297</v>
      </c>
      <c r="C141" s="83" t="s">
        <v>1298</v>
      </c>
      <c r="D141" s="85" t="s">
        <v>1299</v>
      </c>
      <c r="E141" s="85" t="s">
        <v>1300</v>
      </c>
      <c r="F141" s="86" t="s">
        <v>846</v>
      </c>
      <c r="G141" s="86" t="s">
        <v>833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1301</v>
      </c>
      <c r="B142" s="80">
        <v>16</v>
      </c>
      <c r="C142" s="82" t="s">
        <v>25</v>
      </c>
      <c r="D142" s="84" t="s">
        <v>1302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1301</v>
      </c>
      <c r="B143" s="81" t="s">
        <v>1303</v>
      </c>
      <c r="C143" s="83" t="s">
        <v>1304</v>
      </c>
      <c r="D143" s="85" t="s">
        <v>1305</v>
      </c>
      <c r="E143" s="85" t="s">
        <v>1306</v>
      </c>
      <c r="F143" s="86" t="s">
        <v>905</v>
      </c>
      <c r="G143" s="86" t="s">
        <v>847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1301</v>
      </c>
      <c r="B144" s="81" t="s">
        <v>1307</v>
      </c>
      <c r="C144" s="83" t="s">
        <v>1308</v>
      </c>
      <c r="D144" s="85" t="s">
        <v>1309</v>
      </c>
      <c r="E144" s="85" t="s">
        <v>1310</v>
      </c>
      <c r="F144" s="86" t="s">
        <v>905</v>
      </c>
      <c r="G144" s="86" t="s">
        <v>847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1301</v>
      </c>
      <c r="B145" s="81" t="s">
        <v>1311</v>
      </c>
      <c r="C145" s="83" t="s">
        <v>1312</v>
      </c>
      <c r="D145" s="85" t="s">
        <v>1313</v>
      </c>
      <c r="E145" s="85" t="s">
        <v>1314</v>
      </c>
      <c r="F145" s="86" t="s">
        <v>820</v>
      </c>
      <c r="G145" s="86" t="s">
        <v>805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1301</v>
      </c>
      <c r="B146" s="81" t="s">
        <v>1315</v>
      </c>
      <c r="C146" s="83" t="s">
        <v>1316</v>
      </c>
      <c r="D146" s="85" t="s">
        <v>1317</v>
      </c>
      <c r="E146" s="85" t="s">
        <v>1318</v>
      </c>
      <c r="F146" s="86" t="s">
        <v>820</v>
      </c>
      <c r="G146" s="86" t="s">
        <v>795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1301</v>
      </c>
      <c r="B147" s="81" t="s">
        <v>1319</v>
      </c>
      <c r="C147" s="83" t="s">
        <v>1320</v>
      </c>
      <c r="D147" s="85" t="s">
        <v>1321</v>
      </c>
      <c r="E147" s="85" t="s">
        <v>1322</v>
      </c>
      <c r="F147" s="86" t="s">
        <v>820</v>
      </c>
      <c r="G147" s="86" t="s">
        <v>833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1301</v>
      </c>
      <c r="B148" s="81" t="s">
        <v>1323</v>
      </c>
      <c r="C148" s="83" t="s">
        <v>1324</v>
      </c>
      <c r="D148" s="85" t="s">
        <v>1325</v>
      </c>
      <c r="E148" s="85" t="s">
        <v>1326</v>
      </c>
      <c r="F148" s="86" t="s">
        <v>905</v>
      </c>
      <c r="G148" s="86" t="s">
        <v>847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1301</v>
      </c>
      <c r="B149" s="81" t="s">
        <v>1327</v>
      </c>
      <c r="C149" s="83" t="s">
        <v>1328</v>
      </c>
      <c r="D149" s="85" t="s">
        <v>1329</v>
      </c>
      <c r="E149" s="85" t="s">
        <v>1330</v>
      </c>
      <c r="F149" s="86" t="s">
        <v>820</v>
      </c>
      <c r="G149" s="86" t="s">
        <v>833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1301</v>
      </c>
      <c r="B150" s="81" t="s">
        <v>1331</v>
      </c>
      <c r="C150" s="83" t="s">
        <v>1332</v>
      </c>
      <c r="D150" s="85" t="s">
        <v>1333</v>
      </c>
      <c r="E150" s="85" t="s">
        <v>1334</v>
      </c>
      <c r="F150" s="86" t="s">
        <v>1037</v>
      </c>
      <c r="G150" s="86" t="s">
        <v>833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1301</v>
      </c>
      <c r="B151" s="81" t="s">
        <v>1335</v>
      </c>
      <c r="C151" s="83" t="s">
        <v>1336</v>
      </c>
      <c r="D151" s="85" t="s">
        <v>1337</v>
      </c>
      <c r="E151" s="85" t="s">
        <v>1338</v>
      </c>
      <c r="F151" s="86" t="s">
        <v>924</v>
      </c>
      <c r="G151" s="86" t="s">
        <v>833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1301</v>
      </c>
      <c r="B152" s="81" t="s">
        <v>1339</v>
      </c>
      <c r="C152" s="83" t="s">
        <v>1340</v>
      </c>
      <c r="D152" s="85" t="s">
        <v>1341</v>
      </c>
      <c r="E152" s="85" t="s">
        <v>1342</v>
      </c>
      <c r="F152" s="86" t="s">
        <v>820</v>
      </c>
      <c r="G152" s="86" t="s">
        <v>833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1301</v>
      </c>
      <c r="B153" s="81" t="s">
        <v>1343</v>
      </c>
      <c r="C153" s="83" t="s">
        <v>1344</v>
      </c>
      <c r="D153" s="85" t="s">
        <v>1345</v>
      </c>
      <c r="E153" s="85" t="s">
        <v>1346</v>
      </c>
      <c r="F153" s="86" t="s">
        <v>820</v>
      </c>
      <c r="G153" s="86" t="s">
        <v>833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1301</v>
      </c>
      <c r="B154" s="81" t="s">
        <v>1347</v>
      </c>
      <c r="C154" s="83" t="s">
        <v>1348</v>
      </c>
      <c r="D154" s="85" t="s">
        <v>1349</v>
      </c>
      <c r="E154" s="85" t="s">
        <v>1350</v>
      </c>
      <c r="F154" s="86" t="s">
        <v>820</v>
      </c>
      <c r="G154" s="86" t="s">
        <v>833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1301</v>
      </c>
      <c r="B155" s="81" t="s">
        <v>1351</v>
      </c>
      <c r="C155" s="83" t="s">
        <v>1352</v>
      </c>
      <c r="D155" s="85" t="s">
        <v>1353</v>
      </c>
      <c r="E155" s="85" t="s">
        <v>1354</v>
      </c>
      <c r="F155" s="86" t="s">
        <v>820</v>
      </c>
      <c r="G155" s="86" t="s">
        <v>805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1301</v>
      </c>
      <c r="B156" s="81" t="s">
        <v>1355</v>
      </c>
      <c r="C156" s="83" t="s">
        <v>1356</v>
      </c>
      <c r="D156" s="85" t="s">
        <v>1357</v>
      </c>
      <c r="E156" s="85" t="s">
        <v>1358</v>
      </c>
      <c r="F156" s="86" t="s">
        <v>820</v>
      </c>
      <c r="G156" s="86" t="s">
        <v>833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1359</v>
      </c>
      <c r="B157" s="80">
        <v>17</v>
      </c>
      <c r="C157" s="82" t="s">
        <v>25</v>
      </c>
      <c r="D157" s="84" t="s">
        <v>1360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1359</v>
      </c>
      <c r="B158" s="81" t="s">
        <v>1361</v>
      </c>
      <c r="C158" s="83" t="s">
        <v>1362</v>
      </c>
      <c r="D158" s="85" t="s">
        <v>1363</v>
      </c>
      <c r="E158" s="85" t="s">
        <v>1364</v>
      </c>
      <c r="F158" s="86" t="s">
        <v>924</v>
      </c>
      <c r="G158" s="86" t="s">
        <v>800</v>
      </c>
      <c r="H158" s="86">
        <v>1</v>
      </c>
      <c r="I158" s="88">
        <f>IF(COUNTIF(J158:AW158,"&lt;&gt;")=0,"",SUMPRODUCT(((Recommendations[ImplStatus]="Implemented")+(Recommendations[ImplStatus]="Compensated"))*ISNUMBER(MATCH(Recommendations[Id],J158:AW158,0)))/COUNTIF(J158:AW158,"&lt;&gt;"))</f>
        <v>0</v>
      </c>
      <c r="J158" s="90" t="s">
        <v>154</v>
      </c>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1359</v>
      </c>
      <c r="B159" s="81" t="s">
        <v>1365</v>
      </c>
      <c r="C159" s="83" t="s">
        <v>1366</v>
      </c>
      <c r="D159" s="85" t="s">
        <v>1367</v>
      </c>
      <c r="E159" s="85" t="s">
        <v>1368</v>
      </c>
      <c r="F159" s="86" t="s">
        <v>905</v>
      </c>
      <c r="G159" s="86" t="s">
        <v>847</v>
      </c>
      <c r="H159" s="86">
        <v>1</v>
      </c>
      <c r="I159" s="88">
        <f>IF(COUNTIF(J159:AW159,"&lt;&gt;")=0,"",SUMPRODUCT(((Recommendations[ImplStatus]="Implemented")+(Recommendations[ImplStatus]="Compensated"))*ISNUMBER(MATCH(Recommendations[Id],J159:AW159,0)))/COUNTIF(J159:AW159,"&lt;&gt;"))</f>
        <v>0</v>
      </c>
      <c r="J159" s="90" t="s">
        <v>61</v>
      </c>
      <c r="K159" s="90" t="s">
        <v>69</v>
      </c>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1359</v>
      </c>
      <c r="B160" s="81" t="s">
        <v>1369</v>
      </c>
      <c r="C160" s="83" t="s">
        <v>1370</v>
      </c>
      <c r="D160" s="85" t="s">
        <v>1371</v>
      </c>
      <c r="E160" s="85" t="s">
        <v>1372</v>
      </c>
      <c r="F160" s="86" t="s">
        <v>905</v>
      </c>
      <c r="G160" s="86" t="s">
        <v>847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1359</v>
      </c>
      <c r="B161" s="81" t="s">
        <v>1373</v>
      </c>
      <c r="C161" s="83" t="s">
        <v>1374</v>
      </c>
      <c r="D161" s="85" t="s">
        <v>1375</v>
      </c>
      <c r="E161" s="85" t="s">
        <v>1376</v>
      </c>
      <c r="F161" s="86" t="s">
        <v>905</v>
      </c>
      <c r="G161" s="86" t="s">
        <v>847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1359</v>
      </c>
      <c r="B162" s="81" t="s">
        <v>1377</v>
      </c>
      <c r="C162" s="83" t="s">
        <v>1378</v>
      </c>
      <c r="D162" s="85" t="s">
        <v>1379</v>
      </c>
      <c r="E162" s="85" t="s">
        <v>1380</v>
      </c>
      <c r="F162" s="86" t="s">
        <v>924</v>
      </c>
      <c r="G162" s="86" t="s">
        <v>800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1359</v>
      </c>
      <c r="B163" s="81" t="s">
        <v>1381</v>
      </c>
      <c r="C163" s="83" t="s">
        <v>1382</v>
      </c>
      <c r="D163" s="85" t="s">
        <v>1383</v>
      </c>
      <c r="E163" s="85" t="s">
        <v>1384</v>
      </c>
      <c r="F163" s="86" t="s">
        <v>924</v>
      </c>
      <c r="G163" s="86" t="s">
        <v>800</v>
      </c>
      <c r="H163" s="86">
        <v>2</v>
      </c>
      <c r="I163" s="88">
        <f>IF(COUNTIF(J163:AW163,"&lt;&gt;")=0,"",SUMPRODUCT(((Recommendations[ImplStatus]="Implemented")+(Recommendations[ImplStatus]="Compensated"))*ISNUMBER(MATCH(Recommendations[Id],J163:AW163,0)))/COUNTIF(J163:AW163,"&lt;&gt;"))</f>
        <v>0</v>
      </c>
      <c r="J163" s="90" t="s">
        <v>69</v>
      </c>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1359</v>
      </c>
      <c r="B164" s="81" t="s">
        <v>1385</v>
      </c>
      <c r="C164" s="83" t="s">
        <v>1386</v>
      </c>
      <c r="D164" s="85" t="s">
        <v>1387</v>
      </c>
      <c r="E164" s="85" t="s">
        <v>1388</v>
      </c>
      <c r="F164" s="86" t="s">
        <v>924</v>
      </c>
      <c r="G164" s="86" t="s">
        <v>1140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1359</v>
      </c>
      <c r="B165" s="81" t="s">
        <v>1389</v>
      </c>
      <c r="C165" s="83" t="s">
        <v>1390</v>
      </c>
      <c r="D165" s="85" t="s">
        <v>1391</v>
      </c>
      <c r="E165" s="85" t="s">
        <v>1392</v>
      </c>
      <c r="F165" s="86" t="s">
        <v>924</v>
      </c>
      <c r="G165" s="86" t="s">
        <v>1140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1359</v>
      </c>
      <c r="B166" s="81" t="s">
        <v>1393</v>
      </c>
      <c r="C166" s="83" t="s">
        <v>1394</v>
      </c>
      <c r="D166" s="85" t="s">
        <v>1395</v>
      </c>
      <c r="E166" s="85" t="s">
        <v>1396</v>
      </c>
      <c r="F166" s="86" t="s">
        <v>905</v>
      </c>
      <c r="G166" s="86" t="s">
        <v>1140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1397</v>
      </c>
      <c r="B167" s="80">
        <v>18</v>
      </c>
      <c r="C167" s="82" t="s">
        <v>25</v>
      </c>
      <c r="D167" s="84" t="s">
        <v>1398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1397</v>
      </c>
      <c r="B168" s="81" t="s">
        <v>1399</v>
      </c>
      <c r="C168" s="83" t="s">
        <v>1400</v>
      </c>
      <c r="D168" s="85" t="s">
        <v>1401</v>
      </c>
      <c r="E168" s="85" t="s">
        <v>1402</v>
      </c>
      <c r="F168" s="86" t="s">
        <v>905</v>
      </c>
      <c r="G168" s="86" t="s">
        <v>847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1397</v>
      </c>
      <c r="B169" s="81" t="s">
        <v>1403</v>
      </c>
      <c r="C169" s="83" t="s">
        <v>1404</v>
      </c>
      <c r="D169" s="85" t="s">
        <v>1405</v>
      </c>
      <c r="E169" s="85" t="s">
        <v>1406</v>
      </c>
      <c r="F169" s="86" t="s">
        <v>1037</v>
      </c>
      <c r="G169" s="86" t="s">
        <v>805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1397</v>
      </c>
      <c r="B170" s="81" t="s">
        <v>1407</v>
      </c>
      <c r="C170" s="83" t="s">
        <v>1408</v>
      </c>
      <c r="D170" s="85" t="s">
        <v>1409</v>
      </c>
      <c r="E170" s="85" t="s">
        <v>1410</v>
      </c>
      <c r="F170" s="86" t="s">
        <v>1037</v>
      </c>
      <c r="G170" s="86" t="s">
        <v>833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1397</v>
      </c>
      <c r="B171" s="81" t="s">
        <v>1411</v>
      </c>
      <c r="C171" s="83" t="s">
        <v>1412</v>
      </c>
      <c r="D171" s="85" t="s">
        <v>1413</v>
      </c>
      <c r="E171" s="85" t="s">
        <v>1414</v>
      </c>
      <c r="F171" s="86" t="s">
        <v>1037</v>
      </c>
      <c r="G171" s="86" t="s">
        <v>833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1397</v>
      </c>
      <c r="B172" s="91" t="s">
        <v>1415</v>
      </c>
      <c r="C172" s="92" t="s">
        <v>1416</v>
      </c>
      <c r="D172" s="93" t="s">
        <v>1417</v>
      </c>
      <c r="E172" s="93" t="s">
        <v>1418</v>
      </c>
      <c r="F172" s="94" t="s">
        <v>1037</v>
      </c>
      <c r="G172" s="94" t="s">
        <v>805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497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IFERROR(INDEX('Recommendations'!$I$2:$I$71, MATCH(J2,'Recommendations'!$B$2:$B$71,0))="Implemented", FALSE))</xm:f>
            <x14:dxf>
              <font>
                <color rgb="FF000000"/>
              </font>
              <fill>
                <patternFill>
                  <bgColor rgb="FF3C7D22"/>
                </patternFill>
              </fill>
            </x14:dxf>
          </x14:cfRule>
          <x14:cfRule type="expression" priority="2" id="{00000000-000E-0000-0400-000002000000}">
            <xm:f>AND(J2&lt;&gt;"", IFERROR(INDEX('Recommendations'!$I$2:$I$71, MATCH(J2,'Recommendations'!$B$2:$B$71,0))="Compensated", FALSE))</xm:f>
            <x14:dxf>
              <font>
                <color rgb="FF000000"/>
              </font>
              <fill>
                <patternFill>
                  <bgColor rgb="FFC6E0B4"/>
                </patternFill>
              </fill>
            </x14:dxf>
          </x14:cfRule>
          <x14:cfRule type="expression" priority="3" id="{00000000-000E-0000-0400-000003000000}">
            <xm:f>AND(J2&lt;&gt;"", IFERROR(INDEX('Recommendations'!$I$2:$I$71, MATCH(J2,'Recommendations'!$B$2:$B$71,0))="Testing", FALSE))</xm:f>
            <x14:dxf>
              <font>
                <color rgb="FF000000"/>
              </font>
              <fill>
                <patternFill>
                  <bgColor rgb="FFFFC000"/>
                </patternFill>
              </fill>
            </x14:dxf>
          </x14:cfRule>
          <x14:cfRule type="expression" priority="4" id="{00000000-000E-0000-0400-000004000000}">
            <xm:f>AND(J2&lt;&gt;"", IFERROR(INDEX('Recommendations'!$I$2:$I$71, MATCH(J2,'Recommendations'!$B$2:$B$71,0))="Failed", FALSE))</xm:f>
            <x14:dxf>
              <font>
                <color rgb="FF000000"/>
              </font>
              <fill>
                <patternFill>
                  <bgColor rgb="FFD82891"/>
                </patternFill>
              </fill>
            </x14:dxf>
          </x14:cfRule>
          <x14:cfRule type="expression" priority="5" id="{00000000-000E-0000-0400-000005000000}">
            <xm:f>AND(J2&lt;&gt;"", IFERROR(INDEX('Recommendations'!$I$2:$I$71, MATCH(J2,'Recommendations'!$B$2:$B$71,0))="Risk Accepted", FALSE))</xm:f>
            <x14:dxf>
              <font>
                <color rgb="FF000000"/>
              </font>
              <fill>
                <patternFill>
                  <bgColor rgb="FFD9D9D9"/>
                </patternFill>
              </fill>
            </x14:dxf>
          </x14:cfRule>
          <x14:cfRule type="expression" priority="6" id="{00000000-000E-0000-0400-000006000000}">
            <xm:f>AND(J2&lt;&gt;"", IFERROR(INDEX('Recommendations'!$I$2:$I$71, MATCH(J2,'Recommendations'!$B$2:$B$71,0))="N/A",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1419</v>
      </c>
      <c r="C1" s="121" t="s">
        <v>11</v>
      </c>
      <c r="D1" s="121" t="s">
        <v>653</v>
      </c>
      <c r="E1" s="121" t="s">
        <v>1420</v>
      </c>
      <c r="F1" s="121" t="s">
        <v>1421</v>
      </c>
      <c r="G1" s="121" t="s">
        <v>747</v>
      </c>
      <c r="H1" s="121" t="s">
        <v>748</v>
      </c>
      <c r="I1" s="121" t="s">
        <v>749</v>
      </c>
      <c r="J1" s="121" t="s">
        <v>750</v>
      </c>
      <c r="K1" s="121" t="s">
        <v>751</v>
      </c>
      <c r="L1" s="121" t="s">
        <v>752</v>
      </c>
      <c r="M1" s="121" t="s">
        <v>753</v>
      </c>
      <c r="N1" s="121" t="s">
        <v>754</v>
      </c>
      <c r="O1" s="121" t="s">
        <v>755</v>
      </c>
      <c r="P1" s="121" t="s">
        <v>756</v>
      </c>
      <c r="Q1" s="121" t="s">
        <v>757</v>
      </c>
      <c r="R1" s="121" t="s">
        <v>758</v>
      </c>
      <c r="S1" s="121" t="s">
        <v>759</v>
      </c>
      <c r="T1" s="121" t="s">
        <v>760</v>
      </c>
      <c r="U1" s="121" t="s">
        <v>761</v>
      </c>
      <c r="V1" s="121" t="s">
        <v>762</v>
      </c>
      <c r="W1" s="121" t="s">
        <v>763</v>
      </c>
      <c r="X1" s="121" t="s">
        <v>764</v>
      </c>
      <c r="Y1" s="121" t="s">
        <v>765</v>
      </c>
      <c r="Z1" s="121" t="s">
        <v>766</v>
      </c>
      <c r="AA1" s="121" t="s">
        <v>767</v>
      </c>
      <c r="AB1" s="121" t="s">
        <v>768</v>
      </c>
      <c r="AC1" s="121" t="s">
        <v>769</v>
      </c>
      <c r="AD1" s="121" t="s">
        <v>770</v>
      </c>
      <c r="AE1" s="121" t="s">
        <v>771</v>
      </c>
      <c r="AF1" s="121" t="s">
        <v>772</v>
      </c>
      <c r="AG1" s="121" t="s">
        <v>773</v>
      </c>
      <c r="AH1" s="121" t="s">
        <v>774</v>
      </c>
      <c r="AI1" s="121" t="s">
        <v>775</v>
      </c>
      <c r="AJ1" s="121" t="s">
        <v>776</v>
      </c>
      <c r="AK1" s="121" t="s">
        <v>777</v>
      </c>
      <c r="AL1" s="121" t="s">
        <v>778</v>
      </c>
      <c r="AM1" s="121" t="s">
        <v>779</v>
      </c>
      <c r="AN1" s="121" t="s">
        <v>780</v>
      </c>
      <c r="AO1" s="121" t="s">
        <v>781</v>
      </c>
      <c r="AP1" s="121" t="s">
        <v>782</v>
      </c>
      <c r="AQ1" s="121" t="s">
        <v>783</v>
      </c>
      <c r="AR1" s="121" t="s">
        <v>784</v>
      </c>
      <c r="AS1" s="121" t="s">
        <v>785</v>
      </c>
      <c r="AT1" s="121" t="s">
        <v>786</v>
      </c>
      <c r="AU1" s="122" t="s">
        <v>787</v>
      </c>
    </row>
    <row r="2" spans="1:47" ht="60" customHeight="1" x14ac:dyDescent="0.35">
      <c r="A2" s="116" t="s">
        <v>1422</v>
      </c>
      <c r="B2" s="106" t="s">
        <v>1423</v>
      </c>
      <c r="C2" s="107" t="s">
        <v>1424</v>
      </c>
      <c r="D2" s="107" t="s">
        <v>1425</v>
      </c>
      <c r="E2" s="107" t="s">
        <v>1426</v>
      </c>
      <c r="F2" s="108" t="s">
        <v>1427</v>
      </c>
      <c r="G2" s="109">
        <f>IF(COUNTIF(H2:AU2,"&lt;&gt;")=0,"",SUMPRODUCT(((Recommendations[ImplStatus]="Implemented")+(Recommendations[ImplStatus]="Compensated"))*ISNUMBER(MATCH(Recommendations[Id],H2:AU2,0)))/COUNTIF(H2:AU2,"&lt;&gt;"))</f>
        <v>0</v>
      </c>
      <c r="H2" s="110" t="s">
        <v>98</v>
      </c>
      <c r="I2" s="110" t="s">
        <v>365</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1428</v>
      </c>
      <c r="B3" s="106" t="s">
        <v>1429</v>
      </c>
      <c r="C3" s="107" t="s">
        <v>1430</v>
      </c>
      <c r="D3" s="107" t="s">
        <v>1431</v>
      </c>
      <c r="E3" s="107" t="s">
        <v>1432</v>
      </c>
      <c r="F3" s="108" t="s">
        <v>1433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1434</v>
      </c>
      <c r="B4" s="106" t="s">
        <v>1435</v>
      </c>
      <c r="C4" s="107" t="s">
        <v>1436</v>
      </c>
      <c r="D4" s="107" t="s">
        <v>1437</v>
      </c>
      <c r="E4" s="107" t="s">
        <v>1438</v>
      </c>
      <c r="F4" s="108" t="s">
        <v>1439</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1440</v>
      </c>
      <c r="B5" s="106" t="s">
        <v>1441</v>
      </c>
      <c r="C5" s="107" t="s">
        <v>1442</v>
      </c>
      <c r="D5" s="107" t="s">
        <v>1443</v>
      </c>
      <c r="E5" s="107" t="s">
        <v>1444</v>
      </c>
      <c r="F5" s="108" t="s">
        <v>1445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1446</v>
      </c>
      <c r="B6" s="106" t="s">
        <v>1447</v>
      </c>
      <c r="C6" s="107" t="s">
        <v>1448</v>
      </c>
      <c r="D6" s="107" t="s">
        <v>1449</v>
      </c>
      <c r="E6" s="107" t="s">
        <v>25</v>
      </c>
      <c r="F6" s="108" t="s">
        <v>1450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1451</v>
      </c>
      <c r="B7" s="106" t="s">
        <v>13</v>
      </c>
      <c r="C7" s="107" t="s">
        <v>1452</v>
      </c>
      <c r="D7" s="107" t="s">
        <v>1453</v>
      </c>
      <c r="E7" s="107" t="s">
        <v>25</v>
      </c>
      <c r="F7" s="108" t="s">
        <v>1454</v>
      </c>
      <c r="G7" s="109">
        <f>IF(COUNTIF(H7:AU7,"&lt;&gt;")=0,"",SUMPRODUCT(((Recommendations[ImplStatus]="Implemented")+(Recommendations[ImplStatus]="Compensated"))*ISNUMBER(MATCH(Recommendations[Id],H7:AU7,0)))/COUNTIF(H7:AU7,"&lt;&gt;"))</f>
        <v>0</v>
      </c>
      <c r="H7" s="110" t="s">
        <v>266</v>
      </c>
      <c r="I7" s="110" t="s">
        <v>279</v>
      </c>
      <c r="J7" s="110" t="s">
        <v>286</v>
      </c>
      <c r="K7" s="110" t="s">
        <v>306</v>
      </c>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1455</v>
      </c>
      <c r="B8" s="106" t="s">
        <v>1456</v>
      </c>
      <c r="C8" s="107" t="s">
        <v>1457</v>
      </c>
      <c r="D8" s="107" t="s">
        <v>1458</v>
      </c>
      <c r="E8" s="107" t="s">
        <v>25</v>
      </c>
      <c r="F8" s="108" t="s">
        <v>1459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1460</v>
      </c>
      <c r="B9" s="106" t="s">
        <v>1461</v>
      </c>
      <c r="C9" s="107" t="s">
        <v>1462</v>
      </c>
      <c r="D9" s="107" t="s">
        <v>1463</v>
      </c>
      <c r="E9" s="107" t="s">
        <v>25</v>
      </c>
      <c r="F9" s="108" t="s">
        <v>1464</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1465</v>
      </c>
      <c r="B10" s="106" t="s">
        <v>1466</v>
      </c>
      <c r="C10" s="107" t="s">
        <v>1467</v>
      </c>
      <c r="D10" s="107" t="s">
        <v>1468</v>
      </c>
      <c r="E10" s="107" t="s">
        <v>25</v>
      </c>
      <c r="F10" s="108" t="s">
        <v>1469</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1470</v>
      </c>
      <c r="B11" s="106" t="s">
        <v>1471</v>
      </c>
      <c r="C11" s="107" t="s">
        <v>1472</v>
      </c>
      <c r="D11" s="107" t="s">
        <v>1473</v>
      </c>
      <c r="E11" s="107" t="s">
        <v>25</v>
      </c>
      <c r="F11" s="108" t="s">
        <v>1474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1475</v>
      </c>
      <c r="B12" s="106" t="s">
        <v>1476</v>
      </c>
      <c r="C12" s="107" t="s">
        <v>1477</v>
      </c>
      <c r="D12" s="107" t="s">
        <v>1478</v>
      </c>
      <c r="E12" s="107" t="s">
        <v>25</v>
      </c>
      <c r="F12" s="108" t="s">
        <v>1479</v>
      </c>
      <c r="G12" s="109">
        <f>IF(COUNTIF(H12:AU12,"&lt;&gt;")=0,"",SUMPRODUCT(((Recommendations[ImplStatus]="Implemented")+(Recommendations[ImplStatus]="Compensated"))*ISNUMBER(MATCH(Recommendations[Id],H12:AU12,0)))/COUNTIF(H12:AU12,"&lt;&gt;"))</f>
        <v>0</v>
      </c>
      <c r="H12" s="110" t="s">
        <v>211</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1480</v>
      </c>
      <c r="B13" s="106" t="s">
        <v>1481</v>
      </c>
      <c r="C13" s="107" t="s">
        <v>1482</v>
      </c>
      <c r="D13" s="107" t="s">
        <v>1483</v>
      </c>
      <c r="E13" s="107" t="s">
        <v>25</v>
      </c>
      <c r="F13" s="108" t="s">
        <v>1484</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1485</v>
      </c>
      <c r="B14" s="106" t="s">
        <v>1486</v>
      </c>
      <c r="C14" s="107" t="s">
        <v>1487</v>
      </c>
      <c r="D14" s="107" t="s">
        <v>1488</v>
      </c>
      <c r="E14" s="107" t="s">
        <v>25</v>
      </c>
      <c r="F14" s="108" t="s">
        <v>1489</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1490</v>
      </c>
      <c r="B15" s="106" t="s">
        <v>1491</v>
      </c>
      <c r="C15" s="107" t="s">
        <v>1492</v>
      </c>
      <c r="D15" s="107" t="s">
        <v>1493</v>
      </c>
      <c r="E15" s="107" t="s">
        <v>25</v>
      </c>
      <c r="F15" s="108" t="s">
        <v>1494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1495</v>
      </c>
      <c r="B16" s="106" t="s">
        <v>1496</v>
      </c>
      <c r="C16" s="107" t="s">
        <v>1497</v>
      </c>
      <c r="D16" s="107" t="s">
        <v>1498</v>
      </c>
      <c r="E16" s="107" t="s">
        <v>25</v>
      </c>
      <c r="F16" s="108" t="s">
        <v>1499</v>
      </c>
      <c r="G16" s="109">
        <f>IF(COUNTIF(H16:AU16,"&lt;&gt;")=0,"",SUMPRODUCT(((Recommendations[ImplStatus]="Implemented")+(Recommendations[ImplStatus]="Compensated"))*ISNUMBER(MATCH(Recommendations[Id],H16:AU16,0)))/COUNTIF(H16:AU16,"&lt;&gt;"))</f>
        <v>0</v>
      </c>
      <c r="H16" s="110" t="s">
        <v>204</v>
      </c>
      <c r="I16" s="110" t="s">
        <v>233</v>
      </c>
      <c r="J16" s="110" t="s">
        <v>259</v>
      </c>
      <c r="K16" s="110" t="s">
        <v>292</v>
      </c>
      <c r="L16" s="110" t="s">
        <v>299</v>
      </c>
      <c r="M16" s="110" t="s">
        <v>437</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1500</v>
      </c>
      <c r="B17" s="106" t="s">
        <v>1501</v>
      </c>
      <c r="C17" s="107" t="s">
        <v>1502</v>
      </c>
      <c r="D17" s="107" t="s">
        <v>1503</v>
      </c>
      <c r="E17" s="107" t="s">
        <v>25</v>
      </c>
      <c r="F17" s="108" t="s">
        <v>1504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1505</v>
      </c>
      <c r="B18" s="106" t="s">
        <v>1506</v>
      </c>
      <c r="C18" s="107" t="s">
        <v>1507</v>
      </c>
      <c r="D18" s="107" t="s">
        <v>1508</v>
      </c>
      <c r="E18" s="107" t="s">
        <v>25</v>
      </c>
      <c r="F18" s="108" t="s">
        <v>1509</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1510</v>
      </c>
      <c r="B19" s="106" t="s">
        <v>1511</v>
      </c>
      <c r="C19" s="107" t="s">
        <v>1512</v>
      </c>
      <c r="D19" s="107" t="s">
        <v>1513</v>
      </c>
      <c r="E19" s="107" t="s">
        <v>25</v>
      </c>
      <c r="F19" s="108" t="s">
        <v>1514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1515</v>
      </c>
      <c r="B20" s="106" t="s">
        <v>1516</v>
      </c>
      <c r="C20" s="107" t="s">
        <v>1517</v>
      </c>
      <c r="D20" s="107" t="s">
        <v>1518</v>
      </c>
      <c r="E20" s="107" t="s">
        <v>25</v>
      </c>
      <c r="F20" s="108" t="s">
        <v>1519</v>
      </c>
      <c r="G20" s="109">
        <f>IF(COUNTIF(H20:AU20,"&lt;&gt;")=0,"",SUMPRODUCT(((Recommendations[ImplStatus]="Implemented")+(Recommendations[ImplStatus]="Compensated"))*ISNUMBER(MATCH(Recommendations[Id],H20:AU20,0)))/COUNTIF(H20:AU20,"&lt;&gt;"))</f>
        <v>0</v>
      </c>
      <c r="H20" s="110" t="s">
        <v>444</v>
      </c>
      <c r="I20" s="110" t="s">
        <v>452</v>
      </c>
      <c r="J20" s="110" t="s">
        <v>458</v>
      </c>
      <c r="K20" s="110" t="s">
        <v>465</v>
      </c>
      <c r="L20" s="110" t="s">
        <v>472</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1520</v>
      </c>
      <c r="B21" s="106" t="s">
        <v>1521</v>
      </c>
      <c r="C21" s="107" t="s">
        <v>1522</v>
      </c>
      <c r="D21" s="107" t="s">
        <v>1523</v>
      </c>
      <c r="E21" s="107" t="s">
        <v>1524</v>
      </c>
      <c r="F21" s="108" t="s">
        <v>1525</v>
      </c>
      <c r="G21" s="109">
        <f>IF(COUNTIF(H21:AU21,"&lt;&gt;")=0,"",SUMPRODUCT(((Recommendations[ImplStatus]="Implemented")+(Recommendations[ImplStatus]="Compensated"))*ISNUMBER(MATCH(Recommendations[Id],H21:AU21,0)))/COUNTIF(H21:AU21,"&lt;&gt;"))</f>
        <v>0</v>
      </c>
      <c r="H21" s="110" t="s">
        <v>245</v>
      </c>
      <c r="I21" s="110" t="s">
        <v>472</v>
      </c>
      <c r="J21" s="110" t="s">
        <v>479</v>
      </c>
      <c r="K21" s="110" t="s">
        <v>491</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1526</v>
      </c>
      <c r="B22" s="106" t="s">
        <v>1527</v>
      </c>
      <c r="C22" s="107" t="s">
        <v>1528</v>
      </c>
      <c r="D22" s="107" t="s">
        <v>1529</v>
      </c>
      <c r="E22" s="107" t="s">
        <v>1530</v>
      </c>
      <c r="F22" s="108" t="s">
        <v>1531</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1532</v>
      </c>
      <c r="B23" s="106" t="s">
        <v>1533</v>
      </c>
      <c r="C23" s="107" t="s">
        <v>1534</v>
      </c>
      <c r="D23" s="107" t="s">
        <v>1535</v>
      </c>
      <c r="E23" s="107" t="s">
        <v>1536</v>
      </c>
      <c r="F23" s="108" t="s">
        <v>1537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1538</v>
      </c>
      <c r="B24" s="106" t="s">
        <v>1539</v>
      </c>
      <c r="C24" s="107" t="s">
        <v>1540</v>
      </c>
      <c r="D24" s="107" t="s">
        <v>1541</v>
      </c>
      <c r="E24" s="107" t="s">
        <v>25</v>
      </c>
      <c r="F24" s="108" t="s">
        <v>1542</v>
      </c>
      <c r="G24" s="109">
        <f>IF(COUNTIF(H24:AU24,"&lt;&gt;")=0,"",SUMPRODUCT(((Recommendations[ImplStatus]="Implemented")+(Recommendations[ImplStatus]="Compensated"))*ISNUMBER(MATCH(Recommendations[Id],H24:AU24,0)))/COUNTIF(H24:AU24,"&lt;&gt;"))</f>
        <v>0</v>
      </c>
      <c r="H24" s="110" t="s">
        <v>84</v>
      </c>
      <c r="I24" s="110" t="s">
        <v>91</v>
      </c>
      <c r="J24" s="110" t="s">
        <v>119</v>
      </c>
      <c r="K24" s="110" t="s">
        <v>211</v>
      </c>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1543</v>
      </c>
      <c r="B25" s="106" t="s">
        <v>1544</v>
      </c>
      <c r="C25" s="107" t="s">
        <v>1545</v>
      </c>
      <c r="D25" s="107" t="s">
        <v>25</v>
      </c>
      <c r="E25" s="107" t="s">
        <v>25</v>
      </c>
      <c r="F25" s="108" t="s">
        <v>1546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1547</v>
      </c>
      <c r="B26" s="106" t="s">
        <v>1548</v>
      </c>
      <c r="C26" s="107" t="s">
        <v>1549</v>
      </c>
      <c r="D26" s="107" t="s">
        <v>1550</v>
      </c>
      <c r="E26" s="107" t="s">
        <v>25</v>
      </c>
      <c r="F26" s="108" t="s">
        <v>1551</v>
      </c>
      <c r="G26" s="109">
        <f>IF(COUNTIF(H26:AU26,"&lt;&gt;")=0,"",SUMPRODUCT(((Recommendations[ImplStatus]="Implemented")+(Recommendations[ImplStatus]="Compensated"))*ISNUMBER(MATCH(Recommendations[Id],H26:AU26,0)))/COUNTIF(H26:AU26,"&lt;&gt;"))</f>
        <v>0</v>
      </c>
      <c r="H26" s="110" t="s">
        <v>251</v>
      </c>
      <c r="I26" s="110" t="s">
        <v>479</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1552</v>
      </c>
      <c r="B27" s="106" t="s">
        <v>1553</v>
      </c>
      <c r="C27" s="107" t="s">
        <v>1554</v>
      </c>
      <c r="D27" s="107" t="s">
        <v>1555</v>
      </c>
      <c r="E27" s="107" t="s">
        <v>1556</v>
      </c>
      <c r="F27" s="108" t="s">
        <v>1557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1558</v>
      </c>
      <c r="B28" s="106" t="s">
        <v>1559</v>
      </c>
      <c r="C28" s="107" t="s">
        <v>1560</v>
      </c>
      <c r="D28" s="107" t="s">
        <v>25</v>
      </c>
      <c r="E28" s="107" t="s">
        <v>25</v>
      </c>
      <c r="F28" s="108" t="s">
        <v>1561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1562</v>
      </c>
      <c r="B29" s="106" t="s">
        <v>1563</v>
      </c>
      <c r="C29" s="107" t="s">
        <v>1564</v>
      </c>
      <c r="D29" s="107" t="s">
        <v>1565</v>
      </c>
      <c r="E29" s="107" t="s">
        <v>1566</v>
      </c>
      <c r="F29" s="108" t="s">
        <v>1567</v>
      </c>
      <c r="G29" s="109">
        <f>IF(COUNTIF(H29:AU29,"&lt;&gt;")=0,"",SUMPRODUCT(((Recommendations[ImplStatus]="Implemented")+(Recommendations[ImplStatus]="Compensated"))*ISNUMBER(MATCH(Recommendations[Id],H29:AU29,0)))/COUNTIF(H29:AU29,"&lt;&gt;"))</f>
        <v>0</v>
      </c>
      <c r="H29" s="110" t="s">
        <v>105</v>
      </c>
      <c r="I29" s="110" t="s">
        <v>112</v>
      </c>
      <c r="J29" s="110" t="s">
        <v>119</v>
      </c>
      <c r="K29" s="110" t="s">
        <v>133</v>
      </c>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1568</v>
      </c>
      <c r="B30" s="106" t="s">
        <v>1569</v>
      </c>
      <c r="C30" s="107" t="s">
        <v>1570</v>
      </c>
      <c r="D30" s="107" t="s">
        <v>1571</v>
      </c>
      <c r="E30" s="107" t="s">
        <v>25</v>
      </c>
      <c r="F30" s="108" t="s">
        <v>1572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1573</v>
      </c>
      <c r="B31" s="106" t="s">
        <v>1574</v>
      </c>
      <c r="C31" s="107" t="s">
        <v>1575</v>
      </c>
      <c r="D31" s="107" t="s">
        <v>1576</v>
      </c>
      <c r="E31" s="107" t="s">
        <v>1577</v>
      </c>
      <c r="F31" s="108" t="s">
        <v>1578</v>
      </c>
      <c r="G31" s="109">
        <f>IF(COUNTIF(H31:AU31,"&lt;&gt;")=0,"",SUMPRODUCT(((Recommendations[ImplStatus]="Implemented")+(Recommendations[ImplStatus]="Compensated"))*ISNUMBER(MATCH(Recommendations[Id],H31:AU31,0)))/COUNTIF(H31:AU31,"&lt;&gt;"))</f>
        <v>0</v>
      </c>
      <c r="H31" s="110" t="s">
        <v>18</v>
      </c>
      <c r="I31" s="110" t="s">
        <v>36</v>
      </c>
      <c r="J31" s="110" t="s">
        <v>48</v>
      </c>
      <c r="K31" s="110" t="s">
        <v>54</v>
      </c>
      <c r="L31" s="110" t="s">
        <v>76</v>
      </c>
      <c r="M31" s="110" t="s">
        <v>98</v>
      </c>
      <c r="N31" s="110" t="s">
        <v>126</v>
      </c>
      <c r="O31" s="110" t="s">
        <v>140</v>
      </c>
      <c r="P31" s="110" t="s">
        <v>161</v>
      </c>
      <c r="Q31" s="110" t="s">
        <v>182</v>
      </c>
      <c r="R31" s="110" t="s">
        <v>189</v>
      </c>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1579</v>
      </c>
      <c r="B32" s="106" t="s">
        <v>1580</v>
      </c>
      <c r="C32" s="107" t="s">
        <v>1581</v>
      </c>
      <c r="D32" s="107" t="s">
        <v>1582</v>
      </c>
      <c r="E32" s="107" t="s">
        <v>1583</v>
      </c>
      <c r="F32" s="108" t="s">
        <v>1584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1585</v>
      </c>
      <c r="B33" s="106" t="s">
        <v>1586</v>
      </c>
      <c r="C33" s="107" t="s">
        <v>1587</v>
      </c>
      <c r="D33" s="107" t="s">
        <v>1588</v>
      </c>
      <c r="E33" s="107" t="s">
        <v>25</v>
      </c>
      <c r="F33" s="108" t="s">
        <v>1589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1590</v>
      </c>
      <c r="B34" s="106" t="s">
        <v>1591</v>
      </c>
      <c r="C34" s="107" t="s">
        <v>1592</v>
      </c>
      <c r="D34" s="107" t="s">
        <v>1593</v>
      </c>
      <c r="E34" s="107" t="s">
        <v>25</v>
      </c>
      <c r="F34" s="108" t="s">
        <v>1594</v>
      </c>
      <c r="G34" s="109">
        <f>IF(COUNTIF(H34:AU34,"&lt;&gt;")=0,"",SUMPRODUCT(((Recommendations[ImplStatus]="Implemented")+(Recommendations[ImplStatus]="Compensated"))*ISNUMBER(MATCH(Recommendations[Id],H34:AU34,0)))/COUNTIF(H34:AU34,"&lt;&gt;"))</f>
        <v>0</v>
      </c>
      <c r="H34" s="110" t="s">
        <v>196</v>
      </c>
      <c r="I34" s="110" t="s">
        <v>225</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1595</v>
      </c>
      <c r="B35" s="106" t="s">
        <v>1596</v>
      </c>
      <c r="C35" s="107" t="s">
        <v>1597</v>
      </c>
      <c r="D35" s="107" t="s">
        <v>1598</v>
      </c>
      <c r="E35" s="107" t="s">
        <v>1599</v>
      </c>
      <c r="F35" s="108" t="s">
        <v>1600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1601</v>
      </c>
      <c r="B36" s="106" t="s">
        <v>1602</v>
      </c>
      <c r="C36" s="107" t="s">
        <v>1603</v>
      </c>
      <c r="D36" s="107" t="s">
        <v>1604</v>
      </c>
      <c r="E36" s="107" t="s">
        <v>1605</v>
      </c>
      <c r="F36" s="108" t="s">
        <v>1606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1607</v>
      </c>
      <c r="B37" s="106" t="s">
        <v>1608</v>
      </c>
      <c r="C37" s="107" t="s">
        <v>1609</v>
      </c>
      <c r="D37" s="107" t="s">
        <v>1610</v>
      </c>
      <c r="E37" s="107" t="s">
        <v>25</v>
      </c>
      <c r="F37" s="108" t="s">
        <v>1611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1612</v>
      </c>
      <c r="B38" s="106" t="s">
        <v>1613</v>
      </c>
      <c r="C38" s="107" t="s">
        <v>1614</v>
      </c>
      <c r="D38" s="107" t="s">
        <v>1615</v>
      </c>
      <c r="E38" s="107" t="s">
        <v>1616</v>
      </c>
      <c r="F38" s="108" t="s">
        <v>1617</v>
      </c>
      <c r="G38" s="109">
        <f>IF(COUNTIF(H38:AU38,"&lt;&gt;")=0,"",SUMPRODUCT(((Recommendations[ImplStatus]="Implemented")+(Recommendations[ImplStatus]="Compensated"))*ISNUMBER(MATCH(Recommendations[Id],H38:AU38,0)))/COUNTIF(H38:AU38,"&lt;&gt;"))</f>
        <v>0</v>
      </c>
      <c r="H38" s="110" t="s">
        <v>266</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1618</v>
      </c>
      <c r="B39" s="106" t="s">
        <v>1619</v>
      </c>
      <c r="C39" s="107" t="s">
        <v>1620</v>
      </c>
      <c r="D39" s="107" t="s">
        <v>1621</v>
      </c>
      <c r="E39" s="107" t="s">
        <v>25</v>
      </c>
      <c r="F39" s="108" t="s">
        <v>1622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1623</v>
      </c>
      <c r="B40" s="106" t="s">
        <v>1624</v>
      </c>
      <c r="C40" s="107" t="s">
        <v>1625</v>
      </c>
      <c r="D40" s="107" t="s">
        <v>1626</v>
      </c>
      <c r="E40" s="107" t="s">
        <v>1627</v>
      </c>
      <c r="F40" s="108" t="s">
        <v>1628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1629</v>
      </c>
      <c r="B41" s="106" t="s">
        <v>1630</v>
      </c>
      <c r="C41" s="107" t="s">
        <v>1631</v>
      </c>
      <c r="D41" s="107" t="s">
        <v>1632</v>
      </c>
      <c r="E41" s="107" t="s">
        <v>1633</v>
      </c>
      <c r="F41" s="108" t="s">
        <v>1634</v>
      </c>
      <c r="G41" s="109">
        <f>IF(COUNTIF(H41:AU41,"&lt;&gt;")=0,"",SUMPRODUCT(((Recommendations[ImplStatus]="Implemented")+(Recommendations[ImplStatus]="Compensated"))*ISNUMBER(MATCH(Recommendations[Id],H41:AU41,0)))/COUNTIF(H41:AU41,"&lt;&gt;"))</f>
        <v>0</v>
      </c>
      <c r="H41" s="110" t="s">
        <v>239</v>
      </c>
      <c r="I41" s="110" t="s">
        <v>485</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1635</v>
      </c>
      <c r="B42" s="106" t="s">
        <v>1636</v>
      </c>
      <c r="C42" s="107" t="s">
        <v>1637</v>
      </c>
      <c r="D42" s="107" t="s">
        <v>1638</v>
      </c>
      <c r="E42" s="107" t="s">
        <v>1639</v>
      </c>
      <c r="F42" s="108" t="s">
        <v>1640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1641</v>
      </c>
      <c r="B43" s="106" t="s">
        <v>1642</v>
      </c>
      <c r="C43" s="107" t="s">
        <v>1643</v>
      </c>
      <c r="D43" s="107" t="s">
        <v>1644</v>
      </c>
      <c r="E43" s="107" t="s">
        <v>1645</v>
      </c>
      <c r="F43" s="108" t="s">
        <v>1646</v>
      </c>
      <c r="G43" s="109">
        <f>IF(COUNTIF(H43:AU43,"&lt;&gt;")=0,"",SUMPRODUCT(((Recommendations[ImplStatus]="Implemented")+(Recommendations[ImplStatus]="Compensated"))*ISNUMBER(MATCH(Recommendations[Id],H43:AU43,0)))/COUNTIF(H43:AU43,"&lt;&gt;"))</f>
        <v>0</v>
      </c>
      <c r="H43" s="110" t="s">
        <v>30</v>
      </c>
      <c r="I43" s="110" t="s">
        <v>126</v>
      </c>
      <c r="J43" s="110" t="s">
        <v>133</v>
      </c>
      <c r="K43" s="110" t="s">
        <v>140</v>
      </c>
      <c r="L43" s="110" t="s">
        <v>147</v>
      </c>
      <c r="M43" s="110" t="s">
        <v>175</v>
      </c>
      <c r="N43" s="110" t="s">
        <v>182</v>
      </c>
      <c r="O43" s="110" t="s">
        <v>196</v>
      </c>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1647</v>
      </c>
      <c r="B44" s="106" t="s">
        <v>1648</v>
      </c>
      <c r="C44" s="107" t="s">
        <v>1649</v>
      </c>
      <c r="D44" s="107" t="s">
        <v>1650</v>
      </c>
      <c r="E44" s="107" t="s">
        <v>25</v>
      </c>
      <c r="F44" s="108" t="s">
        <v>1651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1652</v>
      </c>
      <c r="B45" s="111" t="s">
        <v>1653</v>
      </c>
      <c r="C45" s="112" t="s">
        <v>1654</v>
      </c>
      <c r="D45" s="112" t="s">
        <v>1655</v>
      </c>
      <c r="E45" s="112" t="s">
        <v>1656</v>
      </c>
      <c r="F45" s="113" t="s">
        <v>1657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497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IFERROR(INDEX('Recommendations'!$I$2:$I$71, MATCH(H2,'Recommendations'!$B$2:$B$71,0))="Implemented", FALSE))</xm:f>
            <x14:dxf>
              <font>
                <color rgb="FF000000"/>
              </font>
              <fill>
                <patternFill>
                  <bgColor rgb="FF3C7D22"/>
                </patternFill>
              </fill>
            </x14:dxf>
          </x14:cfRule>
          <x14:cfRule type="expression" priority="2" id="{00000000-000E-0000-0500-000002000000}">
            <xm:f>AND(H2&lt;&gt;"", IFERROR(INDEX('Recommendations'!$I$2:$I$71, MATCH(H2,'Recommendations'!$B$2:$B$71,0))="Compensated", FALSE))</xm:f>
            <x14:dxf>
              <font>
                <color rgb="FF000000"/>
              </font>
              <fill>
                <patternFill>
                  <bgColor rgb="FFC6E0B4"/>
                </patternFill>
              </fill>
            </x14:dxf>
          </x14:cfRule>
          <x14:cfRule type="expression" priority="3" id="{00000000-000E-0000-0500-000003000000}">
            <xm:f>AND(H2&lt;&gt;"", IFERROR(INDEX('Recommendations'!$I$2:$I$71, MATCH(H2,'Recommendations'!$B$2:$B$71,0))="Testing", FALSE))</xm:f>
            <x14:dxf>
              <font>
                <color rgb="FF000000"/>
              </font>
              <fill>
                <patternFill>
                  <bgColor rgb="FFFFC000"/>
                </patternFill>
              </fill>
            </x14:dxf>
          </x14:cfRule>
          <x14:cfRule type="expression" priority="4" id="{00000000-000E-0000-0500-000004000000}">
            <xm:f>AND(H2&lt;&gt;"", IFERROR(INDEX('Recommendations'!$I$2:$I$71, MATCH(H2,'Recommendations'!$B$2:$B$71,0))="Failed", FALSE))</xm:f>
            <x14:dxf>
              <font>
                <color rgb="FF000000"/>
              </font>
              <fill>
                <patternFill>
                  <bgColor rgb="FFD82891"/>
                </patternFill>
              </fill>
            </x14:dxf>
          </x14:cfRule>
          <x14:cfRule type="expression" priority="5" id="{00000000-000E-0000-0500-000005000000}">
            <xm:f>AND(H2&lt;&gt;"", IFERROR(INDEX('Recommendations'!$I$2:$I$71, MATCH(H2,'Recommendations'!$B$2:$B$71,0))="Risk Accepted", FALSE))</xm:f>
            <x14:dxf>
              <font>
                <color rgb="FF000000"/>
              </font>
              <fill>
                <patternFill>
                  <bgColor rgb="FFD9D9D9"/>
                </patternFill>
              </fill>
            </x14:dxf>
          </x14:cfRule>
          <x14:cfRule type="expression" priority="6" id="{00000000-000E-0000-0500-000006000000}">
            <xm:f>AND(H2&lt;&gt;"", IFERROR(INDEX('Recommendations'!$I$2:$I$71, MATCH(H2,'Recommendations'!$B$2:$B$71,0))="N/A",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1658</v>
      </c>
      <c r="B1" s="145" t="s">
        <v>741</v>
      </c>
      <c r="C1" s="145" t="s">
        <v>1</v>
      </c>
      <c r="D1" s="145" t="s">
        <v>742</v>
      </c>
      <c r="E1" s="145" t="s">
        <v>1659</v>
      </c>
      <c r="F1" s="145" t="s">
        <v>1660</v>
      </c>
      <c r="G1" s="145" t="s">
        <v>1661</v>
      </c>
      <c r="H1" s="145" t="s">
        <v>1662</v>
      </c>
      <c r="I1" s="145" t="s">
        <v>747</v>
      </c>
      <c r="J1" s="145" t="s">
        <v>748</v>
      </c>
      <c r="K1" s="145" t="s">
        <v>749</v>
      </c>
      <c r="L1" s="145" t="s">
        <v>750</v>
      </c>
      <c r="M1" s="145" t="s">
        <v>751</v>
      </c>
      <c r="N1" s="145" t="s">
        <v>752</v>
      </c>
      <c r="O1" s="145" t="s">
        <v>753</v>
      </c>
      <c r="P1" s="145" t="s">
        <v>754</v>
      </c>
      <c r="Q1" s="145" t="s">
        <v>755</v>
      </c>
      <c r="R1" s="145" t="s">
        <v>756</v>
      </c>
      <c r="S1" s="145" t="s">
        <v>757</v>
      </c>
      <c r="T1" s="145" t="s">
        <v>758</v>
      </c>
      <c r="U1" s="145" t="s">
        <v>759</v>
      </c>
      <c r="V1" s="145" t="s">
        <v>760</v>
      </c>
      <c r="W1" s="145" t="s">
        <v>761</v>
      </c>
      <c r="X1" s="145" t="s">
        <v>762</v>
      </c>
      <c r="Y1" s="145" t="s">
        <v>763</v>
      </c>
      <c r="Z1" s="145" t="s">
        <v>764</v>
      </c>
      <c r="AA1" s="145" t="s">
        <v>765</v>
      </c>
      <c r="AB1" s="145" t="s">
        <v>766</v>
      </c>
      <c r="AC1" s="145" t="s">
        <v>767</v>
      </c>
      <c r="AD1" s="145" t="s">
        <v>768</v>
      </c>
      <c r="AE1" s="145" t="s">
        <v>769</v>
      </c>
      <c r="AF1" s="145" t="s">
        <v>770</v>
      </c>
      <c r="AG1" s="145" t="s">
        <v>771</v>
      </c>
      <c r="AH1" s="145" t="s">
        <v>772</v>
      </c>
      <c r="AI1" s="145" t="s">
        <v>773</v>
      </c>
      <c r="AJ1" s="145" t="s">
        <v>774</v>
      </c>
      <c r="AK1" s="145" t="s">
        <v>775</v>
      </c>
      <c r="AL1" s="145" t="s">
        <v>776</v>
      </c>
      <c r="AM1" s="145" t="s">
        <v>777</v>
      </c>
      <c r="AN1" s="145" t="s">
        <v>778</v>
      </c>
      <c r="AO1" s="145" t="s">
        <v>779</v>
      </c>
      <c r="AP1" s="145" t="s">
        <v>780</v>
      </c>
      <c r="AQ1" s="145" t="s">
        <v>781</v>
      </c>
      <c r="AR1" s="145" t="s">
        <v>782</v>
      </c>
      <c r="AS1" s="145" t="s">
        <v>783</v>
      </c>
      <c r="AT1" s="145" t="s">
        <v>784</v>
      </c>
      <c r="AU1" s="145" t="s">
        <v>785</v>
      </c>
      <c r="AV1" s="145" t="s">
        <v>786</v>
      </c>
      <c r="AW1" s="146" t="s">
        <v>787</v>
      </c>
    </row>
    <row r="2" spans="1:49" ht="60" customHeight="1" outlineLevel="1" x14ac:dyDescent="0.35">
      <c r="A2" s="138" t="s">
        <v>1663</v>
      </c>
      <c r="B2" s="124"/>
      <c r="C2" s="123" t="s">
        <v>1664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1663</v>
      </c>
      <c r="B3" s="125" t="s">
        <v>942</v>
      </c>
      <c r="C3" s="126" t="s">
        <v>1665</v>
      </c>
      <c r="D3" s="128" t="s">
        <v>1666</v>
      </c>
      <c r="E3" s="128" t="s">
        <v>1667</v>
      </c>
      <c r="F3" s="128" t="s">
        <v>1668</v>
      </c>
      <c r="G3" s="128" t="s">
        <v>1669</v>
      </c>
      <c r="H3" s="128" t="s">
        <v>1670</v>
      </c>
      <c r="I3" s="130">
        <f>IF(COUNTIF(J3:AW3,"&lt;&gt;")=0,"",SUMPRODUCT(((Recommendations[ImplStatus]="Implemented")+(Recommendations[ImplStatus]="Compensated"))*ISNUMBER(MATCH(Recommendations[Id],J3:AW3,0)))/COUNTIF(J3:AW3,"&lt;&gt;"))</f>
        <v>0</v>
      </c>
      <c r="J3" s="132" t="s">
        <v>126</v>
      </c>
      <c r="K3" s="132" t="s">
        <v>140</v>
      </c>
      <c r="L3" s="132" t="s">
        <v>175</v>
      </c>
      <c r="M3" s="132" t="s">
        <v>182</v>
      </c>
      <c r="N3" s="132" t="s">
        <v>196</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1663</v>
      </c>
      <c r="B4" s="125" t="s">
        <v>1671</v>
      </c>
      <c r="C4" s="126" t="s">
        <v>1672</v>
      </c>
      <c r="D4" s="128" t="s">
        <v>1673</v>
      </c>
      <c r="E4" s="128" t="s">
        <v>1674</v>
      </c>
      <c r="F4" s="128" t="s">
        <v>1675</v>
      </c>
      <c r="G4" s="128" t="s">
        <v>1676</v>
      </c>
      <c r="H4" s="128" t="s">
        <v>1677</v>
      </c>
      <c r="I4" s="130">
        <f>IF(COUNTIF(J4:AW4,"&lt;&gt;")=0,"",SUMPRODUCT(((Recommendations[ImplStatus]="Implemented")+(Recommendations[ImplStatus]="Compensated"))*ISNUMBER(MATCH(Recommendations[Id],J4:AW4,0)))/COUNTIF(J4:AW4,"&lt;&gt;"))</f>
        <v>0</v>
      </c>
      <c r="J4" s="132" t="s">
        <v>30</v>
      </c>
      <c r="K4" s="132" t="s">
        <v>42</v>
      </c>
      <c r="L4" s="132" t="s">
        <v>196</v>
      </c>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1663</v>
      </c>
      <c r="B5" s="125" t="s">
        <v>1678</v>
      </c>
      <c r="C5" s="126" t="s">
        <v>1679</v>
      </c>
      <c r="D5" s="128" t="s">
        <v>1680</v>
      </c>
      <c r="E5" s="128" t="s">
        <v>1681</v>
      </c>
      <c r="F5" s="128" t="s">
        <v>1682</v>
      </c>
      <c r="G5" s="128" t="s">
        <v>1683</v>
      </c>
      <c r="H5" s="128" t="s">
        <v>1684</v>
      </c>
      <c r="I5" s="130">
        <f>IF(COUNTIF(J5:AW5,"&lt;&gt;")=0,"",SUMPRODUCT(((Recommendations[ImplStatus]="Implemented")+(Recommendations[ImplStatus]="Compensated"))*ISNUMBER(MATCH(Recommendations[Id],J5:AW5,0)))/COUNTIF(J5:AW5,"&lt;&gt;"))</f>
        <v>0</v>
      </c>
      <c r="J5" s="132" t="s">
        <v>218</v>
      </c>
      <c r="K5" s="132" t="s">
        <v>225</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1663</v>
      </c>
      <c r="B6" s="125" t="s">
        <v>1685</v>
      </c>
      <c r="C6" s="126" t="s">
        <v>1686</v>
      </c>
      <c r="D6" s="128" t="s">
        <v>1687</v>
      </c>
      <c r="E6" s="128" t="s">
        <v>1688</v>
      </c>
      <c r="F6" s="128" t="s">
        <v>1689</v>
      </c>
      <c r="G6" s="128" t="s">
        <v>1690</v>
      </c>
      <c r="H6" s="128" t="s">
        <v>1691</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1663</v>
      </c>
      <c r="B7" s="125" t="s">
        <v>1692</v>
      </c>
      <c r="C7" s="126" t="s">
        <v>1693</v>
      </c>
      <c r="D7" s="128" t="s">
        <v>1694</v>
      </c>
      <c r="E7" s="128" t="s">
        <v>1695</v>
      </c>
      <c r="F7" s="128" t="s">
        <v>1696</v>
      </c>
      <c r="G7" s="128" t="s">
        <v>1697</v>
      </c>
      <c r="H7" s="128" t="s">
        <v>1698</v>
      </c>
      <c r="I7" s="130">
        <f>IF(COUNTIF(J7:AW7,"&lt;&gt;")=0,"",SUMPRODUCT(((Recommendations[ImplStatus]="Implemented")+(Recommendations[ImplStatus]="Compensated"))*ISNUMBER(MATCH(Recommendations[Id],J7:AW7,0)))/COUNTIF(J7:AW7,"&lt;&gt;"))</f>
        <v>0</v>
      </c>
      <c r="J7" s="132" t="s">
        <v>18</v>
      </c>
      <c r="K7" s="132" t="s">
        <v>36</v>
      </c>
      <c r="L7" s="132" t="s">
        <v>48</v>
      </c>
      <c r="M7" s="132" t="s">
        <v>54</v>
      </c>
      <c r="N7" s="132" t="s">
        <v>76</v>
      </c>
      <c r="O7" s="132" t="s">
        <v>98</v>
      </c>
      <c r="P7" s="132" t="s">
        <v>140</v>
      </c>
      <c r="Q7" s="132" t="s">
        <v>147</v>
      </c>
      <c r="R7" s="132" t="s">
        <v>161</v>
      </c>
      <c r="S7" s="132" t="s">
        <v>189</v>
      </c>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1663</v>
      </c>
      <c r="B8" s="125" t="s">
        <v>1699</v>
      </c>
      <c r="C8" s="126" t="s">
        <v>1700</v>
      </c>
      <c r="D8" s="128" t="s">
        <v>1701</v>
      </c>
      <c r="E8" s="128" t="s">
        <v>1702</v>
      </c>
      <c r="F8" s="128" t="s">
        <v>1703</v>
      </c>
      <c r="G8" s="128" t="s">
        <v>1697</v>
      </c>
      <c r="H8" s="128" t="s">
        <v>1704</v>
      </c>
      <c r="I8" s="130">
        <f>IF(COUNTIF(J8:AW8,"&lt;&gt;")=0,"",SUMPRODUCT(((Recommendations[ImplStatus]="Implemented")+(Recommendations[ImplStatus]="Compensated"))*ISNUMBER(MATCH(Recommendations[Id],J8:AW8,0)))/COUNTIF(J8:AW8,"&lt;&gt;"))</f>
        <v>0</v>
      </c>
      <c r="J8" s="132" t="s">
        <v>18</v>
      </c>
      <c r="K8" s="132" t="s">
        <v>36</v>
      </c>
      <c r="L8" s="132" t="s">
        <v>76</v>
      </c>
      <c r="M8" s="132" t="s">
        <v>98</v>
      </c>
      <c r="N8" s="132" t="s">
        <v>147</v>
      </c>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1663</v>
      </c>
      <c r="B9" s="125" t="s">
        <v>1705</v>
      </c>
      <c r="C9" s="126" t="s">
        <v>1706</v>
      </c>
      <c r="D9" s="128" t="s">
        <v>1707</v>
      </c>
      <c r="E9" s="128" t="s">
        <v>1708</v>
      </c>
      <c r="F9" s="128" t="s">
        <v>1709</v>
      </c>
      <c r="G9" s="128" t="s">
        <v>1710</v>
      </c>
      <c r="H9" s="128" t="s">
        <v>1711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1663</v>
      </c>
      <c r="B10" s="125" t="s">
        <v>1712</v>
      </c>
      <c r="C10" s="126" t="s">
        <v>1713</v>
      </c>
      <c r="D10" s="128" t="s">
        <v>1714</v>
      </c>
      <c r="E10" s="128" t="s">
        <v>1715</v>
      </c>
      <c r="F10" s="128" t="s">
        <v>1716</v>
      </c>
      <c r="G10" s="128" t="s">
        <v>1717</v>
      </c>
      <c r="H10" s="128" t="s">
        <v>1718</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1663</v>
      </c>
      <c r="B11" s="125" t="s">
        <v>1719</v>
      </c>
      <c r="C11" s="126" t="s">
        <v>1720</v>
      </c>
      <c r="D11" s="128" t="s">
        <v>1721</v>
      </c>
      <c r="E11" s="128" t="s">
        <v>1722</v>
      </c>
      <c r="F11" s="128" t="s">
        <v>1723</v>
      </c>
      <c r="G11" s="128" t="s">
        <v>1724</v>
      </c>
      <c r="H11" s="128" t="s">
        <v>1725</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1663</v>
      </c>
      <c r="B12" s="125" t="s">
        <v>1726</v>
      </c>
      <c r="C12" s="126" t="s">
        <v>1727</v>
      </c>
      <c r="D12" s="128" t="s">
        <v>1728</v>
      </c>
      <c r="E12" s="128" t="s">
        <v>1729</v>
      </c>
      <c r="F12" s="128" t="s">
        <v>1730</v>
      </c>
      <c r="G12" s="128" t="s">
        <v>1717</v>
      </c>
      <c r="H12" s="128" t="s">
        <v>1731</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1663</v>
      </c>
      <c r="B13" s="125" t="s">
        <v>1732</v>
      </c>
      <c r="C13" s="126" t="s">
        <v>1733</v>
      </c>
      <c r="D13" s="128" t="s">
        <v>1734</v>
      </c>
      <c r="E13" s="128" t="s">
        <v>1735</v>
      </c>
      <c r="F13" s="128" t="s">
        <v>1736</v>
      </c>
      <c r="G13" s="128" t="s">
        <v>1717</v>
      </c>
      <c r="H13" s="128" t="s">
        <v>1737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1663</v>
      </c>
      <c r="B14" s="125" t="s">
        <v>1738</v>
      </c>
      <c r="C14" s="126" t="s">
        <v>1739</v>
      </c>
      <c r="D14" s="128" t="s">
        <v>1740</v>
      </c>
      <c r="E14" s="128" t="s">
        <v>1741</v>
      </c>
      <c r="F14" s="128" t="s">
        <v>1742</v>
      </c>
      <c r="G14" s="128" t="s">
        <v>1743</v>
      </c>
      <c r="H14" s="128" t="s">
        <v>1744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1663</v>
      </c>
      <c r="B15" s="125" t="s">
        <v>1745</v>
      </c>
      <c r="C15" s="126" t="s">
        <v>1746</v>
      </c>
      <c r="D15" s="128" t="s">
        <v>1747</v>
      </c>
      <c r="E15" s="128" t="s">
        <v>1748</v>
      </c>
      <c r="F15" s="128" t="s">
        <v>1749</v>
      </c>
      <c r="G15" s="128" t="s">
        <v>1750</v>
      </c>
      <c r="H15" s="128" t="s">
        <v>1751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1663</v>
      </c>
      <c r="B16" s="125" t="s">
        <v>1752</v>
      </c>
      <c r="C16" s="126" t="s">
        <v>1753</v>
      </c>
      <c r="D16" s="128" t="s">
        <v>1754</v>
      </c>
      <c r="E16" s="128" t="s">
        <v>1755</v>
      </c>
      <c r="F16" s="128" t="s">
        <v>1756</v>
      </c>
      <c r="G16" s="128" t="s">
        <v>1757</v>
      </c>
      <c r="H16" s="128" t="s">
        <v>1758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1663</v>
      </c>
      <c r="B17" s="125" t="s">
        <v>1759</v>
      </c>
      <c r="C17" s="126" t="s">
        <v>1760</v>
      </c>
      <c r="D17" s="128" t="s">
        <v>1761</v>
      </c>
      <c r="E17" s="128" t="s">
        <v>1762</v>
      </c>
      <c r="F17" s="128" t="s">
        <v>1763</v>
      </c>
      <c r="G17" s="128" t="s">
        <v>1764</v>
      </c>
      <c r="H17" s="128" t="s">
        <v>1765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1663</v>
      </c>
      <c r="B18" s="125" t="s">
        <v>1766</v>
      </c>
      <c r="C18" s="126" t="s">
        <v>1767</v>
      </c>
      <c r="D18" s="128" t="s">
        <v>1768</v>
      </c>
      <c r="E18" s="128" t="s">
        <v>1769</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1770</v>
      </c>
      <c r="B19" s="124"/>
      <c r="C19" s="123" t="s">
        <v>1771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1770</v>
      </c>
      <c r="B20" s="125" t="s">
        <v>1772</v>
      </c>
      <c r="C20" s="126" t="s">
        <v>1773</v>
      </c>
      <c r="D20" s="128" t="s">
        <v>1774</v>
      </c>
      <c r="E20" s="128" t="s">
        <v>1775</v>
      </c>
      <c r="F20" s="128" t="s">
        <v>1776</v>
      </c>
      <c r="G20" s="128" t="s">
        <v>1777</v>
      </c>
      <c r="H20" s="128" t="s">
        <v>1778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1770</v>
      </c>
      <c r="B21" s="125" t="s">
        <v>1779</v>
      </c>
      <c r="C21" s="126" t="s">
        <v>1780</v>
      </c>
      <c r="D21" s="128" t="s">
        <v>1781</v>
      </c>
      <c r="E21" s="128" t="s">
        <v>1782</v>
      </c>
      <c r="F21" s="128" t="s">
        <v>1783</v>
      </c>
      <c r="G21" s="128" t="s">
        <v>1784</v>
      </c>
      <c r="H21" s="128" t="s">
        <v>1785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1786</v>
      </c>
      <c r="B22" s="124"/>
      <c r="C22" s="123" t="s">
        <v>1787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1786</v>
      </c>
      <c r="B23" s="125" t="s">
        <v>1788</v>
      </c>
      <c r="C23" s="126" t="s">
        <v>1789</v>
      </c>
      <c r="D23" s="128" t="s">
        <v>1790</v>
      </c>
      <c r="E23" s="128" t="s">
        <v>1791</v>
      </c>
      <c r="F23" s="128" t="s">
        <v>1792</v>
      </c>
      <c r="G23" s="128" t="s">
        <v>1793</v>
      </c>
      <c r="H23" s="128" t="s">
        <v>1794</v>
      </c>
      <c r="I23" s="130">
        <f>IF(COUNTIF(J23:AW23,"&lt;&gt;")=0,"",SUMPRODUCT(((Recommendations[ImplStatus]="Implemented")+(Recommendations[ImplStatus]="Compensated"))*ISNUMBER(MATCH(Recommendations[Id],J23:AW23,0)))/COUNTIF(J23:AW23,"&lt;&gt;"))</f>
        <v>0</v>
      </c>
      <c r="J23" s="132" t="s">
        <v>266</v>
      </c>
      <c r="K23" s="132" t="s">
        <v>273</v>
      </c>
      <c r="L23" s="132" t="s">
        <v>286</v>
      </c>
      <c r="M23" s="132" t="s">
        <v>306</v>
      </c>
      <c r="N23" s="132" t="s">
        <v>313</v>
      </c>
      <c r="O23" s="132" t="s">
        <v>320</v>
      </c>
      <c r="P23" s="132" t="s">
        <v>325</v>
      </c>
      <c r="Q23" s="132" t="s">
        <v>332</v>
      </c>
      <c r="R23" s="132" t="s">
        <v>339</v>
      </c>
      <c r="S23" s="132" t="s">
        <v>345</v>
      </c>
      <c r="T23" s="132" t="s">
        <v>351</v>
      </c>
      <c r="U23" s="132" t="s">
        <v>358</v>
      </c>
      <c r="V23" s="132" t="s">
        <v>365</v>
      </c>
      <c r="W23" s="132" t="s">
        <v>372</v>
      </c>
      <c r="X23" s="132" t="s">
        <v>379</v>
      </c>
      <c r="Y23" s="132" t="s">
        <v>385</v>
      </c>
      <c r="Z23" s="132" t="s">
        <v>391</v>
      </c>
      <c r="AA23" s="132" t="s">
        <v>398</v>
      </c>
      <c r="AB23" s="132" t="s">
        <v>404</v>
      </c>
      <c r="AC23" s="132" t="s">
        <v>411</v>
      </c>
      <c r="AD23" s="132" t="s">
        <v>417</v>
      </c>
      <c r="AE23" s="132" t="s">
        <v>423</v>
      </c>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1786</v>
      </c>
      <c r="B24" s="125" t="s">
        <v>1795</v>
      </c>
      <c r="C24" s="126" t="s">
        <v>1796</v>
      </c>
      <c r="D24" s="128" t="s">
        <v>1797</v>
      </c>
      <c r="E24" s="128" t="s">
        <v>1798</v>
      </c>
      <c r="F24" s="128" t="s">
        <v>1799</v>
      </c>
      <c r="G24" s="128" t="s">
        <v>1800</v>
      </c>
      <c r="H24" s="128" t="s">
        <v>1801</v>
      </c>
      <c r="I24" s="130">
        <f>IF(COUNTIF(J24:AW24,"&lt;&gt;")=0,"",SUMPRODUCT(((Recommendations[ImplStatus]="Implemented")+(Recommendations[ImplStatus]="Compensated"))*ISNUMBER(MATCH(Recommendations[Id],J24:AW24,0)))/COUNTIF(J24:AW24,"&lt;&gt;"))</f>
        <v>0</v>
      </c>
      <c r="J24" s="132" t="s">
        <v>266</v>
      </c>
      <c r="K24" s="132" t="s">
        <v>313</v>
      </c>
      <c r="L24" s="132" t="s">
        <v>320</v>
      </c>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1786</v>
      </c>
      <c r="B25" s="125" t="s">
        <v>1802</v>
      </c>
      <c r="C25" s="126" t="s">
        <v>1803</v>
      </c>
      <c r="D25" s="128" t="s">
        <v>1804</v>
      </c>
      <c r="E25" s="128" t="s">
        <v>1805</v>
      </c>
      <c r="F25" s="128" t="s">
        <v>1806</v>
      </c>
      <c r="G25" s="128" t="s">
        <v>1807</v>
      </c>
      <c r="H25" s="128" t="s">
        <v>1808</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1786</v>
      </c>
      <c r="B26" s="125" t="s">
        <v>1809</v>
      </c>
      <c r="C26" s="126" t="s">
        <v>1810</v>
      </c>
      <c r="D26" s="128" t="s">
        <v>1811</v>
      </c>
      <c r="E26" s="128" t="s">
        <v>1812</v>
      </c>
      <c r="F26" s="128" t="s">
        <v>1813</v>
      </c>
      <c r="G26" s="128" t="s">
        <v>1800</v>
      </c>
      <c r="H26" s="128" t="s">
        <v>1814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1786</v>
      </c>
      <c r="B27" s="125" t="s">
        <v>1815</v>
      </c>
      <c r="C27" s="126" t="s">
        <v>1816</v>
      </c>
      <c r="D27" s="128" t="s">
        <v>1817</v>
      </c>
      <c r="E27" s="128" t="s">
        <v>1818</v>
      </c>
      <c r="F27" s="128" t="s">
        <v>1819</v>
      </c>
      <c r="G27" s="128" t="s">
        <v>1820</v>
      </c>
      <c r="H27" s="128" t="s">
        <v>1821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1786</v>
      </c>
      <c r="B28" s="125" t="s">
        <v>1822</v>
      </c>
      <c r="C28" s="126" t="s">
        <v>1823</v>
      </c>
      <c r="D28" s="128" t="s">
        <v>1824</v>
      </c>
      <c r="E28" s="128" t="s">
        <v>1825</v>
      </c>
      <c r="F28" s="128" t="s">
        <v>1826</v>
      </c>
      <c r="G28" s="128" t="s">
        <v>1827</v>
      </c>
      <c r="H28" s="128" t="s">
        <v>1828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1786</v>
      </c>
      <c r="B29" s="125" t="s">
        <v>1829</v>
      </c>
      <c r="C29" s="126" t="s">
        <v>1830</v>
      </c>
      <c r="D29" s="128" t="s">
        <v>1831</v>
      </c>
      <c r="E29" s="128" t="s">
        <v>1832</v>
      </c>
      <c r="F29" s="128" t="s">
        <v>1833</v>
      </c>
      <c r="G29" s="128" t="s">
        <v>1717</v>
      </c>
      <c r="H29" s="128" t="s">
        <v>1834</v>
      </c>
      <c r="I29" s="130">
        <f>IF(COUNTIF(J29:AW29,"&lt;&gt;")=0,"",SUMPRODUCT(((Recommendations[ImplStatus]="Implemented")+(Recommendations[ImplStatus]="Compensated"))*ISNUMBER(MATCH(Recommendations[Id],J29:AW29,0)))/COUNTIF(J29:AW29,"&lt;&gt;"))</f>
        <v>0</v>
      </c>
      <c r="J29" s="132" t="s">
        <v>332</v>
      </c>
      <c r="K29" s="132" t="s">
        <v>339</v>
      </c>
      <c r="L29" s="132" t="s">
        <v>345</v>
      </c>
      <c r="M29" s="132" t="s">
        <v>351</v>
      </c>
      <c r="N29" s="132" t="s">
        <v>358</v>
      </c>
      <c r="O29" s="132" t="s">
        <v>365</v>
      </c>
      <c r="P29" s="132" t="s">
        <v>372</v>
      </c>
      <c r="Q29" s="132" t="s">
        <v>379</v>
      </c>
      <c r="R29" s="132" t="s">
        <v>385</v>
      </c>
      <c r="S29" s="132" t="s">
        <v>391</v>
      </c>
      <c r="T29" s="132" t="s">
        <v>398</v>
      </c>
      <c r="U29" s="132" t="s">
        <v>404</v>
      </c>
      <c r="V29" s="132" t="s">
        <v>411</v>
      </c>
      <c r="W29" s="132" t="s">
        <v>417</v>
      </c>
      <c r="X29" s="132" t="s">
        <v>423</v>
      </c>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1786</v>
      </c>
      <c r="B30" s="125" t="s">
        <v>1835</v>
      </c>
      <c r="C30" s="126" t="s">
        <v>1836</v>
      </c>
      <c r="D30" s="128" t="s">
        <v>1837</v>
      </c>
      <c r="E30" s="128" t="s">
        <v>1838</v>
      </c>
      <c r="F30" s="128" t="s">
        <v>1839</v>
      </c>
      <c r="G30" s="128" t="s">
        <v>1800</v>
      </c>
      <c r="H30" s="128" t="s">
        <v>1840</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1841</v>
      </c>
      <c r="B31" s="124"/>
      <c r="C31" s="123" t="s">
        <v>1842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1841</v>
      </c>
      <c r="B32" s="125" t="s">
        <v>1843</v>
      </c>
      <c r="C32" s="126" t="s">
        <v>1844</v>
      </c>
      <c r="D32" s="128" t="s">
        <v>1845</v>
      </c>
      <c r="E32" s="128" t="s">
        <v>1846</v>
      </c>
      <c r="F32" s="128" t="s">
        <v>1847</v>
      </c>
      <c r="G32" s="128" t="s">
        <v>1848</v>
      </c>
      <c r="H32" s="128" t="s">
        <v>1849</v>
      </c>
      <c r="I32" s="130">
        <f>IF(COUNTIF(J32:AW32,"&lt;&gt;")=0,"",SUMPRODUCT(((Recommendations[ImplStatus]="Implemented")+(Recommendations[ImplStatus]="Compensated"))*ISNUMBER(MATCH(Recommendations[Id],J32:AW32,0)))/COUNTIF(J32:AW32,"&lt;&gt;"))</f>
        <v>0</v>
      </c>
      <c r="J32" s="132" t="s">
        <v>279</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1841</v>
      </c>
      <c r="B33" s="125" t="s">
        <v>1850</v>
      </c>
      <c r="C33" s="126" t="s">
        <v>1851</v>
      </c>
      <c r="D33" s="128" t="s">
        <v>1852</v>
      </c>
      <c r="E33" s="128" t="s">
        <v>1853</v>
      </c>
      <c r="F33" s="128" t="s">
        <v>1854</v>
      </c>
      <c r="G33" s="128" t="s">
        <v>1855</v>
      </c>
      <c r="H33" s="128" t="s">
        <v>1856</v>
      </c>
      <c r="I33" s="130">
        <f>IF(COUNTIF(J33:AW33,"&lt;&gt;")=0,"",SUMPRODUCT(((Recommendations[ImplStatus]="Implemented")+(Recommendations[ImplStatus]="Compensated"))*ISNUMBER(MATCH(Recommendations[Id],J33:AW33,0)))/COUNTIF(J33:AW33,"&lt;&gt;"))</f>
        <v>0</v>
      </c>
      <c r="J33" s="132" t="s">
        <v>485</v>
      </c>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1841</v>
      </c>
      <c r="B34" s="125" t="s">
        <v>1857</v>
      </c>
      <c r="C34" s="126" t="s">
        <v>1858</v>
      </c>
      <c r="D34" s="128" t="s">
        <v>1859</v>
      </c>
      <c r="E34" s="128" t="s">
        <v>1860</v>
      </c>
      <c r="F34" s="128" t="s">
        <v>1861</v>
      </c>
      <c r="G34" s="128" t="s">
        <v>1862</v>
      </c>
      <c r="H34" s="128" t="s">
        <v>1863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1841</v>
      </c>
      <c r="B35" s="125" t="s">
        <v>1864</v>
      </c>
      <c r="C35" s="126" t="s">
        <v>1865</v>
      </c>
      <c r="D35" s="128" t="s">
        <v>1866</v>
      </c>
      <c r="E35" s="128" t="s">
        <v>1867</v>
      </c>
      <c r="F35" s="128" t="s">
        <v>1868</v>
      </c>
      <c r="G35" s="128" t="s">
        <v>1869</v>
      </c>
      <c r="H35" s="128" t="s">
        <v>1870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1841</v>
      </c>
      <c r="B36" s="125" t="s">
        <v>1871</v>
      </c>
      <c r="C36" s="126" t="s">
        <v>1872</v>
      </c>
      <c r="D36" s="128" t="s">
        <v>1873</v>
      </c>
      <c r="E36" s="128" t="s">
        <v>1874</v>
      </c>
      <c r="F36" s="128" t="s">
        <v>1875</v>
      </c>
      <c r="G36" s="128" t="s">
        <v>1876</v>
      </c>
      <c r="H36" s="128" t="s">
        <v>1877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1841</v>
      </c>
      <c r="B37" s="125" t="s">
        <v>1878</v>
      </c>
      <c r="C37" s="126" t="s">
        <v>1879</v>
      </c>
      <c r="D37" s="128" t="s">
        <v>1880</v>
      </c>
      <c r="E37" s="128" t="s">
        <v>1881</v>
      </c>
      <c r="F37" s="128" t="s">
        <v>1882</v>
      </c>
      <c r="G37" s="128" t="s">
        <v>1883</v>
      </c>
      <c r="H37" s="128" t="s">
        <v>1884</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1841</v>
      </c>
      <c r="B38" s="125" t="s">
        <v>1885</v>
      </c>
      <c r="C38" s="126" t="s">
        <v>1886</v>
      </c>
      <c r="D38" s="128" t="s">
        <v>1887</v>
      </c>
      <c r="E38" s="128" t="s">
        <v>1888</v>
      </c>
      <c r="F38" s="128" t="s">
        <v>1889</v>
      </c>
      <c r="G38" s="128" t="s">
        <v>1890</v>
      </c>
      <c r="H38" s="128" t="s">
        <v>1891</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1841</v>
      </c>
      <c r="B39" s="125" t="s">
        <v>1892</v>
      </c>
      <c r="C39" s="126" t="s">
        <v>1893</v>
      </c>
      <c r="D39" s="128" t="s">
        <v>1894</v>
      </c>
      <c r="E39" s="128" t="s">
        <v>1895</v>
      </c>
      <c r="F39" s="128" t="s">
        <v>1896</v>
      </c>
      <c r="G39" s="128" t="s">
        <v>1897</v>
      </c>
      <c r="H39" s="128" t="s">
        <v>1898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1841</v>
      </c>
      <c r="B40" s="125" t="s">
        <v>1899</v>
      </c>
      <c r="C40" s="126" t="s">
        <v>1900</v>
      </c>
      <c r="D40" s="128" t="s">
        <v>1901</v>
      </c>
      <c r="E40" s="128" t="s">
        <v>1902</v>
      </c>
      <c r="F40" s="128" t="s">
        <v>1903</v>
      </c>
      <c r="G40" s="128" t="s">
        <v>1904</v>
      </c>
      <c r="H40" s="128" t="s">
        <v>1905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1841</v>
      </c>
      <c r="B41" s="125" t="s">
        <v>1906</v>
      </c>
      <c r="C41" s="126" t="s">
        <v>1907</v>
      </c>
      <c r="D41" s="128" t="s">
        <v>1908</v>
      </c>
      <c r="E41" s="128" t="s">
        <v>1909</v>
      </c>
      <c r="F41" s="128" t="s">
        <v>1910</v>
      </c>
      <c r="G41" s="128" t="s">
        <v>1848</v>
      </c>
      <c r="H41" s="128" t="s">
        <v>1911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1912</v>
      </c>
      <c r="B42" s="124"/>
      <c r="C42" s="123" t="s">
        <v>1913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1912</v>
      </c>
      <c r="B43" s="125" t="s">
        <v>1914</v>
      </c>
      <c r="C43" s="126" t="s">
        <v>1915</v>
      </c>
      <c r="D43" s="128" t="s">
        <v>1916</v>
      </c>
      <c r="E43" s="128" t="s">
        <v>1917</v>
      </c>
      <c r="F43" s="128" t="s">
        <v>1918</v>
      </c>
      <c r="G43" s="128" t="s">
        <v>1919</v>
      </c>
      <c r="H43" s="128" t="s">
        <v>1920</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1912</v>
      </c>
      <c r="B44" s="125" t="s">
        <v>1921</v>
      </c>
      <c r="C44" s="126" t="s">
        <v>1922</v>
      </c>
      <c r="D44" s="128" t="s">
        <v>1923</v>
      </c>
      <c r="E44" s="128" t="s">
        <v>1924</v>
      </c>
      <c r="F44" s="128" t="s">
        <v>1925</v>
      </c>
      <c r="G44" s="128" t="s">
        <v>1926</v>
      </c>
      <c r="H44" s="128" t="s">
        <v>1927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1912</v>
      </c>
      <c r="B45" s="125" t="s">
        <v>1928</v>
      </c>
      <c r="C45" s="126" t="s">
        <v>1929</v>
      </c>
      <c r="D45" s="128" t="s">
        <v>1930</v>
      </c>
      <c r="E45" s="128" t="s">
        <v>1931</v>
      </c>
      <c r="F45" s="128" t="s">
        <v>1932</v>
      </c>
      <c r="G45" s="128" t="s">
        <v>1933</v>
      </c>
      <c r="H45" s="128" t="s">
        <v>1934</v>
      </c>
      <c r="I45" s="130">
        <f>IF(COUNTIF(J45:AW45,"&lt;&gt;")=0,"",SUMPRODUCT(((Recommendations[ImplStatus]="Implemented")+(Recommendations[ImplStatus]="Compensated"))*ISNUMBER(MATCH(Recommendations[Id],J45:AW45,0)))/COUNTIF(J45:AW45,"&lt;&gt;"))</f>
        <v>0</v>
      </c>
      <c r="J45" s="132" t="s">
        <v>84</v>
      </c>
      <c r="K45" s="132" t="s">
        <v>91</v>
      </c>
      <c r="L45" s="132" t="s">
        <v>119</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1912</v>
      </c>
      <c r="B46" s="125" t="s">
        <v>1935</v>
      </c>
      <c r="C46" s="126" t="s">
        <v>1936</v>
      </c>
      <c r="D46" s="128" t="s">
        <v>1937</v>
      </c>
      <c r="E46" s="128" t="s">
        <v>1938</v>
      </c>
      <c r="F46" s="128" t="s">
        <v>1939</v>
      </c>
      <c r="G46" s="128" t="s">
        <v>1933</v>
      </c>
      <c r="H46" s="128" t="s">
        <v>1940</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1912</v>
      </c>
      <c r="B47" s="125" t="s">
        <v>1941</v>
      </c>
      <c r="C47" s="126" t="s">
        <v>1942</v>
      </c>
      <c r="D47" s="128" t="s">
        <v>1943</v>
      </c>
      <c r="E47" s="128" t="s">
        <v>1944</v>
      </c>
      <c r="F47" s="128" t="s">
        <v>1945</v>
      </c>
      <c r="G47" s="128" t="s">
        <v>1946</v>
      </c>
      <c r="H47" s="128" t="s">
        <v>1947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1912</v>
      </c>
      <c r="B48" s="125" t="s">
        <v>1948</v>
      </c>
      <c r="C48" s="126" t="s">
        <v>1949</v>
      </c>
      <c r="D48" s="128" t="s">
        <v>1950</v>
      </c>
      <c r="E48" s="128" t="s">
        <v>1951</v>
      </c>
      <c r="F48" s="128" t="s">
        <v>1952</v>
      </c>
      <c r="G48" s="128" t="s">
        <v>1953</v>
      </c>
      <c r="H48" s="128" t="s">
        <v>1954</v>
      </c>
      <c r="I48" s="130">
        <f>IF(COUNTIF(J48:AW48,"&lt;&gt;")=0,"",SUMPRODUCT(((Recommendations[ImplStatus]="Implemented")+(Recommendations[ImplStatus]="Compensated"))*ISNUMBER(MATCH(Recommendations[Id],J48:AW48,0)))/COUNTIF(J48:AW48,"&lt;&gt;"))</f>
        <v>0</v>
      </c>
      <c r="J48" s="132" t="s">
        <v>105</v>
      </c>
      <c r="K48" s="132" t="s">
        <v>112</v>
      </c>
      <c r="L48" s="132" t="s">
        <v>133</v>
      </c>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1912</v>
      </c>
      <c r="B49" s="125" t="s">
        <v>1955</v>
      </c>
      <c r="C49" s="126" t="s">
        <v>1956</v>
      </c>
      <c r="D49" s="128" t="s">
        <v>1957</v>
      </c>
      <c r="E49" s="128" t="s">
        <v>1958</v>
      </c>
      <c r="F49" s="128" t="s">
        <v>1959</v>
      </c>
      <c r="G49" s="128" t="s">
        <v>1717</v>
      </c>
      <c r="H49" s="128" t="s">
        <v>1960</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1912</v>
      </c>
      <c r="B50" s="125" t="s">
        <v>1961</v>
      </c>
      <c r="C50" s="126" t="s">
        <v>1962</v>
      </c>
      <c r="D50" s="128" t="s">
        <v>1963</v>
      </c>
      <c r="E50" s="128" t="s">
        <v>1964</v>
      </c>
      <c r="F50" s="128" t="s">
        <v>1965</v>
      </c>
      <c r="G50" s="128" t="s">
        <v>1966</v>
      </c>
      <c r="H50" s="128" t="s">
        <v>1967</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1968</v>
      </c>
      <c r="B51" s="124"/>
      <c r="C51" s="123" t="s">
        <v>1969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1968</v>
      </c>
      <c r="B52" s="125" t="s">
        <v>1970</v>
      </c>
      <c r="C52" s="126" t="s">
        <v>1971</v>
      </c>
      <c r="D52" s="128" t="s">
        <v>1972</v>
      </c>
      <c r="E52" s="128" t="s">
        <v>1973</v>
      </c>
      <c r="F52" s="128" t="s">
        <v>1974</v>
      </c>
      <c r="G52" s="128" t="s">
        <v>1975</v>
      </c>
      <c r="H52" s="128" t="s">
        <v>1976</v>
      </c>
      <c r="I52" s="130">
        <f>IF(COUNTIF(J52:AW52,"&lt;&gt;")=0,"",SUMPRODUCT(((Recommendations[ImplStatus]="Implemented")+(Recommendations[ImplStatus]="Compensated"))*ISNUMBER(MATCH(Recommendations[Id],J52:AW52,0)))/COUNTIF(J52:AW52,"&lt;&gt;"))</f>
        <v>0</v>
      </c>
      <c r="J52" s="132" t="s">
        <v>154</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1968</v>
      </c>
      <c r="B53" s="125" t="s">
        <v>1977</v>
      </c>
      <c r="C53" s="126" t="s">
        <v>1978</v>
      </c>
      <c r="D53" s="128" t="s">
        <v>1979</v>
      </c>
      <c r="E53" s="128" t="s">
        <v>1980</v>
      </c>
      <c r="F53" s="128" t="s">
        <v>1981</v>
      </c>
      <c r="G53" s="128" t="s">
        <v>1982</v>
      </c>
      <c r="H53" s="128" t="s">
        <v>1983</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1968</v>
      </c>
      <c r="B54" s="125" t="s">
        <v>1984</v>
      </c>
      <c r="C54" s="126" t="s">
        <v>1985</v>
      </c>
      <c r="D54" s="128" t="s">
        <v>1986</v>
      </c>
      <c r="E54" s="128" t="s">
        <v>1987</v>
      </c>
      <c r="F54" s="128" t="s">
        <v>1988</v>
      </c>
      <c r="G54" s="128" t="s">
        <v>1989</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1968</v>
      </c>
      <c r="B55" s="125" t="s">
        <v>1990</v>
      </c>
      <c r="C55" s="126" t="s">
        <v>1991</v>
      </c>
      <c r="D55" s="128" t="s">
        <v>1992</v>
      </c>
      <c r="E55" s="128" t="s">
        <v>1993</v>
      </c>
      <c r="F55" s="128" t="s">
        <v>1994</v>
      </c>
      <c r="G55" s="128" t="s">
        <v>1995</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1968</v>
      </c>
      <c r="B56" s="125" t="s">
        <v>1996</v>
      </c>
      <c r="C56" s="126" t="s">
        <v>1997</v>
      </c>
      <c r="D56" s="128" t="s">
        <v>1998</v>
      </c>
      <c r="E56" s="128" t="s">
        <v>1999</v>
      </c>
      <c r="F56" s="128" t="s">
        <v>2000</v>
      </c>
      <c r="G56" s="128" t="s">
        <v>2001</v>
      </c>
      <c r="H56" s="128" t="s">
        <v>2002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2003</v>
      </c>
      <c r="B57" s="124"/>
      <c r="C57" s="123" t="s">
        <v>2004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2003</v>
      </c>
      <c r="B58" s="125" t="s">
        <v>2005</v>
      </c>
      <c r="C58" s="126" t="s">
        <v>2006</v>
      </c>
      <c r="D58" s="128" t="s">
        <v>2007</v>
      </c>
      <c r="E58" s="128" t="s">
        <v>2008</v>
      </c>
      <c r="F58" s="128" t="s">
        <v>2009</v>
      </c>
      <c r="G58" s="128" t="s">
        <v>2010</v>
      </c>
      <c r="H58" s="128" t="s">
        <v>2011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2003</v>
      </c>
      <c r="B59" s="125" t="s">
        <v>2012</v>
      </c>
      <c r="C59" s="126" t="s">
        <v>2013</v>
      </c>
      <c r="D59" s="128" t="s">
        <v>2014</v>
      </c>
      <c r="E59" s="128" t="s">
        <v>2015</v>
      </c>
      <c r="F59" s="128" t="s">
        <v>2016</v>
      </c>
      <c r="G59" s="128" t="s">
        <v>2017</v>
      </c>
      <c r="H59" s="128" t="s">
        <v>2018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2003</v>
      </c>
      <c r="B60" s="125" t="s">
        <v>2019</v>
      </c>
      <c r="C60" s="126" t="s">
        <v>2020</v>
      </c>
      <c r="D60" s="128" t="s">
        <v>2021</v>
      </c>
      <c r="E60" s="128" t="s">
        <v>2022</v>
      </c>
      <c r="F60" s="128" t="s">
        <v>2023</v>
      </c>
      <c r="G60" s="128" t="s">
        <v>2024</v>
      </c>
      <c r="H60" s="128" t="s">
        <v>2025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2026</v>
      </c>
      <c r="B61" s="124"/>
      <c r="C61" s="123" t="s">
        <v>2027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2026</v>
      </c>
      <c r="B62" s="125" t="s">
        <v>2028</v>
      </c>
      <c r="C62" s="126" t="s">
        <v>2029</v>
      </c>
      <c r="D62" s="128" t="s">
        <v>2030</v>
      </c>
      <c r="E62" s="128" t="s">
        <v>2031</v>
      </c>
      <c r="F62" s="128" t="s">
        <v>2032</v>
      </c>
      <c r="G62" s="128" t="s">
        <v>2033</v>
      </c>
      <c r="H62" s="128" t="s">
        <v>2034</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2026</v>
      </c>
      <c r="B63" s="125" t="s">
        <v>2035</v>
      </c>
      <c r="C63" s="126" t="s">
        <v>2036</v>
      </c>
      <c r="D63" s="128" t="s">
        <v>2037</v>
      </c>
      <c r="E63" s="128" t="s">
        <v>2038</v>
      </c>
      <c r="F63" s="128" t="s">
        <v>2039</v>
      </c>
      <c r="G63" s="128" t="s">
        <v>2040</v>
      </c>
      <c r="H63" s="128" t="s">
        <v>2041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2026</v>
      </c>
      <c r="B64" s="125" t="s">
        <v>2042</v>
      </c>
      <c r="C64" s="126" t="s">
        <v>2043</v>
      </c>
      <c r="D64" s="128" t="s">
        <v>2044</v>
      </c>
      <c r="E64" s="128" t="s">
        <v>2045</v>
      </c>
      <c r="F64" s="128" t="s">
        <v>2046</v>
      </c>
      <c r="G64" s="128" t="s">
        <v>2047</v>
      </c>
      <c r="H64" s="128" t="s">
        <v>2048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2026</v>
      </c>
      <c r="B65" s="125" t="s">
        <v>2049</v>
      </c>
      <c r="C65" s="126" t="s">
        <v>2050</v>
      </c>
      <c r="D65" s="128" t="s">
        <v>2051</v>
      </c>
      <c r="E65" s="128" t="s">
        <v>2052</v>
      </c>
      <c r="F65" s="128" t="s">
        <v>2053</v>
      </c>
      <c r="G65" s="128" t="s">
        <v>2054</v>
      </c>
      <c r="H65" s="128" t="s">
        <v>2055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2026</v>
      </c>
      <c r="B66" s="125" t="s">
        <v>2056</v>
      </c>
      <c r="C66" s="126" t="s">
        <v>2057</v>
      </c>
      <c r="D66" s="128" t="s">
        <v>2058</v>
      </c>
      <c r="E66" s="128" t="s">
        <v>2059</v>
      </c>
      <c r="F66" s="128" t="s">
        <v>2060</v>
      </c>
      <c r="G66" s="128" t="s">
        <v>2061</v>
      </c>
      <c r="H66" s="128" t="s">
        <v>2062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2026</v>
      </c>
      <c r="B67" s="125" t="s">
        <v>2063</v>
      </c>
      <c r="C67" s="126" t="s">
        <v>2064</v>
      </c>
      <c r="D67" s="128" t="s">
        <v>2065</v>
      </c>
      <c r="E67" s="128" t="s">
        <v>2066</v>
      </c>
      <c r="F67" s="128" t="s">
        <v>2067</v>
      </c>
      <c r="G67" s="128" t="s">
        <v>2068</v>
      </c>
      <c r="H67" s="128" t="s">
        <v>2069</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2026</v>
      </c>
      <c r="B68" s="125" t="s">
        <v>2070</v>
      </c>
      <c r="C68" s="126" t="s">
        <v>2071</v>
      </c>
      <c r="D68" s="128" t="s">
        <v>2072</v>
      </c>
      <c r="E68" s="128" t="s">
        <v>2073</v>
      </c>
      <c r="F68" s="128" t="s">
        <v>2074</v>
      </c>
      <c r="G68" s="128" t="s">
        <v>2075</v>
      </c>
      <c r="H68" s="128" t="s">
        <v>2076</v>
      </c>
      <c r="I68" s="130">
        <f>IF(COUNTIF(J68:AW68,"&lt;&gt;")=0,"",SUMPRODUCT(((Recommendations[ImplStatus]="Implemented")+(Recommendations[ImplStatus]="Compensated"))*ISNUMBER(MATCH(Recommendations[Id],J68:AW68,0)))/COUNTIF(J68:AW68,"&lt;&gt;"))</f>
        <v>0</v>
      </c>
      <c r="J68" s="132" t="s">
        <v>211</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2077</v>
      </c>
      <c r="B69" s="124"/>
      <c r="C69" s="123" t="s">
        <v>2078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2077</v>
      </c>
      <c r="B70" s="125" t="s">
        <v>2079</v>
      </c>
      <c r="C70" s="126" t="s">
        <v>2080</v>
      </c>
      <c r="D70" s="128" t="s">
        <v>2081</v>
      </c>
      <c r="E70" s="128" t="s">
        <v>2082</v>
      </c>
      <c r="F70" s="128" t="s">
        <v>2083</v>
      </c>
      <c r="G70" s="128" t="s">
        <v>2084</v>
      </c>
      <c r="H70" s="128" t="s">
        <v>2085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2077</v>
      </c>
      <c r="B71" s="125" t="s">
        <v>2086</v>
      </c>
      <c r="C71" s="126" t="s">
        <v>2087</v>
      </c>
      <c r="D71" s="128" t="s">
        <v>2088</v>
      </c>
      <c r="E71" s="128" t="s">
        <v>2089</v>
      </c>
      <c r="F71" s="128" t="s">
        <v>2090</v>
      </c>
      <c r="G71" s="128" t="s">
        <v>2091</v>
      </c>
      <c r="H71" s="128" t="s">
        <v>2092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2093</v>
      </c>
      <c r="B72" s="124"/>
      <c r="C72" s="123" t="s">
        <v>2094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2093</v>
      </c>
      <c r="B73" s="125" t="s">
        <v>2095</v>
      </c>
      <c r="C73" s="126" t="s">
        <v>2096</v>
      </c>
      <c r="D73" s="128" t="s">
        <v>2097</v>
      </c>
      <c r="E73" s="128" t="s">
        <v>2098</v>
      </c>
      <c r="F73" s="128" t="s">
        <v>2099</v>
      </c>
      <c r="G73" s="128" t="s">
        <v>2100</v>
      </c>
      <c r="H73" s="128" t="s">
        <v>2101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2093</v>
      </c>
      <c r="B74" s="125" t="s">
        <v>2102</v>
      </c>
      <c r="C74" s="126" t="s">
        <v>2103</v>
      </c>
      <c r="D74" s="128" t="s">
        <v>2104</v>
      </c>
      <c r="E74" s="128" t="s">
        <v>2105</v>
      </c>
      <c r="F74" s="128" t="s">
        <v>2106</v>
      </c>
      <c r="G74" s="128" t="s">
        <v>2107</v>
      </c>
      <c r="H74" s="128" t="s">
        <v>2108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2093</v>
      </c>
      <c r="B75" s="125" t="s">
        <v>2109</v>
      </c>
      <c r="C75" s="126" t="s">
        <v>2110</v>
      </c>
      <c r="D75" s="128" t="s">
        <v>2111</v>
      </c>
      <c r="E75" s="128" t="s">
        <v>2112</v>
      </c>
      <c r="F75" s="128" t="s">
        <v>2113</v>
      </c>
      <c r="G75" s="128" t="s">
        <v>2114</v>
      </c>
      <c r="H75" s="128" t="s">
        <v>2115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2093</v>
      </c>
      <c r="B76" s="125" t="s">
        <v>2116</v>
      </c>
      <c r="C76" s="126" t="s">
        <v>2117</v>
      </c>
      <c r="D76" s="128" t="s">
        <v>2118</v>
      </c>
      <c r="E76" s="128" t="s">
        <v>2119</v>
      </c>
      <c r="F76" s="128" t="s">
        <v>2120</v>
      </c>
      <c r="G76" s="128" t="s">
        <v>2121</v>
      </c>
      <c r="H76" s="128" t="s">
        <v>2122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2093</v>
      </c>
      <c r="B77" s="125" t="s">
        <v>2123</v>
      </c>
      <c r="C77" s="126" t="s">
        <v>2124</v>
      </c>
      <c r="D77" s="128" t="s">
        <v>2125</v>
      </c>
      <c r="E77" s="128" t="s">
        <v>2126</v>
      </c>
      <c r="F77" s="128" t="s">
        <v>2127</v>
      </c>
      <c r="G77" s="128" t="s">
        <v>2121</v>
      </c>
      <c r="H77" s="128" t="s">
        <v>2128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2129</v>
      </c>
      <c r="B78" s="124"/>
      <c r="C78" s="123" t="s">
        <v>2130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2129</v>
      </c>
      <c r="B79" s="125" t="s">
        <v>2129</v>
      </c>
      <c r="C79" s="126" t="s">
        <v>2131</v>
      </c>
      <c r="D79" s="128" t="s">
        <v>2132</v>
      </c>
      <c r="E79" s="128" t="s">
        <v>2133</v>
      </c>
      <c r="F79" s="128" t="s">
        <v>2134</v>
      </c>
      <c r="G79" s="128" t="s">
        <v>2135</v>
      </c>
      <c r="H79" s="128" t="s">
        <v>2136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2129</v>
      </c>
      <c r="B80" s="125" t="s">
        <v>2137</v>
      </c>
      <c r="C80" s="126" t="s">
        <v>2138</v>
      </c>
      <c r="D80" s="128" t="s">
        <v>2139</v>
      </c>
      <c r="E80" s="128" t="s">
        <v>2140</v>
      </c>
      <c r="F80" s="128" t="s">
        <v>2141</v>
      </c>
      <c r="G80" s="128" t="s">
        <v>2142</v>
      </c>
      <c r="H80" s="128" t="s">
        <v>2143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2129</v>
      </c>
      <c r="B81" s="125" t="s">
        <v>2144</v>
      </c>
      <c r="C81" s="126" t="s">
        <v>2145</v>
      </c>
      <c r="D81" s="128" t="s">
        <v>2146</v>
      </c>
      <c r="E81" s="128" t="s">
        <v>2147</v>
      </c>
      <c r="F81" s="128" t="s">
        <v>2148</v>
      </c>
      <c r="G81" s="128" t="s">
        <v>2149</v>
      </c>
      <c r="H81" s="128" t="s">
        <v>2150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2151</v>
      </c>
      <c r="B82" s="124"/>
      <c r="C82" s="123" t="s">
        <v>2152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2151</v>
      </c>
      <c r="B83" s="125" t="s">
        <v>2153</v>
      </c>
      <c r="C83" s="126" t="s">
        <v>2154</v>
      </c>
      <c r="D83" s="128" t="s">
        <v>2155</v>
      </c>
      <c r="E83" s="128" t="s">
        <v>2156</v>
      </c>
      <c r="F83" s="128" t="s">
        <v>2157</v>
      </c>
      <c r="G83" s="128" t="s">
        <v>2158</v>
      </c>
      <c r="H83" s="128" t="s">
        <v>2159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2151</v>
      </c>
      <c r="B84" s="125" t="s">
        <v>2160</v>
      </c>
      <c r="C84" s="126" t="s">
        <v>2161</v>
      </c>
      <c r="D84" s="128" t="s">
        <v>2162</v>
      </c>
      <c r="E84" s="128" t="s">
        <v>2163</v>
      </c>
      <c r="F84" s="128" t="s">
        <v>2164</v>
      </c>
      <c r="G84" s="128" t="s">
        <v>2165</v>
      </c>
      <c r="H84" s="128" t="s">
        <v>2166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2151</v>
      </c>
      <c r="B85" s="125" t="s">
        <v>2167</v>
      </c>
      <c r="C85" s="126" t="s">
        <v>2168</v>
      </c>
      <c r="D85" s="128" t="s">
        <v>2169</v>
      </c>
      <c r="E85" s="128" t="s">
        <v>2170</v>
      </c>
      <c r="F85" s="128" t="s">
        <v>2171</v>
      </c>
      <c r="G85" s="128" t="s">
        <v>2172</v>
      </c>
      <c r="H85" s="128" t="s">
        <v>2173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2151</v>
      </c>
      <c r="B86" s="125" t="s">
        <v>2174</v>
      </c>
      <c r="C86" s="126" t="s">
        <v>2175</v>
      </c>
      <c r="D86" s="128" t="s">
        <v>2176</v>
      </c>
      <c r="E86" s="128" t="s">
        <v>2177</v>
      </c>
      <c r="F86" s="128" t="s">
        <v>2178</v>
      </c>
      <c r="G86" s="128" t="s">
        <v>2179</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2180</v>
      </c>
      <c r="B87" s="124"/>
      <c r="C87" s="123" t="s">
        <v>2181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2180</v>
      </c>
      <c r="B88" s="125" t="s">
        <v>2182</v>
      </c>
      <c r="C88" s="126" t="s">
        <v>2183</v>
      </c>
      <c r="D88" s="128" t="s">
        <v>2184</v>
      </c>
      <c r="E88" s="128" t="s">
        <v>2185</v>
      </c>
      <c r="F88" s="128" t="s">
        <v>2186</v>
      </c>
      <c r="G88" s="128" t="s">
        <v>2187</v>
      </c>
      <c r="H88" s="128" t="s">
        <v>2188</v>
      </c>
      <c r="I88" s="130">
        <f>IF(COUNTIF(J88:AW88,"&lt;&gt;")=0,"",SUMPRODUCT(((Recommendations[ImplStatus]="Implemented")+(Recommendations[ImplStatus]="Compensated"))*ISNUMBER(MATCH(Recommendations[Id],J88:AW88,0)))/COUNTIF(J88:AW88,"&lt;&gt;"))</f>
        <v>0</v>
      </c>
      <c r="J88" s="132" t="s">
        <v>245</v>
      </c>
      <c r="K88" s="132" t="s">
        <v>306</v>
      </c>
      <c r="L88" s="132" t="s">
        <v>444</v>
      </c>
      <c r="M88" s="132" t="s">
        <v>452</v>
      </c>
      <c r="N88" s="132" t="s">
        <v>458</v>
      </c>
      <c r="O88" s="132" t="s">
        <v>465</v>
      </c>
      <c r="P88" s="132" t="s">
        <v>472</v>
      </c>
      <c r="Q88" s="132" t="s">
        <v>479</v>
      </c>
      <c r="R88" s="132" t="s">
        <v>491</v>
      </c>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2180</v>
      </c>
      <c r="B89" s="125" t="s">
        <v>2189</v>
      </c>
      <c r="C89" s="126" t="s">
        <v>2190</v>
      </c>
      <c r="D89" s="128" t="s">
        <v>2191</v>
      </c>
      <c r="E89" s="128" t="s">
        <v>2192</v>
      </c>
      <c r="F89" s="128" t="s">
        <v>2193</v>
      </c>
      <c r="G89" s="128" t="s">
        <v>1717</v>
      </c>
      <c r="H89" s="128" t="s">
        <v>2194</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2180</v>
      </c>
      <c r="B90" s="125" t="s">
        <v>2195</v>
      </c>
      <c r="C90" s="126" t="s">
        <v>2196</v>
      </c>
      <c r="D90" s="128" t="s">
        <v>2197</v>
      </c>
      <c r="E90" s="128" t="s">
        <v>2198</v>
      </c>
      <c r="F90" s="128" t="s">
        <v>2199</v>
      </c>
      <c r="G90" s="128" t="s">
        <v>2187</v>
      </c>
      <c r="H90" s="128" t="s">
        <v>2200</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2180</v>
      </c>
      <c r="B91" s="125" t="s">
        <v>2201</v>
      </c>
      <c r="C91" s="126" t="s">
        <v>2202</v>
      </c>
      <c r="D91" s="128" t="s">
        <v>2203</v>
      </c>
      <c r="E91" s="128" t="s">
        <v>2204</v>
      </c>
      <c r="F91" s="128" t="s">
        <v>2205</v>
      </c>
      <c r="G91" s="128" t="s">
        <v>1717</v>
      </c>
      <c r="H91" s="128" t="s">
        <v>2206</v>
      </c>
      <c r="I91" s="130">
        <f>IF(COUNTIF(J91:AW91,"&lt;&gt;")=0,"",SUMPRODUCT(((Recommendations[ImplStatus]="Implemented")+(Recommendations[ImplStatus]="Compensated"))*ISNUMBER(MATCH(Recommendations[Id],J91:AW91,0)))/COUNTIF(J91:AW91,"&lt;&gt;"))</f>
        <v>0</v>
      </c>
      <c r="J91" s="132" t="s">
        <v>204</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2180</v>
      </c>
      <c r="B92" s="125" t="s">
        <v>2207</v>
      </c>
      <c r="C92" s="126" t="s">
        <v>2208</v>
      </c>
      <c r="D92" s="128" t="s">
        <v>2209</v>
      </c>
      <c r="E92" s="128" t="s">
        <v>2210</v>
      </c>
      <c r="F92" s="128" t="s">
        <v>2211</v>
      </c>
      <c r="G92" s="128" t="s">
        <v>1717</v>
      </c>
      <c r="H92" s="128" t="s">
        <v>2212</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2180</v>
      </c>
      <c r="B93" s="125" t="s">
        <v>2213</v>
      </c>
      <c r="C93" s="126" t="s">
        <v>2214</v>
      </c>
      <c r="D93" s="128" t="s">
        <v>2215</v>
      </c>
      <c r="E93" s="128" t="s">
        <v>2216</v>
      </c>
      <c r="F93" s="128" t="s">
        <v>2217</v>
      </c>
      <c r="G93" s="128" t="s">
        <v>2218</v>
      </c>
      <c r="H93" s="128" t="s">
        <v>2219</v>
      </c>
      <c r="I93" s="130">
        <f>IF(COUNTIF(J93:AW93,"&lt;&gt;")=0,"",SUMPRODUCT(((Recommendations[ImplStatus]="Implemented")+(Recommendations[ImplStatus]="Compensated"))*ISNUMBER(MATCH(Recommendations[Id],J93:AW93,0)))/COUNTIF(J93:AW93,"&lt;&gt;"))</f>
        <v>0</v>
      </c>
      <c r="J93" s="132" t="s">
        <v>168</v>
      </c>
      <c r="K93" s="132" t="s">
        <v>233</v>
      </c>
      <c r="L93" s="132" t="s">
        <v>259</v>
      </c>
      <c r="M93" s="132" t="s">
        <v>292</v>
      </c>
      <c r="N93" s="132" t="s">
        <v>299</v>
      </c>
      <c r="O93" s="132" t="s">
        <v>437</v>
      </c>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2180</v>
      </c>
      <c r="B94" s="125" t="s">
        <v>2220</v>
      </c>
      <c r="C94" s="126" t="s">
        <v>2221</v>
      </c>
      <c r="D94" s="128" t="s">
        <v>2222</v>
      </c>
      <c r="E94" s="128" t="s">
        <v>2223</v>
      </c>
      <c r="F94" s="128" t="s">
        <v>2224</v>
      </c>
      <c r="G94" s="128" t="s">
        <v>2225</v>
      </c>
      <c r="H94" s="128" t="s">
        <v>2226</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2180</v>
      </c>
      <c r="B95" s="125" t="s">
        <v>2227</v>
      </c>
      <c r="C95" s="126" t="s">
        <v>2228</v>
      </c>
      <c r="D95" s="128" t="s">
        <v>2229</v>
      </c>
      <c r="E95" s="128" t="s">
        <v>2230</v>
      </c>
      <c r="F95" s="128" t="s">
        <v>2231</v>
      </c>
      <c r="G95" s="128" t="s">
        <v>2232</v>
      </c>
      <c r="H95" s="128" t="s">
        <v>2233</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2180</v>
      </c>
      <c r="B96" s="125" t="s">
        <v>2234</v>
      </c>
      <c r="C96" s="126" t="s">
        <v>2235</v>
      </c>
      <c r="D96" s="128" t="s">
        <v>2236</v>
      </c>
      <c r="E96" s="128" t="s">
        <v>2237</v>
      </c>
      <c r="F96" s="128" t="s">
        <v>2238</v>
      </c>
      <c r="G96" s="128" t="s">
        <v>2239</v>
      </c>
      <c r="H96" s="128" t="s">
        <v>2240</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2180</v>
      </c>
      <c r="B97" s="125" t="s">
        <v>2241</v>
      </c>
      <c r="C97" s="126" t="s">
        <v>2242</v>
      </c>
      <c r="D97" s="128" t="s">
        <v>2243</v>
      </c>
      <c r="E97" s="128" t="s">
        <v>2244</v>
      </c>
      <c r="F97" s="128" t="s">
        <v>2245</v>
      </c>
      <c r="G97" s="128" t="s">
        <v>2246</v>
      </c>
      <c r="H97" s="128" t="s">
        <v>2247</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2248</v>
      </c>
      <c r="B98" s="124"/>
      <c r="C98" s="123" t="s">
        <v>2249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2248</v>
      </c>
      <c r="B99" s="125" t="s">
        <v>2250</v>
      </c>
      <c r="C99" s="126" t="s">
        <v>2251</v>
      </c>
      <c r="D99" s="128" t="s">
        <v>2252</v>
      </c>
      <c r="E99" s="128" t="s">
        <v>2253</v>
      </c>
      <c r="F99" s="128" t="s">
        <v>2254</v>
      </c>
      <c r="G99" s="128" t="s">
        <v>2255</v>
      </c>
      <c r="H99" s="128" t="s">
        <v>2256</v>
      </c>
      <c r="I99" s="130">
        <f>IF(COUNTIF(J99:AW99,"&lt;&gt;")=0,"",SUMPRODUCT(((Recommendations[ImplStatus]="Implemented")+(Recommendations[ImplStatus]="Compensated"))*ISNUMBER(MATCH(Recommendations[Id],J99:AW99,0)))/COUNTIF(J99:AW99,"&lt;&gt;"))</f>
        <v>0</v>
      </c>
      <c r="J99" s="132" t="s">
        <v>239</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2248</v>
      </c>
      <c r="B100" s="125" t="s">
        <v>2257</v>
      </c>
      <c r="C100" s="126" t="s">
        <v>2258</v>
      </c>
      <c r="D100" s="128" t="s">
        <v>2259</v>
      </c>
      <c r="E100" s="128" t="s">
        <v>2260</v>
      </c>
      <c r="F100" s="128" t="s">
        <v>2261</v>
      </c>
      <c r="G100" s="128" t="s">
        <v>2262</v>
      </c>
      <c r="H100" s="128" t="s">
        <v>2263</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2248</v>
      </c>
      <c r="B101" s="125" t="s">
        <v>2264</v>
      </c>
      <c r="C101" s="126" t="s">
        <v>2265</v>
      </c>
      <c r="D101" s="128" t="s">
        <v>2266</v>
      </c>
      <c r="E101" s="128" t="s">
        <v>2267</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2248</v>
      </c>
      <c r="B102" s="125" t="s">
        <v>2268</v>
      </c>
      <c r="C102" s="126" t="s">
        <v>2269</v>
      </c>
      <c r="D102" s="128" t="s">
        <v>2270</v>
      </c>
      <c r="E102" s="128" t="s">
        <v>2271</v>
      </c>
      <c r="F102" s="128" t="s">
        <v>2272</v>
      </c>
      <c r="G102" s="128" t="s">
        <v>2273</v>
      </c>
      <c r="H102" s="128" t="s">
        <v>2274</v>
      </c>
      <c r="I102" s="130">
        <f>IF(COUNTIF(J102:AW102,"&lt;&gt;")=0,"",SUMPRODUCT(((Recommendations[ImplStatus]="Implemented")+(Recommendations[ImplStatus]="Compensated"))*ISNUMBER(MATCH(Recommendations[Id],J102:AW102,0)))/COUNTIF(J102:AW102,"&lt;&gt;"))</f>
        <v>0</v>
      </c>
      <c r="J102" s="132" t="s">
        <v>429</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2248</v>
      </c>
      <c r="B103" s="125" t="s">
        <v>2275</v>
      </c>
      <c r="C103" s="126" t="s">
        <v>2276</v>
      </c>
      <c r="D103" s="128" t="s">
        <v>2277</v>
      </c>
      <c r="E103" s="128" t="s">
        <v>2278</v>
      </c>
      <c r="F103" s="128" t="s">
        <v>2279</v>
      </c>
      <c r="G103" s="128" t="s">
        <v>2280</v>
      </c>
      <c r="H103" s="128" t="s">
        <v>2281</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2282</v>
      </c>
      <c r="B104" s="124"/>
      <c r="C104" s="123" t="s">
        <v>2283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2282</v>
      </c>
      <c r="B105" s="125" t="s">
        <v>2284</v>
      </c>
      <c r="C105" s="126" t="s">
        <v>2285</v>
      </c>
      <c r="D105" s="128" t="s">
        <v>2286</v>
      </c>
      <c r="E105" s="128" t="s">
        <v>2287</v>
      </c>
      <c r="F105" s="128" t="s">
        <v>2288</v>
      </c>
      <c r="G105" s="128" t="s">
        <v>2289</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2282</v>
      </c>
      <c r="B106" s="125" t="s">
        <v>2290</v>
      </c>
      <c r="C106" s="126" t="s">
        <v>2291</v>
      </c>
      <c r="D106" s="128" t="s">
        <v>2292</v>
      </c>
      <c r="E106" s="128" t="s">
        <v>2293</v>
      </c>
      <c r="F106" s="128" t="s">
        <v>2294</v>
      </c>
      <c r="G106" s="128" t="s">
        <v>2295</v>
      </c>
      <c r="H106" s="128" t="s">
        <v>2296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2282</v>
      </c>
      <c r="B107" s="125" t="s">
        <v>2297</v>
      </c>
      <c r="C107" s="126" t="s">
        <v>2298</v>
      </c>
      <c r="D107" s="128" t="s">
        <v>2299</v>
      </c>
      <c r="E107" s="128" t="s">
        <v>2300</v>
      </c>
      <c r="F107" s="128" t="s">
        <v>2301</v>
      </c>
      <c r="G107" s="128" t="s">
        <v>2302</v>
      </c>
      <c r="H107" s="128" t="s">
        <v>2303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2304</v>
      </c>
      <c r="B108" s="124"/>
      <c r="C108" s="123" t="s">
        <v>2305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2304</v>
      </c>
      <c r="B109" s="125" t="s">
        <v>2306</v>
      </c>
      <c r="C109" s="126" t="s">
        <v>2307</v>
      </c>
      <c r="D109" s="128" t="s">
        <v>2308</v>
      </c>
      <c r="E109" s="128" t="s">
        <v>2309</v>
      </c>
      <c r="F109" s="128" t="s">
        <v>2310</v>
      </c>
      <c r="G109" s="128" t="s">
        <v>2311</v>
      </c>
      <c r="H109" s="128" t="s">
        <v>2312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2304</v>
      </c>
      <c r="B110" s="125" t="s">
        <v>2313</v>
      </c>
      <c r="C110" s="126" t="s">
        <v>2314</v>
      </c>
      <c r="D110" s="128" t="s">
        <v>2315</v>
      </c>
      <c r="E110" s="128" t="s">
        <v>2316</v>
      </c>
      <c r="F110" s="128" t="s">
        <v>2317</v>
      </c>
      <c r="G110" s="128" t="s">
        <v>2318</v>
      </c>
      <c r="H110" s="128" t="s">
        <v>2319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2304</v>
      </c>
      <c r="B111" s="125" t="s">
        <v>2320</v>
      </c>
      <c r="C111" s="126" t="s">
        <v>2321</v>
      </c>
      <c r="D111" s="128" t="s">
        <v>2322</v>
      </c>
      <c r="E111" s="128" t="s">
        <v>2323</v>
      </c>
      <c r="F111" s="128" t="s">
        <v>2324</v>
      </c>
      <c r="G111" s="128" t="s">
        <v>2325</v>
      </c>
      <c r="H111" s="128" t="s">
        <v>2326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2327</v>
      </c>
      <c r="B112" s="124"/>
      <c r="C112" s="123" t="s">
        <v>2328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2327</v>
      </c>
      <c r="B113" s="125" t="s">
        <v>2329</v>
      </c>
      <c r="C113" s="126" t="s">
        <v>2330</v>
      </c>
      <c r="D113" s="128" t="s">
        <v>2331</v>
      </c>
      <c r="E113" s="128" t="s">
        <v>2332</v>
      </c>
      <c r="F113" s="128" t="s">
        <v>2333</v>
      </c>
      <c r="G113" s="128" t="s">
        <v>2334</v>
      </c>
      <c r="H113" s="128" t="s">
        <v>2335</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2327</v>
      </c>
      <c r="B114" s="125" t="s">
        <v>2336</v>
      </c>
      <c r="C114" s="126" t="s">
        <v>2337</v>
      </c>
      <c r="D114" s="128" t="s">
        <v>2338</v>
      </c>
      <c r="E114" s="128" t="s">
        <v>2339</v>
      </c>
      <c r="F114" s="128" t="s">
        <v>2340</v>
      </c>
      <c r="G114" s="128" t="s">
        <v>2334</v>
      </c>
      <c r="H114" s="128" t="s">
        <v>2341</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2327</v>
      </c>
      <c r="B115" s="133" t="s">
        <v>2342</v>
      </c>
      <c r="C115" s="134" t="s">
        <v>2343</v>
      </c>
      <c r="D115" s="135" t="s">
        <v>2344</v>
      </c>
      <c r="E115" s="135" t="s">
        <v>2345</v>
      </c>
      <c r="F115" s="135" t="s">
        <v>2346</v>
      </c>
      <c r="G115" s="135" t="s">
        <v>2347</v>
      </c>
      <c r="H115" s="135" t="s">
        <v>2348</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497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IFERROR(INDEX('Recommendations'!$I$2:$I$71, MATCH(J2,'Recommendations'!$B$2:$B$71,0))="Implemented", FALSE))</xm:f>
            <x14:dxf>
              <font>
                <color rgb="FF000000"/>
              </font>
              <fill>
                <patternFill>
                  <bgColor rgb="FF3C7D22"/>
                </patternFill>
              </fill>
            </x14:dxf>
          </x14:cfRule>
          <x14:cfRule type="expression" priority="2" id="{00000000-000E-0000-0600-000002000000}">
            <xm:f>AND(J2&lt;&gt;"", IFERROR(INDEX('Recommendations'!$I$2:$I$71, MATCH(J2,'Recommendations'!$B$2:$B$71,0))="Compensated", FALSE))</xm:f>
            <x14:dxf>
              <font>
                <color rgb="FF000000"/>
              </font>
              <fill>
                <patternFill>
                  <bgColor rgb="FFC6E0B4"/>
                </patternFill>
              </fill>
            </x14:dxf>
          </x14:cfRule>
          <x14:cfRule type="expression" priority="3" id="{00000000-000E-0000-0600-000003000000}">
            <xm:f>AND(J2&lt;&gt;"", IFERROR(INDEX('Recommendations'!$I$2:$I$71, MATCH(J2,'Recommendations'!$B$2:$B$71,0))="Testing", FALSE))</xm:f>
            <x14:dxf>
              <font>
                <color rgb="FF000000"/>
              </font>
              <fill>
                <patternFill>
                  <bgColor rgb="FFFFC000"/>
                </patternFill>
              </fill>
            </x14:dxf>
          </x14:cfRule>
          <x14:cfRule type="expression" priority="4" id="{00000000-000E-0000-0600-000004000000}">
            <xm:f>AND(J2&lt;&gt;"", IFERROR(INDEX('Recommendations'!$I$2:$I$71, MATCH(J2,'Recommendations'!$B$2:$B$71,0))="Failed", FALSE))</xm:f>
            <x14:dxf>
              <font>
                <color rgb="FF000000"/>
              </font>
              <fill>
                <patternFill>
                  <bgColor rgb="FFD82891"/>
                </patternFill>
              </fill>
            </x14:dxf>
          </x14:cfRule>
          <x14:cfRule type="expression" priority="5" id="{00000000-000E-0000-0600-000005000000}">
            <xm:f>AND(J2&lt;&gt;"", IFERROR(INDEX('Recommendations'!$I$2:$I$71, MATCH(J2,'Recommendations'!$B$2:$B$71,0))="Risk Accepted", FALSE))</xm:f>
            <x14:dxf>
              <font>
                <color rgb="FF000000"/>
              </font>
              <fill>
                <patternFill>
                  <bgColor rgb="FFD9D9D9"/>
                </patternFill>
              </fill>
            </x14:dxf>
          </x14:cfRule>
          <x14:cfRule type="expression" priority="6" id="{00000000-000E-0000-0600-000006000000}">
            <xm:f>AND(J2&lt;&gt;"", IFERROR(INDEX('Recommendations'!$I$2:$I$71, MATCH(J2,'Recommendations'!$B$2:$B$71,0))="N/A",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2349</v>
      </c>
      <c r="B1" s="184" t="s">
        <v>2350</v>
      </c>
      <c r="C1" s="184" t="s">
        <v>1</v>
      </c>
      <c r="D1" s="184" t="s">
        <v>2351</v>
      </c>
      <c r="E1" s="184" t="s">
        <v>2352</v>
      </c>
      <c r="F1" s="184" t="s">
        <v>2353</v>
      </c>
      <c r="G1" s="184" t="s">
        <v>747</v>
      </c>
      <c r="H1" s="184" t="s">
        <v>748</v>
      </c>
      <c r="I1" s="184" t="s">
        <v>749</v>
      </c>
      <c r="J1" s="184" t="s">
        <v>750</v>
      </c>
      <c r="K1" s="184" t="s">
        <v>751</v>
      </c>
      <c r="L1" s="184" t="s">
        <v>752</v>
      </c>
      <c r="M1" s="184" t="s">
        <v>753</v>
      </c>
      <c r="N1" s="184" t="s">
        <v>754</v>
      </c>
      <c r="O1" s="184" t="s">
        <v>755</v>
      </c>
      <c r="P1" s="184" t="s">
        <v>756</v>
      </c>
      <c r="Q1" s="184" t="s">
        <v>757</v>
      </c>
      <c r="R1" s="184" t="s">
        <v>758</v>
      </c>
      <c r="S1" s="184" t="s">
        <v>759</v>
      </c>
      <c r="T1" s="184" t="s">
        <v>760</v>
      </c>
      <c r="U1" s="184" t="s">
        <v>761</v>
      </c>
      <c r="V1" s="184" t="s">
        <v>762</v>
      </c>
      <c r="W1" s="184" t="s">
        <v>763</v>
      </c>
      <c r="X1" s="184" t="s">
        <v>764</v>
      </c>
      <c r="Y1" s="184" t="s">
        <v>765</v>
      </c>
      <c r="Z1" s="184" t="s">
        <v>766</v>
      </c>
      <c r="AA1" s="184" t="s">
        <v>767</v>
      </c>
      <c r="AB1" s="184" t="s">
        <v>768</v>
      </c>
      <c r="AC1" s="184" t="s">
        <v>769</v>
      </c>
      <c r="AD1" s="184" t="s">
        <v>770</v>
      </c>
      <c r="AE1" s="184" t="s">
        <v>771</v>
      </c>
      <c r="AF1" s="184" t="s">
        <v>772</v>
      </c>
      <c r="AG1" s="184" t="s">
        <v>773</v>
      </c>
      <c r="AH1" s="184" t="s">
        <v>774</v>
      </c>
      <c r="AI1" s="184" t="s">
        <v>775</v>
      </c>
      <c r="AJ1" s="184" t="s">
        <v>776</v>
      </c>
      <c r="AK1" s="184" t="s">
        <v>777</v>
      </c>
      <c r="AL1" s="184" t="s">
        <v>778</v>
      </c>
      <c r="AM1" s="184" t="s">
        <v>779</v>
      </c>
      <c r="AN1" s="184" t="s">
        <v>780</v>
      </c>
      <c r="AO1" s="184" t="s">
        <v>781</v>
      </c>
      <c r="AP1" s="184" t="s">
        <v>782</v>
      </c>
      <c r="AQ1" s="184" t="s">
        <v>783</v>
      </c>
      <c r="AR1" s="184" t="s">
        <v>784</v>
      </c>
      <c r="AS1" s="184" t="s">
        <v>785</v>
      </c>
      <c r="AT1" s="184" t="s">
        <v>786</v>
      </c>
      <c r="AU1" s="185" t="s">
        <v>787</v>
      </c>
    </row>
    <row r="2" spans="1:47" ht="60" customHeight="1" outlineLevel="1" x14ac:dyDescent="0.35">
      <c r="A2" s="175" t="s">
        <v>2354</v>
      </c>
      <c r="B2" s="149" t="s">
        <v>25</v>
      </c>
      <c r="C2" s="147" t="s">
        <v>2355</v>
      </c>
      <c r="D2" s="153" t="s">
        <v>2356</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2354</v>
      </c>
      <c r="B3" s="150" t="s">
        <v>2357</v>
      </c>
      <c r="C3" s="148" t="s">
        <v>2358</v>
      </c>
      <c r="D3" s="154" t="s">
        <v>2359</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2354</v>
      </c>
      <c r="B4" s="151" t="s">
        <v>2357</v>
      </c>
      <c r="C4" s="152" t="s">
        <v>2360</v>
      </c>
      <c r="D4" s="155" t="s">
        <v>2361</v>
      </c>
      <c r="E4" s="158" t="s">
        <v>2362</v>
      </c>
      <c r="F4" s="161" t="s">
        <v>2363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2354</v>
      </c>
      <c r="B5" s="151" t="s">
        <v>2357</v>
      </c>
      <c r="C5" s="152" t="s">
        <v>2364</v>
      </c>
      <c r="D5" s="155" t="s">
        <v>2365</v>
      </c>
      <c r="E5" s="158" t="s">
        <v>2366</v>
      </c>
      <c r="F5" s="161" t="s">
        <v>2367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2354</v>
      </c>
      <c r="B6" s="151" t="s">
        <v>2357</v>
      </c>
      <c r="C6" s="152" t="s">
        <v>2368</v>
      </c>
      <c r="D6" s="155" t="s">
        <v>2369</v>
      </c>
      <c r="E6" s="158" t="s">
        <v>2370</v>
      </c>
      <c r="F6" s="161" t="s">
        <v>2367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2354</v>
      </c>
      <c r="B7" s="151" t="s">
        <v>2357</v>
      </c>
      <c r="C7" s="152" t="s">
        <v>2371</v>
      </c>
      <c r="D7" s="155" t="s">
        <v>2372</v>
      </c>
      <c r="E7" s="158" t="s">
        <v>2373</v>
      </c>
      <c r="F7" s="161" t="s">
        <v>2367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2354</v>
      </c>
      <c r="B8" s="151" t="s">
        <v>2357</v>
      </c>
      <c r="C8" s="152" t="s">
        <v>2374</v>
      </c>
      <c r="D8" s="155" t="s">
        <v>2375</v>
      </c>
      <c r="E8" s="158" t="s">
        <v>2376</v>
      </c>
      <c r="F8" s="161" t="s">
        <v>2377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2354</v>
      </c>
      <c r="B9" s="150" t="s">
        <v>2378</v>
      </c>
      <c r="C9" s="148" t="s">
        <v>2379</v>
      </c>
      <c r="D9" s="154" t="s">
        <v>2380</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2354</v>
      </c>
      <c r="B10" s="151" t="s">
        <v>2378</v>
      </c>
      <c r="C10" s="152" t="s">
        <v>2381</v>
      </c>
      <c r="D10" s="155" t="s">
        <v>2382</v>
      </c>
      <c r="E10" s="158" t="s">
        <v>2383</v>
      </c>
      <c r="F10" s="161" t="s">
        <v>2363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2354</v>
      </c>
      <c r="B11" s="151" t="s">
        <v>2378</v>
      </c>
      <c r="C11" s="152" t="s">
        <v>2384</v>
      </c>
      <c r="D11" s="155" t="s">
        <v>2385</v>
      </c>
      <c r="E11" s="158" t="s">
        <v>2386</v>
      </c>
      <c r="F11" s="161" t="s">
        <v>2363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2354</v>
      </c>
      <c r="B12" s="151" t="s">
        <v>2378</v>
      </c>
      <c r="C12" s="152" t="s">
        <v>2387</v>
      </c>
      <c r="D12" s="155" t="s">
        <v>2388</v>
      </c>
      <c r="E12" s="158" t="s">
        <v>2389</v>
      </c>
      <c r="F12" s="161" t="s">
        <v>2363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2354</v>
      </c>
      <c r="B13" s="150" t="s">
        <v>2390</v>
      </c>
      <c r="C13" s="148" t="s">
        <v>2391</v>
      </c>
      <c r="D13" s="154" t="s">
        <v>2392</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2354</v>
      </c>
      <c r="B14" s="151" t="s">
        <v>2390</v>
      </c>
      <c r="C14" s="152" t="s">
        <v>2393</v>
      </c>
      <c r="D14" s="155" t="s">
        <v>2394</v>
      </c>
      <c r="E14" s="158" t="s">
        <v>2395</v>
      </c>
      <c r="F14" s="161" t="s">
        <v>2363</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2354</v>
      </c>
      <c r="B15" s="151" t="s">
        <v>2390</v>
      </c>
      <c r="C15" s="152" t="s">
        <v>2396</v>
      </c>
      <c r="D15" s="155" t="s">
        <v>2397</v>
      </c>
      <c r="E15" s="158" t="s">
        <v>2398</v>
      </c>
      <c r="F15" s="161" t="s">
        <v>2363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2354</v>
      </c>
      <c r="B16" s="150" t="s">
        <v>2399</v>
      </c>
      <c r="C16" s="148" t="s">
        <v>2400</v>
      </c>
      <c r="D16" s="154" t="s">
        <v>2401</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2354</v>
      </c>
      <c r="B17" s="151" t="s">
        <v>2399</v>
      </c>
      <c r="C17" s="152" t="s">
        <v>2402</v>
      </c>
      <c r="D17" s="155" t="s">
        <v>2403</v>
      </c>
      <c r="E17" s="158" t="s">
        <v>2404</v>
      </c>
      <c r="F17" s="161" t="s">
        <v>2363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2354</v>
      </c>
      <c r="B18" s="151" t="s">
        <v>2399</v>
      </c>
      <c r="C18" s="152" t="s">
        <v>2405</v>
      </c>
      <c r="D18" s="155" t="s">
        <v>2406</v>
      </c>
      <c r="E18" s="158" t="s">
        <v>2407</v>
      </c>
      <c r="F18" s="161" t="s">
        <v>2367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2354</v>
      </c>
      <c r="B19" s="151" t="s">
        <v>2399</v>
      </c>
      <c r="C19" s="152" t="s">
        <v>2408</v>
      </c>
      <c r="D19" s="155" t="s">
        <v>2409</v>
      </c>
      <c r="E19" s="158" t="s">
        <v>2410</v>
      </c>
      <c r="F19" s="161" t="s">
        <v>2363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2354</v>
      </c>
      <c r="B20" s="151" t="s">
        <v>2399</v>
      </c>
      <c r="C20" s="152" t="s">
        <v>2411</v>
      </c>
      <c r="D20" s="155" t="s">
        <v>2412</v>
      </c>
      <c r="E20" s="158" t="s">
        <v>2413</v>
      </c>
      <c r="F20" s="161" t="s">
        <v>2363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2354</v>
      </c>
      <c r="B21" s="151" t="s">
        <v>2399</v>
      </c>
      <c r="C21" s="152" t="s">
        <v>2414</v>
      </c>
      <c r="D21" s="155" t="s">
        <v>2415</v>
      </c>
      <c r="E21" s="158" t="s">
        <v>2416</v>
      </c>
      <c r="F21" s="161" t="s">
        <v>2367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2354</v>
      </c>
      <c r="B22" s="151" t="s">
        <v>2399</v>
      </c>
      <c r="C22" s="152" t="s">
        <v>2417</v>
      </c>
      <c r="D22" s="155" t="s">
        <v>2418</v>
      </c>
      <c r="E22" s="158" t="s">
        <v>2419</v>
      </c>
      <c r="F22" s="161" t="s">
        <v>2363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2354</v>
      </c>
      <c r="B23" s="151" t="s">
        <v>2399</v>
      </c>
      <c r="C23" s="152" t="s">
        <v>2420</v>
      </c>
      <c r="D23" s="155" t="s">
        <v>2421</v>
      </c>
      <c r="E23" s="158" t="s">
        <v>2422</v>
      </c>
      <c r="F23" s="161" t="s">
        <v>2363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2354</v>
      </c>
      <c r="B24" s="150" t="s">
        <v>2423</v>
      </c>
      <c r="C24" s="148" t="s">
        <v>2424</v>
      </c>
      <c r="D24" s="154" t="s">
        <v>2425</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2354</v>
      </c>
      <c r="B25" s="151" t="s">
        <v>2423</v>
      </c>
      <c r="C25" s="152" t="s">
        <v>2426</v>
      </c>
      <c r="D25" s="155" t="s">
        <v>2427</v>
      </c>
      <c r="E25" s="158" t="s">
        <v>2428</v>
      </c>
      <c r="F25" s="161" t="s">
        <v>2363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2354</v>
      </c>
      <c r="B26" s="151" t="s">
        <v>2423</v>
      </c>
      <c r="C26" s="152" t="s">
        <v>2429</v>
      </c>
      <c r="D26" s="155" t="s">
        <v>2430</v>
      </c>
      <c r="E26" s="158" t="s">
        <v>2431</v>
      </c>
      <c r="F26" s="161" t="s">
        <v>2363</v>
      </c>
      <c r="G26" s="164">
        <f>IF(COUNTIF(H26:AU26,"&lt;&gt;")=0,"",SUMPRODUCT(((Recommendations[ImplStatus]="Implemented")+(Recommendations[ImplStatus]="Compensated"))*ISNUMBER(MATCH(Recommendations[Id],H26:AU26,0)))/COUNTIF(H26:AU26,"&lt;&gt;"))</f>
        <v>0</v>
      </c>
      <c r="H26" s="167" t="s">
        <v>42</v>
      </c>
      <c r="I26" s="167" t="s">
        <v>61</v>
      </c>
      <c r="J26" s="167" t="s">
        <v>69</v>
      </c>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2354</v>
      </c>
      <c r="B27" s="151" t="s">
        <v>2423</v>
      </c>
      <c r="C27" s="152" t="s">
        <v>2432</v>
      </c>
      <c r="D27" s="155" t="s">
        <v>2433</v>
      </c>
      <c r="E27" s="158" t="s">
        <v>2434</v>
      </c>
      <c r="F27" s="161" t="s">
        <v>2367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2354</v>
      </c>
      <c r="B28" s="151" t="s">
        <v>2423</v>
      </c>
      <c r="C28" s="152" t="s">
        <v>2435</v>
      </c>
      <c r="D28" s="155" t="s">
        <v>2436</v>
      </c>
      <c r="E28" s="158" t="s">
        <v>2437</v>
      </c>
      <c r="F28" s="161" t="s">
        <v>2363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2354</v>
      </c>
      <c r="B29" s="150" t="s">
        <v>2438</v>
      </c>
      <c r="C29" s="148" t="s">
        <v>2439</v>
      </c>
      <c r="D29" s="154" t="s">
        <v>2440</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2354</v>
      </c>
      <c r="B30" s="151" t="s">
        <v>2438</v>
      </c>
      <c r="C30" s="152" t="s">
        <v>2441</v>
      </c>
      <c r="D30" s="155" t="s">
        <v>2442</v>
      </c>
      <c r="E30" s="158" t="s">
        <v>2443</v>
      </c>
      <c r="F30" s="161" t="s">
        <v>2377</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2354</v>
      </c>
      <c r="B31" s="151" t="s">
        <v>2438</v>
      </c>
      <c r="C31" s="152" t="s">
        <v>2444</v>
      </c>
      <c r="D31" s="155" t="s">
        <v>2445</v>
      </c>
      <c r="E31" s="158" t="s">
        <v>2446</v>
      </c>
      <c r="F31" s="161" t="s">
        <v>2377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2354</v>
      </c>
      <c r="B32" s="151" t="s">
        <v>2438</v>
      </c>
      <c r="C32" s="152" t="s">
        <v>2447</v>
      </c>
      <c r="D32" s="155" t="s">
        <v>2448</v>
      </c>
      <c r="E32" s="158" t="s">
        <v>2449</v>
      </c>
      <c r="F32" s="161" t="s">
        <v>2377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2354</v>
      </c>
      <c r="B33" s="151" t="s">
        <v>2438</v>
      </c>
      <c r="C33" s="152" t="s">
        <v>2450</v>
      </c>
      <c r="D33" s="155" t="s">
        <v>2451</v>
      </c>
      <c r="E33" s="158" t="s">
        <v>2452</v>
      </c>
      <c r="F33" s="161" t="s">
        <v>2377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2354</v>
      </c>
      <c r="B34" s="151" t="s">
        <v>2438</v>
      </c>
      <c r="C34" s="152" t="s">
        <v>2453</v>
      </c>
      <c r="D34" s="155" t="s">
        <v>2454</v>
      </c>
      <c r="E34" s="158" t="s">
        <v>2455</v>
      </c>
      <c r="F34" s="161" t="s">
        <v>2377</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2354</v>
      </c>
      <c r="B35" s="151" t="s">
        <v>2438</v>
      </c>
      <c r="C35" s="152" t="s">
        <v>2456</v>
      </c>
      <c r="D35" s="155" t="s">
        <v>2457</v>
      </c>
      <c r="E35" s="158" t="s">
        <v>2458</v>
      </c>
      <c r="F35" s="161" t="s">
        <v>2377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2354</v>
      </c>
      <c r="B36" s="151" t="s">
        <v>2438</v>
      </c>
      <c r="C36" s="152" t="s">
        <v>2459</v>
      </c>
      <c r="D36" s="155" t="s">
        <v>2460</v>
      </c>
      <c r="E36" s="158" t="s">
        <v>2461</v>
      </c>
      <c r="F36" s="161" t="s">
        <v>2377</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2354</v>
      </c>
      <c r="B37" s="151" t="s">
        <v>2438</v>
      </c>
      <c r="C37" s="152" t="s">
        <v>2462</v>
      </c>
      <c r="D37" s="155" t="s">
        <v>2463</v>
      </c>
      <c r="E37" s="158" t="s">
        <v>2464</v>
      </c>
      <c r="F37" s="161" t="s">
        <v>2377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2354</v>
      </c>
      <c r="B38" s="151" t="s">
        <v>2438</v>
      </c>
      <c r="C38" s="152" t="s">
        <v>2465</v>
      </c>
      <c r="D38" s="155" t="s">
        <v>2466</v>
      </c>
      <c r="E38" s="158" t="s">
        <v>2467</v>
      </c>
      <c r="F38" s="161" t="s">
        <v>2377</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2354</v>
      </c>
      <c r="B39" s="151" t="s">
        <v>2438</v>
      </c>
      <c r="C39" s="152" t="s">
        <v>2468</v>
      </c>
      <c r="D39" s="155" t="s">
        <v>2469</v>
      </c>
      <c r="E39" s="158" t="s">
        <v>2470</v>
      </c>
      <c r="F39" s="161" t="s">
        <v>2377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2471</v>
      </c>
      <c r="B40" s="149" t="s">
        <v>25</v>
      </c>
      <c r="C40" s="147" t="s">
        <v>2472</v>
      </c>
      <c r="D40" s="153" t="s">
        <v>2473</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2471</v>
      </c>
      <c r="B41" s="150" t="s">
        <v>2474</v>
      </c>
      <c r="C41" s="148" t="s">
        <v>2475</v>
      </c>
      <c r="D41" s="154" t="s">
        <v>2476</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2471</v>
      </c>
      <c r="B42" s="151" t="s">
        <v>2474</v>
      </c>
      <c r="C42" s="152" t="s">
        <v>2477</v>
      </c>
      <c r="D42" s="155" t="s">
        <v>2478</v>
      </c>
      <c r="E42" s="158" t="s">
        <v>2479</v>
      </c>
      <c r="F42" s="161" t="s">
        <v>2363</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2471</v>
      </c>
      <c r="B43" s="151" t="s">
        <v>2474</v>
      </c>
      <c r="C43" s="152" t="s">
        <v>2480</v>
      </c>
      <c r="D43" s="155" t="s">
        <v>2481</v>
      </c>
      <c r="E43" s="158" t="s">
        <v>2482</v>
      </c>
      <c r="F43" s="161" t="s">
        <v>2363</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2471</v>
      </c>
      <c r="B44" s="151" t="s">
        <v>2474</v>
      </c>
      <c r="C44" s="152" t="s">
        <v>2483</v>
      </c>
      <c r="D44" s="155" t="s">
        <v>2484</v>
      </c>
      <c r="E44" s="158" t="s">
        <v>2485</v>
      </c>
      <c r="F44" s="161" t="s">
        <v>2367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2471</v>
      </c>
      <c r="B45" s="151" t="s">
        <v>2474</v>
      </c>
      <c r="C45" s="152" t="s">
        <v>2486</v>
      </c>
      <c r="D45" s="155" t="s">
        <v>2487</v>
      </c>
      <c r="E45" s="158" t="s">
        <v>2488</v>
      </c>
      <c r="F45" s="161" t="s">
        <v>2377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2471</v>
      </c>
      <c r="B46" s="151" t="s">
        <v>2474</v>
      </c>
      <c r="C46" s="152" t="s">
        <v>2489</v>
      </c>
      <c r="D46" s="155" t="s">
        <v>2490</v>
      </c>
      <c r="E46" s="158" t="s">
        <v>2491</v>
      </c>
      <c r="F46" s="161" t="s">
        <v>2363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2471</v>
      </c>
      <c r="B47" s="151" t="s">
        <v>2474</v>
      </c>
      <c r="C47" s="152" t="s">
        <v>2492</v>
      </c>
      <c r="D47" s="155" t="s">
        <v>2493</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2471</v>
      </c>
      <c r="B48" s="151" t="s">
        <v>2474</v>
      </c>
      <c r="C48" s="152" t="s">
        <v>2494</v>
      </c>
      <c r="D48" s="155" t="s">
        <v>2495</v>
      </c>
      <c r="E48" s="158" t="s">
        <v>2496</v>
      </c>
      <c r="F48" s="161" t="s">
        <v>2363</v>
      </c>
      <c r="G48" s="164">
        <f>IF(COUNTIF(H48:AU48,"&lt;&gt;")=0,"",SUMPRODUCT(((Recommendations[ImplStatus]="Implemented")+(Recommendations[ImplStatus]="Compensated"))*ISNUMBER(MATCH(Recommendations[Id],H48:AU48,0)))/COUNTIF(H48:AU48,"&lt;&gt;"))</f>
        <v>0</v>
      </c>
      <c r="H48" s="167" t="s">
        <v>218</v>
      </c>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2471</v>
      </c>
      <c r="B49" s="151" t="s">
        <v>2474</v>
      </c>
      <c r="C49" s="152" t="s">
        <v>2497</v>
      </c>
      <c r="D49" s="155" t="s">
        <v>2498</v>
      </c>
      <c r="E49" s="158" t="s">
        <v>2499</v>
      </c>
      <c r="F49" s="161" t="s">
        <v>2367</v>
      </c>
      <c r="G49" s="164">
        <f>IF(COUNTIF(H49:AU49,"&lt;&gt;")=0,"",SUMPRODUCT(((Recommendations[ImplStatus]="Implemented")+(Recommendations[ImplStatus]="Compensated"))*ISNUMBER(MATCH(Recommendations[Id],H49:AU49,0)))/COUNTIF(H49:AU49,"&lt;&gt;"))</f>
        <v>0</v>
      </c>
      <c r="H49" s="167" t="s">
        <v>279</v>
      </c>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2471</v>
      </c>
      <c r="B50" s="150" t="s">
        <v>2500</v>
      </c>
      <c r="C50" s="148" t="s">
        <v>2501</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2471</v>
      </c>
      <c r="B51" s="151" t="s">
        <v>2500</v>
      </c>
      <c r="C51" s="152" t="s">
        <v>2502</v>
      </c>
      <c r="D51" s="155" t="s">
        <v>2503</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2471</v>
      </c>
      <c r="B52" s="151" t="s">
        <v>2500</v>
      </c>
      <c r="C52" s="152" t="s">
        <v>2504</v>
      </c>
      <c r="D52" s="155" t="s">
        <v>2505</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2471</v>
      </c>
      <c r="B53" s="151" t="s">
        <v>2500</v>
      </c>
      <c r="C53" s="152" t="s">
        <v>2506</v>
      </c>
      <c r="D53" s="155" t="s">
        <v>2507</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2471</v>
      </c>
      <c r="B54" s="151" t="s">
        <v>2500</v>
      </c>
      <c r="C54" s="152" t="s">
        <v>2508</v>
      </c>
      <c r="D54" s="155" t="s">
        <v>2509</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2471</v>
      </c>
      <c r="B55" s="151" t="s">
        <v>2500</v>
      </c>
      <c r="C55" s="152" t="s">
        <v>2510</v>
      </c>
      <c r="D55" s="155" t="s">
        <v>2511</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2471</v>
      </c>
      <c r="B56" s="150" t="s">
        <v>654</v>
      </c>
      <c r="C56" s="148" t="s">
        <v>2512</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2471</v>
      </c>
      <c r="B57" s="151" t="s">
        <v>654</v>
      </c>
      <c r="C57" s="152" t="s">
        <v>2513</v>
      </c>
      <c r="D57" s="155" t="s">
        <v>2514</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2471</v>
      </c>
      <c r="B58" s="151" t="s">
        <v>654</v>
      </c>
      <c r="C58" s="152" t="s">
        <v>2515</v>
      </c>
      <c r="D58" s="155" t="s">
        <v>2516</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2471</v>
      </c>
      <c r="B59" s="151" t="s">
        <v>654</v>
      </c>
      <c r="C59" s="152" t="s">
        <v>2517</v>
      </c>
      <c r="D59" s="155" t="s">
        <v>2518</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2471</v>
      </c>
      <c r="B60" s="151" t="s">
        <v>654</v>
      </c>
      <c r="C60" s="152" t="s">
        <v>2519</v>
      </c>
      <c r="D60" s="155" t="s">
        <v>2520</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2471</v>
      </c>
      <c r="B61" s="150" t="s">
        <v>2521</v>
      </c>
      <c r="C61" s="148" t="s">
        <v>2522</v>
      </c>
      <c r="D61" s="154" t="s">
        <v>2523</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2471</v>
      </c>
      <c r="B62" s="151" t="s">
        <v>2521</v>
      </c>
      <c r="C62" s="152" t="s">
        <v>2524</v>
      </c>
      <c r="D62" s="155" t="s">
        <v>2525</v>
      </c>
      <c r="E62" s="158" t="s">
        <v>2526</v>
      </c>
      <c r="F62" s="161" t="s">
        <v>2363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2471</v>
      </c>
      <c r="B63" s="151" t="s">
        <v>2521</v>
      </c>
      <c r="C63" s="152" t="s">
        <v>2527</v>
      </c>
      <c r="D63" s="155" t="s">
        <v>2528</v>
      </c>
      <c r="E63" s="158" t="s">
        <v>2529</v>
      </c>
      <c r="F63" s="161" t="s">
        <v>2367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2471</v>
      </c>
      <c r="B64" s="151" t="s">
        <v>2521</v>
      </c>
      <c r="C64" s="152" t="s">
        <v>2530</v>
      </c>
      <c r="D64" s="155" t="s">
        <v>2531</v>
      </c>
      <c r="E64" s="158" t="s">
        <v>2532</v>
      </c>
      <c r="F64" s="161" t="s">
        <v>2363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2471</v>
      </c>
      <c r="B65" s="151" t="s">
        <v>2521</v>
      </c>
      <c r="C65" s="152" t="s">
        <v>2533</v>
      </c>
      <c r="D65" s="155" t="s">
        <v>2534</v>
      </c>
      <c r="E65" s="158" t="s">
        <v>2535</v>
      </c>
      <c r="F65" s="161" t="s">
        <v>2363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2471</v>
      </c>
      <c r="B66" s="150" t="s">
        <v>2129</v>
      </c>
      <c r="C66" s="148" t="s">
        <v>2536</v>
      </c>
      <c r="D66" s="154" t="s">
        <v>2537</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2471</v>
      </c>
      <c r="B67" s="151" t="s">
        <v>2129</v>
      </c>
      <c r="C67" s="152" t="s">
        <v>2538</v>
      </c>
      <c r="D67" s="155" t="s">
        <v>2539</v>
      </c>
      <c r="E67" s="158" t="s">
        <v>2540</v>
      </c>
      <c r="F67" s="161" t="s">
        <v>2363</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2471</v>
      </c>
      <c r="B68" s="151" t="s">
        <v>2129</v>
      </c>
      <c r="C68" s="152" t="s">
        <v>2541</v>
      </c>
      <c r="D68" s="155" t="s">
        <v>2542</v>
      </c>
      <c r="E68" s="158" t="s">
        <v>2543</v>
      </c>
      <c r="F68" s="161" t="s">
        <v>2363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2471</v>
      </c>
      <c r="B69" s="151" t="s">
        <v>2129</v>
      </c>
      <c r="C69" s="152" t="s">
        <v>2544</v>
      </c>
      <c r="D69" s="155" t="s">
        <v>2545</v>
      </c>
      <c r="E69" s="158" t="s">
        <v>2546</v>
      </c>
      <c r="F69" s="161" t="s">
        <v>2367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2471</v>
      </c>
      <c r="B70" s="151" t="s">
        <v>2129</v>
      </c>
      <c r="C70" s="152" t="s">
        <v>2547</v>
      </c>
      <c r="D70" s="155" t="s">
        <v>2548</v>
      </c>
      <c r="E70" s="158" t="s">
        <v>2549</v>
      </c>
      <c r="F70" s="161" t="s">
        <v>2363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2471</v>
      </c>
      <c r="B71" s="151" t="s">
        <v>2129</v>
      </c>
      <c r="C71" s="152" t="s">
        <v>2550</v>
      </c>
      <c r="D71" s="155" t="s">
        <v>2551</v>
      </c>
      <c r="E71" s="158" t="s">
        <v>2552</v>
      </c>
      <c r="F71" s="161" t="s">
        <v>2363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2471</v>
      </c>
      <c r="B72" s="151" t="s">
        <v>2129</v>
      </c>
      <c r="C72" s="152" t="s">
        <v>2553</v>
      </c>
      <c r="D72" s="155" t="s">
        <v>2554</v>
      </c>
      <c r="E72" s="158" t="s">
        <v>2555</v>
      </c>
      <c r="F72" s="161" t="s">
        <v>2363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2471</v>
      </c>
      <c r="B73" s="151" t="s">
        <v>2129</v>
      </c>
      <c r="C73" s="152" t="s">
        <v>2556</v>
      </c>
      <c r="D73" s="155" t="s">
        <v>2557</v>
      </c>
      <c r="E73" s="158" t="s">
        <v>2558</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2471</v>
      </c>
      <c r="B74" s="151" t="s">
        <v>2129</v>
      </c>
      <c r="C74" s="152" t="s">
        <v>2559</v>
      </c>
      <c r="D74" s="155" t="s">
        <v>2560</v>
      </c>
      <c r="E74" s="158" t="s">
        <v>2561</v>
      </c>
      <c r="F74" s="161" t="s">
        <v>2367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2471</v>
      </c>
      <c r="B75" s="151" t="s">
        <v>2129</v>
      </c>
      <c r="C75" s="152" t="s">
        <v>2562</v>
      </c>
      <c r="D75" s="155" t="s">
        <v>2563</v>
      </c>
      <c r="E75" s="158" t="s">
        <v>2564</v>
      </c>
      <c r="F75" s="161" t="s">
        <v>2377</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2471</v>
      </c>
      <c r="B76" s="151" t="s">
        <v>2129</v>
      </c>
      <c r="C76" s="152" t="s">
        <v>2565</v>
      </c>
      <c r="D76" s="155" t="s">
        <v>2566</v>
      </c>
      <c r="E76" s="158" t="s">
        <v>2567</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2471</v>
      </c>
      <c r="B77" s="150" t="s">
        <v>2399</v>
      </c>
      <c r="C77" s="148" t="s">
        <v>2568</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2471</v>
      </c>
      <c r="B78" s="151" t="s">
        <v>2399</v>
      </c>
      <c r="C78" s="152" t="s">
        <v>2569</v>
      </c>
      <c r="D78" s="155" t="s">
        <v>2570</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2471</v>
      </c>
      <c r="B79" s="151" t="s">
        <v>2399</v>
      </c>
      <c r="C79" s="152" t="s">
        <v>2571</v>
      </c>
      <c r="D79" s="155" t="s">
        <v>2572</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2471</v>
      </c>
      <c r="B80" s="151" t="s">
        <v>2399</v>
      </c>
      <c r="C80" s="152" t="s">
        <v>2573</v>
      </c>
      <c r="D80" s="155" t="s">
        <v>2574</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2471</v>
      </c>
      <c r="B81" s="150" t="s">
        <v>2327</v>
      </c>
      <c r="C81" s="148" t="s">
        <v>2575</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2471</v>
      </c>
      <c r="B82" s="151" t="s">
        <v>2327</v>
      </c>
      <c r="C82" s="152" t="s">
        <v>2576</v>
      </c>
      <c r="D82" s="155" t="s">
        <v>2577</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2471</v>
      </c>
      <c r="B83" s="151" t="s">
        <v>2327</v>
      </c>
      <c r="C83" s="152" t="s">
        <v>2578</v>
      </c>
      <c r="D83" s="155" t="s">
        <v>2579</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2471</v>
      </c>
      <c r="B84" s="151" t="s">
        <v>2327</v>
      </c>
      <c r="C84" s="152" t="s">
        <v>2580</v>
      </c>
      <c r="D84" s="155" t="s">
        <v>2581</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2471</v>
      </c>
      <c r="B85" s="151" t="s">
        <v>2327</v>
      </c>
      <c r="C85" s="152" t="s">
        <v>2582</v>
      </c>
      <c r="D85" s="155" t="s">
        <v>2583</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2471</v>
      </c>
      <c r="B86" s="151" t="s">
        <v>2327</v>
      </c>
      <c r="C86" s="152" t="s">
        <v>2584</v>
      </c>
      <c r="D86" s="155" t="s">
        <v>2585</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2586</v>
      </c>
      <c r="B87" s="149" t="s">
        <v>25</v>
      </c>
      <c r="C87" s="147" t="s">
        <v>2587</v>
      </c>
      <c r="D87" s="153" t="s">
        <v>2588</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2586</v>
      </c>
      <c r="B88" s="150" t="s">
        <v>2589</v>
      </c>
      <c r="C88" s="148" t="s">
        <v>2590</v>
      </c>
      <c r="D88" s="154" t="s">
        <v>2591</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2586</v>
      </c>
      <c r="B89" s="151" t="s">
        <v>2589</v>
      </c>
      <c r="C89" s="152" t="s">
        <v>2592</v>
      </c>
      <c r="D89" s="155" t="s">
        <v>2593</v>
      </c>
      <c r="E89" s="158" t="s">
        <v>2594</v>
      </c>
      <c r="F89" s="161" t="s">
        <v>2363</v>
      </c>
      <c r="G89" s="164">
        <f>IF(COUNTIF(H89:AU89,"&lt;&gt;")=0,"",SUMPRODUCT(((Recommendations[ImplStatus]="Implemented")+(Recommendations[ImplStatus]="Compensated"))*ISNUMBER(MATCH(Recommendations[Id],H89:AU89,0)))/COUNTIF(H89:AU89,"&lt;&gt;"))</f>
        <v>0</v>
      </c>
      <c r="H89" s="167" t="s">
        <v>105</v>
      </c>
      <c r="I89" s="167" t="s">
        <v>112</v>
      </c>
      <c r="J89" s="167" t="s">
        <v>133</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2586</v>
      </c>
      <c r="B90" s="151" t="s">
        <v>2589</v>
      </c>
      <c r="C90" s="152" t="s">
        <v>2595</v>
      </c>
      <c r="D90" s="155" t="s">
        <v>2596</v>
      </c>
      <c r="E90" s="158" t="s">
        <v>2597</v>
      </c>
      <c r="F90" s="161" t="s">
        <v>2367</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2586</v>
      </c>
      <c r="B91" s="151" t="s">
        <v>2589</v>
      </c>
      <c r="C91" s="152" t="s">
        <v>2598</v>
      </c>
      <c r="D91" s="155" t="s">
        <v>2599</v>
      </c>
      <c r="E91" s="158" t="s">
        <v>2600</v>
      </c>
      <c r="F91" s="161" t="s">
        <v>2363</v>
      </c>
      <c r="G91" s="164">
        <f>IF(COUNTIF(H91:AU91,"&lt;&gt;")=0,"",SUMPRODUCT(((Recommendations[ImplStatus]="Implemented")+(Recommendations[ImplStatus]="Compensated"))*ISNUMBER(MATCH(Recommendations[Id],H91:AU91,0)))/COUNTIF(H91:AU91,"&lt;&gt;"))</f>
        <v>0</v>
      </c>
      <c r="H91" s="167" t="s">
        <v>84</v>
      </c>
      <c r="I91" s="167" t="s">
        <v>91</v>
      </c>
      <c r="J91" s="167" t="s">
        <v>119</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2586</v>
      </c>
      <c r="B92" s="151" t="s">
        <v>2589</v>
      </c>
      <c r="C92" s="152" t="s">
        <v>2601</v>
      </c>
      <c r="D92" s="155" t="s">
        <v>2602</v>
      </c>
      <c r="E92" s="158" t="s">
        <v>2603</v>
      </c>
      <c r="F92" s="161" t="s">
        <v>2363</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2586</v>
      </c>
      <c r="B93" s="151" t="s">
        <v>2589</v>
      </c>
      <c r="C93" s="152" t="s">
        <v>2604</v>
      </c>
      <c r="D93" s="155" t="s">
        <v>2605</v>
      </c>
      <c r="E93" s="158" t="s">
        <v>2606</v>
      </c>
      <c r="F93" s="161" t="s">
        <v>2363</v>
      </c>
      <c r="G93" s="164">
        <f>IF(COUNTIF(H93:AU93,"&lt;&gt;")=0,"",SUMPRODUCT(((Recommendations[ImplStatus]="Implemented")+(Recommendations[ImplStatus]="Compensated"))*ISNUMBER(MATCH(Recommendations[Id],H93:AU93,0)))/COUNTIF(H93:AU93,"&lt;&gt;"))</f>
        <v>0</v>
      </c>
      <c r="H93" s="167" t="s">
        <v>18</v>
      </c>
      <c r="I93" s="167" t="s">
        <v>30</v>
      </c>
      <c r="J93" s="167" t="s">
        <v>36</v>
      </c>
      <c r="K93" s="167" t="s">
        <v>42</v>
      </c>
      <c r="L93" s="167" t="s">
        <v>48</v>
      </c>
      <c r="M93" s="167" t="s">
        <v>54</v>
      </c>
      <c r="N93" s="167" t="s">
        <v>76</v>
      </c>
      <c r="O93" s="167" t="s">
        <v>98</v>
      </c>
      <c r="P93" s="167" t="s">
        <v>126</v>
      </c>
      <c r="Q93" s="167" t="s">
        <v>140</v>
      </c>
      <c r="R93" s="167" t="s">
        <v>147</v>
      </c>
      <c r="S93" s="167" t="s">
        <v>161</v>
      </c>
      <c r="T93" s="167" t="s">
        <v>182</v>
      </c>
      <c r="U93" s="167" t="s">
        <v>189</v>
      </c>
      <c r="V93" s="167" t="s">
        <v>196</v>
      </c>
      <c r="W93" s="167" t="s">
        <v>225</v>
      </c>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2586</v>
      </c>
      <c r="B94" s="151" t="s">
        <v>2589</v>
      </c>
      <c r="C94" s="152" t="s">
        <v>2607</v>
      </c>
      <c r="D94" s="155" t="s">
        <v>2608</v>
      </c>
      <c r="E94" s="158" t="s">
        <v>2609</v>
      </c>
      <c r="F94" s="161" t="s">
        <v>2367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2586</v>
      </c>
      <c r="B95" s="150" t="s">
        <v>2610</v>
      </c>
      <c r="C95" s="148" t="s">
        <v>2611</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2586</v>
      </c>
      <c r="B96" s="151" t="s">
        <v>2610</v>
      </c>
      <c r="C96" s="152" t="s">
        <v>2612</v>
      </c>
      <c r="D96" s="155" t="s">
        <v>2613</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2586</v>
      </c>
      <c r="B97" s="151" t="s">
        <v>2610</v>
      </c>
      <c r="C97" s="152" t="s">
        <v>2614</v>
      </c>
      <c r="D97" s="155" t="s">
        <v>2615</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2586</v>
      </c>
      <c r="B98" s="151" t="s">
        <v>2610</v>
      </c>
      <c r="C98" s="152" t="s">
        <v>2616</v>
      </c>
      <c r="D98" s="155" t="s">
        <v>2617</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2586</v>
      </c>
      <c r="B99" s="151" t="s">
        <v>2610</v>
      </c>
      <c r="C99" s="152" t="s">
        <v>2618</v>
      </c>
      <c r="D99" s="155" t="s">
        <v>2619</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2586</v>
      </c>
      <c r="B100" s="151" t="s">
        <v>2610</v>
      </c>
      <c r="C100" s="152" t="s">
        <v>2620</v>
      </c>
      <c r="D100" s="155" t="s">
        <v>2621</v>
      </c>
      <c r="E100" s="158"/>
      <c r="F100" s="161" t="s">
        <v>25</v>
      </c>
      <c r="G100" s="164">
        <f>IF(COUNTIF(H100:AU100,"&lt;&gt;")=0,"",SUMPRODUCT(((Recommendations[ImplStatus]="Implemented")+(Recommendations[ImplStatus]="Compensated"))*ISNUMBER(MATCH(Recommendations[Id],H100:AU100,0)))/COUNTIF(H100:AU100,"&lt;&gt;"))</f>
        <v>0</v>
      </c>
      <c r="H100" s="167" t="s">
        <v>245</v>
      </c>
      <c r="I100" s="167" t="s">
        <v>444</v>
      </c>
      <c r="J100" s="167" t="s">
        <v>452</v>
      </c>
      <c r="K100" s="167" t="s">
        <v>458</v>
      </c>
      <c r="L100" s="167" t="s">
        <v>465</v>
      </c>
      <c r="M100" s="167" t="s">
        <v>472</v>
      </c>
      <c r="N100" s="167" t="s">
        <v>479</v>
      </c>
      <c r="O100" s="167" t="s">
        <v>491</v>
      </c>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2586</v>
      </c>
      <c r="B101" s="151" t="s">
        <v>2610</v>
      </c>
      <c r="C101" s="152" t="s">
        <v>2622</v>
      </c>
      <c r="D101" s="155" t="s">
        <v>2623</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2586</v>
      </c>
      <c r="B102" s="151" t="s">
        <v>2610</v>
      </c>
      <c r="C102" s="152" t="s">
        <v>2624</v>
      </c>
      <c r="D102" s="155" t="s">
        <v>2625</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2586</v>
      </c>
      <c r="B103" s="150" t="s">
        <v>1770</v>
      </c>
      <c r="C103" s="148" t="s">
        <v>2626</v>
      </c>
      <c r="D103" s="154" t="s">
        <v>2627</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2586</v>
      </c>
      <c r="B104" s="151" t="s">
        <v>1770</v>
      </c>
      <c r="C104" s="152" t="s">
        <v>2628</v>
      </c>
      <c r="D104" s="155" t="s">
        <v>2629</v>
      </c>
      <c r="E104" s="158" t="s">
        <v>2630</v>
      </c>
      <c r="F104" s="161" t="s">
        <v>2363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2586</v>
      </c>
      <c r="B105" s="151" t="s">
        <v>1770</v>
      </c>
      <c r="C105" s="152" t="s">
        <v>2631</v>
      </c>
      <c r="D105" s="155" t="s">
        <v>2632</v>
      </c>
      <c r="E105" s="158" t="s">
        <v>2633</v>
      </c>
      <c r="F105" s="161" t="s">
        <v>2367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2586</v>
      </c>
      <c r="B106" s="151" t="s">
        <v>1770</v>
      </c>
      <c r="C106" s="152" t="s">
        <v>2634</v>
      </c>
      <c r="D106" s="155" t="s">
        <v>2635</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2586</v>
      </c>
      <c r="B107" s="151" t="s">
        <v>1770</v>
      </c>
      <c r="C107" s="152" t="s">
        <v>2636</v>
      </c>
      <c r="D107" s="155" t="s">
        <v>2637</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2586</v>
      </c>
      <c r="B108" s="151" t="s">
        <v>1770</v>
      </c>
      <c r="C108" s="152" t="s">
        <v>2638</v>
      </c>
      <c r="D108" s="155" t="s">
        <v>2639</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2586</v>
      </c>
      <c r="B109" s="150" t="s">
        <v>2640</v>
      </c>
      <c r="C109" s="148" t="s">
        <v>2641</v>
      </c>
      <c r="D109" s="154" t="s">
        <v>2642</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2586</v>
      </c>
      <c r="B110" s="151" t="s">
        <v>2640</v>
      </c>
      <c r="C110" s="152" t="s">
        <v>2643</v>
      </c>
      <c r="D110" s="155" t="s">
        <v>2644</v>
      </c>
      <c r="E110" s="158" t="s">
        <v>2645</v>
      </c>
      <c r="F110" s="161" t="s">
        <v>2363</v>
      </c>
      <c r="G110" s="164">
        <f>IF(COUNTIF(H110:AU110,"&lt;&gt;")=0,"",SUMPRODUCT(((Recommendations[ImplStatus]="Implemented")+(Recommendations[ImplStatus]="Compensated"))*ISNUMBER(MATCH(Recommendations[Id],H110:AU110,0)))/COUNTIF(H110:AU110,"&lt;&gt;"))</f>
        <v>0</v>
      </c>
      <c r="H110" s="167" t="s">
        <v>233</v>
      </c>
      <c r="I110" s="167" t="s">
        <v>259</v>
      </c>
      <c r="J110" s="167" t="s">
        <v>292</v>
      </c>
      <c r="K110" s="167" t="s">
        <v>299</v>
      </c>
      <c r="L110" s="167" t="s">
        <v>437</v>
      </c>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2586</v>
      </c>
      <c r="B111" s="151" t="s">
        <v>2640</v>
      </c>
      <c r="C111" s="152" t="s">
        <v>2646</v>
      </c>
      <c r="D111" s="155" t="s">
        <v>2647</v>
      </c>
      <c r="E111" s="158" t="s">
        <v>2648</v>
      </c>
      <c r="F111" s="161" t="s">
        <v>2363</v>
      </c>
      <c r="G111" s="164">
        <f>IF(COUNTIF(H111:AU111,"&lt;&gt;")=0,"",SUMPRODUCT(((Recommendations[ImplStatus]="Implemented")+(Recommendations[ImplStatus]="Compensated"))*ISNUMBER(MATCH(Recommendations[Id],H111:AU111,0)))/COUNTIF(H111:AU111,"&lt;&gt;"))</f>
        <v>0</v>
      </c>
      <c r="H111" s="167" t="s">
        <v>168</v>
      </c>
      <c r="I111" s="167" t="s">
        <v>204</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2586</v>
      </c>
      <c r="B112" s="151" t="s">
        <v>2640</v>
      </c>
      <c r="C112" s="152" t="s">
        <v>2649</v>
      </c>
      <c r="D112" s="155" t="s">
        <v>2650</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2586</v>
      </c>
      <c r="B113" s="151" t="s">
        <v>2640</v>
      </c>
      <c r="C113" s="152" t="s">
        <v>2651</v>
      </c>
      <c r="D113" s="155" t="s">
        <v>2652</v>
      </c>
      <c r="E113" s="158"/>
      <c r="F113" s="161" t="s">
        <v>25</v>
      </c>
      <c r="G113" s="164">
        <f>IF(COUNTIF(H113:AU113,"&lt;&gt;")=0,"",SUMPRODUCT(((Recommendations[ImplStatus]="Implemented")+(Recommendations[ImplStatus]="Compensated"))*ISNUMBER(MATCH(Recommendations[Id],H113:AU113,0)))/COUNTIF(H113:AU113,"&lt;&gt;"))</f>
        <v>0</v>
      </c>
      <c r="H113" s="167" t="s">
        <v>251</v>
      </c>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2586</v>
      </c>
      <c r="B114" s="151" t="s">
        <v>2640</v>
      </c>
      <c r="C114" s="152" t="s">
        <v>2653</v>
      </c>
      <c r="D114" s="155" t="s">
        <v>2654</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2586</v>
      </c>
      <c r="B115" s="151" t="s">
        <v>2640</v>
      </c>
      <c r="C115" s="152" t="s">
        <v>2655</v>
      </c>
      <c r="D115" s="155" t="s">
        <v>2656</v>
      </c>
      <c r="E115" s="158"/>
      <c r="F115" s="161" t="s">
        <v>25</v>
      </c>
      <c r="G115" s="164">
        <f>IF(COUNTIF(H115:AU115,"&lt;&gt;")=0,"",SUMPRODUCT(((Recommendations[ImplStatus]="Implemented")+(Recommendations[ImplStatus]="Compensated"))*ISNUMBER(MATCH(Recommendations[Id],H115:AU115,0)))/COUNTIF(H115:AU115,"&lt;&gt;"))</f>
        <v>0</v>
      </c>
      <c r="H115" s="167" t="s">
        <v>273</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2586</v>
      </c>
      <c r="B116" s="151" t="s">
        <v>2640</v>
      </c>
      <c r="C116" s="152" t="s">
        <v>2657</v>
      </c>
      <c r="D116" s="155" t="s">
        <v>2658</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2586</v>
      </c>
      <c r="B117" s="151" t="s">
        <v>2640</v>
      </c>
      <c r="C117" s="152" t="s">
        <v>2659</v>
      </c>
      <c r="D117" s="155" t="s">
        <v>2660</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2586</v>
      </c>
      <c r="B118" s="151" t="s">
        <v>2640</v>
      </c>
      <c r="C118" s="152" t="s">
        <v>2661</v>
      </c>
      <c r="D118" s="155" t="s">
        <v>2662</v>
      </c>
      <c r="E118" s="158" t="s">
        <v>2663</v>
      </c>
      <c r="F118" s="161" t="s">
        <v>2363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2586</v>
      </c>
      <c r="B119" s="151" t="s">
        <v>2640</v>
      </c>
      <c r="C119" s="152" t="s">
        <v>2664</v>
      </c>
      <c r="D119" s="155" t="s">
        <v>2665</v>
      </c>
      <c r="E119" s="158" t="s">
        <v>2666</v>
      </c>
      <c r="F119" s="161" t="s">
        <v>2363</v>
      </c>
      <c r="G119" s="164">
        <f>IF(COUNTIF(H119:AU119,"&lt;&gt;")=0,"",SUMPRODUCT(((Recommendations[ImplStatus]="Implemented")+(Recommendations[ImplStatus]="Compensated"))*ISNUMBER(MATCH(Recommendations[Id],H119:AU119,0)))/COUNTIF(H119:AU119,"&lt;&gt;"))</f>
        <v>0</v>
      </c>
      <c r="H119" s="167" t="s">
        <v>211</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2586</v>
      </c>
      <c r="B120" s="150" t="s">
        <v>2667</v>
      </c>
      <c r="C120" s="148" t="s">
        <v>2668</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2586</v>
      </c>
      <c r="B121" s="151" t="s">
        <v>2667</v>
      </c>
      <c r="C121" s="152" t="s">
        <v>2669</v>
      </c>
      <c r="D121" s="155" t="s">
        <v>2670</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2586</v>
      </c>
      <c r="B122" s="151" t="s">
        <v>2667</v>
      </c>
      <c r="C122" s="152" t="s">
        <v>2671</v>
      </c>
      <c r="D122" s="155" t="s">
        <v>2672</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2586</v>
      </c>
      <c r="B123" s="151" t="s">
        <v>2667</v>
      </c>
      <c r="C123" s="152" t="s">
        <v>2673</v>
      </c>
      <c r="D123" s="155" t="s">
        <v>2674</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2586</v>
      </c>
      <c r="B124" s="151" t="s">
        <v>2667</v>
      </c>
      <c r="C124" s="152" t="s">
        <v>2675</v>
      </c>
      <c r="D124" s="155" t="s">
        <v>2676</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2586</v>
      </c>
      <c r="B125" s="151" t="s">
        <v>2667</v>
      </c>
      <c r="C125" s="152" t="s">
        <v>2677</v>
      </c>
      <c r="D125" s="155" t="s">
        <v>2678</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2586</v>
      </c>
      <c r="B126" s="151" t="s">
        <v>2667</v>
      </c>
      <c r="C126" s="152" t="s">
        <v>2679</v>
      </c>
      <c r="D126" s="155" t="s">
        <v>2680</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2586</v>
      </c>
      <c r="B127" s="151" t="s">
        <v>2667</v>
      </c>
      <c r="C127" s="152" t="s">
        <v>2681</v>
      </c>
      <c r="D127" s="155" t="s">
        <v>2682</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2586</v>
      </c>
      <c r="B128" s="151" t="s">
        <v>2667</v>
      </c>
      <c r="C128" s="152" t="s">
        <v>2683</v>
      </c>
      <c r="D128" s="155" t="s">
        <v>2684</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2586</v>
      </c>
      <c r="B129" s="151" t="s">
        <v>2667</v>
      </c>
      <c r="C129" s="152" t="s">
        <v>2685</v>
      </c>
      <c r="D129" s="155" t="s">
        <v>2686</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2586</v>
      </c>
      <c r="B130" s="151" t="s">
        <v>2667</v>
      </c>
      <c r="C130" s="152" t="s">
        <v>2687</v>
      </c>
      <c r="D130" s="155" t="s">
        <v>2688</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2586</v>
      </c>
      <c r="B131" s="151" t="s">
        <v>2667</v>
      </c>
      <c r="C131" s="152" t="s">
        <v>2689</v>
      </c>
      <c r="D131" s="155" t="s">
        <v>2690</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2586</v>
      </c>
      <c r="B132" s="151" t="s">
        <v>2667</v>
      </c>
      <c r="C132" s="152" t="s">
        <v>2691</v>
      </c>
      <c r="D132" s="155" t="s">
        <v>2692</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2586</v>
      </c>
      <c r="B133" s="150" t="s">
        <v>2693</v>
      </c>
      <c r="C133" s="148" t="s">
        <v>2694</v>
      </c>
      <c r="D133" s="154" t="s">
        <v>2695</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2586</v>
      </c>
      <c r="B134" s="151" t="s">
        <v>2693</v>
      </c>
      <c r="C134" s="152" t="s">
        <v>2696</v>
      </c>
      <c r="D134" s="155" t="s">
        <v>2697</v>
      </c>
      <c r="E134" s="158" t="s">
        <v>2698</v>
      </c>
      <c r="F134" s="161" t="s">
        <v>2367</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2586</v>
      </c>
      <c r="B135" s="151" t="s">
        <v>2693</v>
      </c>
      <c r="C135" s="152" t="s">
        <v>2699</v>
      </c>
      <c r="D135" s="155" t="s">
        <v>2700</v>
      </c>
      <c r="E135" s="158" t="s">
        <v>2701</v>
      </c>
      <c r="F135" s="161" t="s">
        <v>2367</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2586</v>
      </c>
      <c r="B136" s="151" t="s">
        <v>2693</v>
      </c>
      <c r="C136" s="152" t="s">
        <v>2702</v>
      </c>
      <c r="D136" s="155" t="s">
        <v>2703</v>
      </c>
      <c r="E136" s="158" t="s">
        <v>2704</v>
      </c>
      <c r="F136" s="161" t="s">
        <v>2363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2586</v>
      </c>
      <c r="B137" s="151" t="s">
        <v>2693</v>
      </c>
      <c r="C137" s="152" t="s">
        <v>2705</v>
      </c>
      <c r="D137" s="155" t="s">
        <v>2706</v>
      </c>
      <c r="E137" s="158" t="s">
        <v>2707</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2586</v>
      </c>
      <c r="B138" s="150" t="s">
        <v>2003</v>
      </c>
      <c r="C138" s="148" t="s">
        <v>2708</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2586</v>
      </c>
      <c r="B139" s="151" t="s">
        <v>2003</v>
      </c>
      <c r="C139" s="152" t="s">
        <v>2709</v>
      </c>
      <c r="D139" s="155" t="s">
        <v>2710</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2586</v>
      </c>
      <c r="B140" s="151" t="s">
        <v>2003</v>
      </c>
      <c r="C140" s="152" t="s">
        <v>2711</v>
      </c>
      <c r="D140" s="155" t="s">
        <v>2712</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2586</v>
      </c>
      <c r="B141" s="150" t="s">
        <v>2713</v>
      </c>
      <c r="C141" s="148" t="s">
        <v>2714</v>
      </c>
      <c r="D141" s="154" t="s">
        <v>2715</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2586</v>
      </c>
      <c r="B142" s="151" t="s">
        <v>2713</v>
      </c>
      <c r="C142" s="152" t="s">
        <v>2716</v>
      </c>
      <c r="D142" s="155" t="s">
        <v>2717</v>
      </c>
      <c r="E142" s="158" t="s">
        <v>2718</v>
      </c>
      <c r="F142" s="161" t="s">
        <v>2363</v>
      </c>
      <c r="G142" s="164">
        <f>IF(COUNTIF(H142:AU142,"&lt;&gt;")=0,"",SUMPRODUCT(((Recommendations[ImplStatus]="Implemented")+(Recommendations[ImplStatus]="Compensated"))*ISNUMBER(MATCH(Recommendations[Id],H142:AU142,0)))/COUNTIF(H142:AU142,"&lt;&gt;"))</f>
        <v>0</v>
      </c>
      <c r="H142" s="167" t="s">
        <v>485</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2586</v>
      </c>
      <c r="B143" s="151" t="s">
        <v>2713</v>
      </c>
      <c r="C143" s="152" t="s">
        <v>2719</v>
      </c>
      <c r="D143" s="155" t="s">
        <v>2720</v>
      </c>
      <c r="E143" s="158" t="s">
        <v>2721</v>
      </c>
      <c r="F143" s="161" t="s">
        <v>2363</v>
      </c>
      <c r="G143" s="164">
        <f>IF(COUNTIF(H143:AU143,"&lt;&gt;")=0,"",SUMPRODUCT(((Recommendations[ImplStatus]="Implemented")+(Recommendations[ImplStatus]="Compensated"))*ISNUMBER(MATCH(Recommendations[Id],H143:AU143,0)))/COUNTIF(H143:AU143,"&lt;&gt;"))</f>
        <v>0</v>
      </c>
      <c r="H143" s="167" t="s">
        <v>239</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2586</v>
      </c>
      <c r="B144" s="151" t="s">
        <v>2713</v>
      </c>
      <c r="C144" s="152" t="s">
        <v>2722</v>
      </c>
      <c r="D144" s="155" t="s">
        <v>2723</v>
      </c>
      <c r="E144" s="158" t="s">
        <v>2724</v>
      </c>
      <c r="F144" s="161" t="s">
        <v>2367</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2586</v>
      </c>
      <c r="B145" s="151" t="s">
        <v>2713</v>
      </c>
      <c r="C145" s="152" t="s">
        <v>2725</v>
      </c>
      <c r="D145" s="155" t="s">
        <v>2726</v>
      </c>
      <c r="E145" s="158" t="s">
        <v>2727</v>
      </c>
      <c r="F145" s="161" t="s">
        <v>2363</v>
      </c>
      <c r="G145" s="164">
        <f>IF(COUNTIF(H145:AU145,"&lt;&gt;")=0,"",SUMPRODUCT(((Recommendations[ImplStatus]="Implemented")+(Recommendations[ImplStatus]="Compensated"))*ISNUMBER(MATCH(Recommendations[Id],H145:AU145,0)))/COUNTIF(H145:AU145,"&lt;&gt;"))</f>
        <v>0</v>
      </c>
      <c r="H145" s="167" t="s">
        <v>266</v>
      </c>
      <c r="I145" s="167" t="s">
        <v>273</v>
      </c>
      <c r="J145" s="167" t="s">
        <v>286</v>
      </c>
      <c r="K145" s="167" t="s">
        <v>306</v>
      </c>
      <c r="L145" s="167" t="s">
        <v>313</v>
      </c>
      <c r="M145" s="167" t="s">
        <v>320</v>
      </c>
      <c r="N145" s="167" t="s">
        <v>325</v>
      </c>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2586</v>
      </c>
      <c r="B146" s="151" t="s">
        <v>2713</v>
      </c>
      <c r="C146" s="152" t="s">
        <v>2728</v>
      </c>
      <c r="D146" s="155" t="s">
        <v>2729</v>
      </c>
      <c r="E146" s="158" t="s">
        <v>2730</v>
      </c>
      <c r="F146" s="161" t="s">
        <v>2363</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2586</v>
      </c>
      <c r="B147" s="151" t="s">
        <v>2713</v>
      </c>
      <c r="C147" s="152" t="s">
        <v>2731</v>
      </c>
      <c r="D147" s="155" t="s">
        <v>2732</v>
      </c>
      <c r="E147" s="158" t="s">
        <v>2733</v>
      </c>
      <c r="F147" s="161" t="s">
        <v>2363</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2586</v>
      </c>
      <c r="B148" s="150" t="s">
        <v>2734</v>
      </c>
      <c r="C148" s="148" t="s">
        <v>2735</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2586</v>
      </c>
      <c r="B149" s="151" t="s">
        <v>2734</v>
      </c>
      <c r="C149" s="152" t="s">
        <v>2736</v>
      </c>
      <c r="D149" s="155" t="s">
        <v>2737</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2586</v>
      </c>
      <c r="B150" s="151" t="s">
        <v>2734</v>
      </c>
      <c r="C150" s="152" t="s">
        <v>2738</v>
      </c>
      <c r="D150" s="155" t="s">
        <v>2739</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2586</v>
      </c>
      <c r="B151" s="151" t="s">
        <v>2734</v>
      </c>
      <c r="C151" s="152" t="s">
        <v>2740</v>
      </c>
      <c r="D151" s="155" t="s">
        <v>2741</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2586</v>
      </c>
      <c r="B152" s="151" t="s">
        <v>2734</v>
      </c>
      <c r="C152" s="152" t="s">
        <v>2742</v>
      </c>
      <c r="D152" s="155" t="s">
        <v>2743</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2586</v>
      </c>
      <c r="B153" s="151" t="s">
        <v>2734</v>
      </c>
      <c r="C153" s="152" t="s">
        <v>2744</v>
      </c>
      <c r="D153" s="155" t="s">
        <v>2745</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2746</v>
      </c>
      <c r="B154" s="149" t="s">
        <v>25</v>
      </c>
      <c r="C154" s="147" t="s">
        <v>2747</v>
      </c>
      <c r="D154" s="153" t="s">
        <v>2748</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2746</v>
      </c>
      <c r="B155" s="150" t="s">
        <v>2749</v>
      </c>
      <c r="C155" s="148" t="s">
        <v>2750</v>
      </c>
      <c r="D155" s="154" t="s">
        <v>2751</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2746</v>
      </c>
      <c r="B156" s="151" t="s">
        <v>2749</v>
      </c>
      <c r="C156" s="152" t="s">
        <v>2752</v>
      </c>
      <c r="D156" s="155" t="s">
        <v>2753</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2746</v>
      </c>
      <c r="B157" s="151" t="s">
        <v>2749</v>
      </c>
      <c r="C157" s="152" t="s">
        <v>2754</v>
      </c>
      <c r="D157" s="155" t="s">
        <v>2755</v>
      </c>
      <c r="E157" s="158" t="s">
        <v>2756</v>
      </c>
      <c r="F157" s="161" t="s">
        <v>2363</v>
      </c>
      <c r="G157" s="164">
        <f>IF(COUNTIF(H157:AU157,"&lt;&gt;")=0,"",SUMPRODUCT(((Recommendations[ImplStatus]="Implemented")+(Recommendations[ImplStatus]="Compensated"))*ISNUMBER(MATCH(Recommendations[Id],H157:AU157,0)))/COUNTIF(H157:AU157,"&lt;&gt;"))</f>
        <v>0</v>
      </c>
      <c r="H157" s="167" t="s">
        <v>332</v>
      </c>
      <c r="I157" s="167" t="s">
        <v>339</v>
      </c>
      <c r="J157" s="167" t="s">
        <v>345</v>
      </c>
      <c r="K157" s="167" t="s">
        <v>351</v>
      </c>
      <c r="L157" s="167" t="s">
        <v>358</v>
      </c>
      <c r="M157" s="167" t="s">
        <v>365</v>
      </c>
      <c r="N157" s="167" t="s">
        <v>372</v>
      </c>
      <c r="O157" s="167" t="s">
        <v>379</v>
      </c>
      <c r="P157" s="167" t="s">
        <v>385</v>
      </c>
      <c r="Q157" s="167" t="s">
        <v>391</v>
      </c>
      <c r="R157" s="167" t="s">
        <v>398</v>
      </c>
      <c r="S157" s="167" t="s">
        <v>404</v>
      </c>
      <c r="T157" s="167" t="s">
        <v>411</v>
      </c>
      <c r="U157" s="167" t="s">
        <v>417</v>
      </c>
      <c r="V157" s="167" t="s">
        <v>423</v>
      </c>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2746</v>
      </c>
      <c r="B158" s="151" t="s">
        <v>2749</v>
      </c>
      <c r="C158" s="152" t="s">
        <v>2757</v>
      </c>
      <c r="D158" s="155" t="s">
        <v>2758</v>
      </c>
      <c r="E158" s="158" t="s">
        <v>2759</v>
      </c>
      <c r="F158" s="161" t="s">
        <v>2363</v>
      </c>
      <c r="G158" s="164">
        <f>IF(COUNTIF(H158:AU158,"&lt;&gt;")=0,"",SUMPRODUCT(((Recommendations[ImplStatus]="Implemented")+(Recommendations[ImplStatus]="Compensated"))*ISNUMBER(MATCH(Recommendations[Id],H158:AU158,0)))/COUNTIF(H158:AU158,"&lt;&gt;"))</f>
        <v>0</v>
      </c>
      <c r="H158" s="167" t="s">
        <v>266</v>
      </c>
      <c r="I158" s="167" t="s">
        <v>313</v>
      </c>
      <c r="J158" s="167" t="s">
        <v>320</v>
      </c>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2746</v>
      </c>
      <c r="B159" s="151" t="s">
        <v>2749</v>
      </c>
      <c r="C159" s="152" t="s">
        <v>2760</v>
      </c>
      <c r="D159" s="155" t="s">
        <v>2761</v>
      </c>
      <c r="E159" s="158" t="s">
        <v>2762</v>
      </c>
      <c r="F159" s="161" t="s">
        <v>2363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2746</v>
      </c>
      <c r="B160" s="151" t="s">
        <v>2749</v>
      </c>
      <c r="C160" s="152" t="s">
        <v>2763</v>
      </c>
      <c r="D160" s="155" t="s">
        <v>2764</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2746</v>
      </c>
      <c r="B161" s="151" t="s">
        <v>2749</v>
      </c>
      <c r="C161" s="152" t="s">
        <v>2765</v>
      </c>
      <c r="D161" s="155" t="s">
        <v>2766</v>
      </c>
      <c r="E161" s="158" t="s">
        <v>2767</v>
      </c>
      <c r="F161" s="161" t="s">
        <v>2363</v>
      </c>
      <c r="G161" s="164">
        <f>IF(COUNTIF(H161:AU161,"&lt;&gt;")=0,"",SUMPRODUCT(((Recommendations[ImplStatus]="Implemented")+(Recommendations[ImplStatus]="Compensated"))*ISNUMBER(MATCH(Recommendations[Id],H161:AU161,0)))/COUNTIF(H161:AU161,"&lt;&gt;"))</f>
        <v>0</v>
      </c>
      <c r="H161" s="167" t="s">
        <v>429</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2746</v>
      </c>
      <c r="B162" s="151" t="s">
        <v>2749</v>
      </c>
      <c r="C162" s="152" t="s">
        <v>2768</v>
      </c>
      <c r="D162" s="155" t="s">
        <v>2769</v>
      </c>
      <c r="E162" s="158" t="s">
        <v>2770</v>
      </c>
      <c r="F162" s="161" t="s">
        <v>2363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2746</v>
      </c>
      <c r="B163" s="151" t="s">
        <v>2749</v>
      </c>
      <c r="C163" s="152" t="s">
        <v>2771</v>
      </c>
      <c r="D163" s="155" t="s">
        <v>2772</v>
      </c>
      <c r="E163" s="158" t="s">
        <v>2773</v>
      </c>
      <c r="F163" s="161" t="s">
        <v>2363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2746</v>
      </c>
      <c r="B164" s="150" t="s">
        <v>2167</v>
      </c>
      <c r="C164" s="148" t="s">
        <v>2774</v>
      </c>
      <c r="D164" s="154" t="s">
        <v>2775</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2746</v>
      </c>
      <c r="B165" s="151" t="s">
        <v>2167</v>
      </c>
      <c r="C165" s="152" t="s">
        <v>2776</v>
      </c>
      <c r="D165" s="155" t="s">
        <v>2777</v>
      </c>
      <c r="E165" s="158" t="s">
        <v>2778</v>
      </c>
      <c r="F165" s="161" t="s">
        <v>2363</v>
      </c>
      <c r="G165" s="164">
        <f>IF(COUNTIF(H165:AU165,"&lt;&gt;")=0,"",SUMPRODUCT(((Recommendations[ImplStatus]="Implemented")+(Recommendations[ImplStatus]="Compensated"))*ISNUMBER(MATCH(Recommendations[Id],H165:AU165,0)))/COUNTIF(H165:AU165,"&lt;&gt;"))</f>
        <v>0</v>
      </c>
      <c r="H165" s="167" t="s">
        <v>306</v>
      </c>
      <c r="I165" s="167" t="s">
        <v>429</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2746</v>
      </c>
      <c r="B166" s="151" t="s">
        <v>2167</v>
      </c>
      <c r="C166" s="152" t="s">
        <v>2779</v>
      </c>
      <c r="D166" s="155" t="s">
        <v>2780</v>
      </c>
      <c r="E166" s="158" t="s">
        <v>2781</v>
      </c>
      <c r="F166" s="161" t="s">
        <v>2363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2746</v>
      </c>
      <c r="B167" s="151" t="s">
        <v>2167</v>
      </c>
      <c r="C167" s="152" t="s">
        <v>2782</v>
      </c>
      <c r="D167" s="155" t="s">
        <v>2783</v>
      </c>
      <c r="E167" s="158" t="s">
        <v>2784</v>
      </c>
      <c r="F167" s="161" t="s">
        <v>2363</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2746</v>
      </c>
      <c r="B168" s="151" t="s">
        <v>2167</v>
      </c>
      <c r="C168" s="152" t="s">
        <v>2785</v>
      </c>
      <c r="D168" s="155" t="s">
        <v>2786</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2746</v>
      </c>
      <c r="B169" s="151" t="s">
        <v>2167</v>
      </c>
      <c r="C169" s="152" t="s">
        <v>2787</v>
      </c>
      <c r="D169" s="155" t="s">
        <v>2788</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2746</v>
      </c>
      <c r="B170" s="151" t="s">
        <v>2167</v>
      </c>
      <c r="C170" s="152" t="s">
        <v>2789</v>
      </c>
      <c r="D170" s="155" t="s">
        <v>2790</v>
      </c>
      <c r="E170" s="158" t="s">
        <v>2791</v>
      </c>
      <c r="F170" s="161" t="s">
        <v>2377</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2746</v>
      </c>
      <c r="B171" s="151" t="s">
        <v>2167</v>
      </c>
      <c r="C171" s="152" t="s">
        <v>2792</v>
      </c>
      <c r="D171" s="155" t="s">
        <v>2793</v>
      </c>
      <c r="E171" s="158"/>
      <c r="F171" s="161" t="s">
        <v>25</v>
      </c>
      <c r="G171" s="164">
        <f>IF(COUNTIF(H171:AU171,"&lt;&gt;")=0,"",SUMPRODUCT(((Recommendations[ImplStatus]="Implemented")+(Recommendations[ImplStatus]="Compensated"))*ISNUMBER(MATCH(Recommendations[Id],H171:AU171,0)))/COUNTIF(H171:AU171,"&lt;&gt;"))</f>
        <v>0</v>
      </c>
      <c r="H171" s="167" t="s">
        <v>175</v>
      </c>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2746</v>
      </c>
      <c r="B172" s="151" t="s">
        <v>2167</v>
      </c>
      <c r="C172" s="152" t="s">
        <v>2794</v>
      </c>
      <c r="D172" s="155" t="s">
        <v>2795</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2746</v>
      </c>
      <c r="B173" s="151" t="s">
        <v>2167</v>
      </c>
      <c r="C173" s="152" t="s">
        <v>2796</v>
      </c>
      <c r="D173" s="155" t="s">
        <v>2797</v>
      </c>
      <c r="E173" s="158" t="s">
        <v>2798</v>
      </c>
      <c r="F173" s="161" t="s">
        <v>2363</v>
      </c>
      <c r="G173" s="164">
        <f>IF(COUNTIF(H173:AU173,"&lt;&gt;")=0,"",SUMPRODUCT(((Recommendations[ImplStatus]="Implemented")+(Recommendations[ImplStatus]="Compensated"))*ISNUMBER(MATCH(Recommendations[Id],H173:AU173,0)))/COUNTIF(H173:AU173,"&lt;&gt;"))</f>
        <v>0</v>
      </c>
      <c r="H173" s="167" t="s">
        <v>279</v>
      </c>
      <c r="I173" s="167" t="s">
        <v>332</v>
      </c>
      <c r="J173" s="167" t="s">
        <v>339</v>
      </c>
      <c r="K173" s="167" t="s">
        <v>345</v>
      </c>
      <c r="L173" s="167" t="s">
        <v>351</v>
      </c>
      <c r="M173" s="167" t="s">
        <v>358</v>
      </c>
      <c r="N173" s="167" t="s">
        <v>365</v>
      </c>
      <c r="O173" s="167" t="s">
        <v>372</v>
      </c>
      <c r="P173" s="167" t="s">
        <v>379</v>
      </c>
      <c r="Q173" s="167" t="s">
        <v>385</v>
      </c>
      <c r="R173" s="167" t="s">
        <v>391</v>
      </c>
      <c r="S173" s="167" t="s">
        <v>398</v>
      </c>
      <c r="T173" s="167" t="s">
        <v>404</v>
      </c>
      <c r="U173" s="167" t="s">
        <v>411</v>
      </c>
      <c r="V173" s="167" t="s">
        <v>417</v>
      </c>
      <c r="W173" s="167" t="s">
        <v>423</v>
      </c>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2746</v>
      </c>
      <c r="B174" s="150" t="s">
        <v>2799</v>
      </c>
      <c r="C174" s="148" t="s">
        <v>2800</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2746</v>
      </c>
      <c r="B175" s="151" t="s">
        <v>2799</v>
      </c>
      <c r="C175" s="152" t="s">
        <v>2801</v>
      </c>
      <c r="D175" s="155" t="s">
        <v>2802</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2746</v>
      </c>
      <c r="B176" s="151" t="s">
        <v>2799</v>
      </c>
      <c r="C176" s="152" t="s">
        <v>2803</v>
      </c>
      <c r="D176" s="155" t="s">
        <v>2804</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2746</v>
      </c>
      <c r="B177" s="151" t="s">
        <v>2799</v>
      </c>
      <c r="C177" s="152" t="s">
        <v>2805</v>
      </c>
      <c r="D177" s="155" t="s">
        <v>2806</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2746</v>
      </c>
      <c r="B178" s="151" t="s">
        <v>2799</v>
      </c>
      <c r="C178" s="152" t="s">
        <v>2807</v>
      </c>
      <c r="D178" s="155" t="s">
        <v>2808</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2746</v>
      </c>
      <c r="B179" s="151" t="s">
        <v>2799</v>
      </c>
      <c r="C179" s="152" t="s">
        <v>2809</v>
      </c>
      <c r="D179" s="155" t="s">
        <v>2810</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2811</v>
      </c>
      <c r="B180" s="149" t="s">
        <v>25</v>
      </c>
      <c r="C180" s="147" t="s">
        <v>2812</v>
      </c>
      <c r="D180" s="153" t="s">
        <v>2813</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2811</v>
      </c>
      <c r="B181" s="150" t="s">
        <v>2814</v>
      </c>
      <c r="C181" s="148" t="s">
        <v>2815</v>
      </c>
      <c r="D181" s="154" t="s">
        <v>2816</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2811</v>
      </c>
      <c r="B182" s="151" t="s">
        <v>2814</v>
      </c>
      <c r="C182" s="152" t="s">
        <v>2817</v>
      </c>
      <c r="D182" s="155" t="s">
        <v>2818</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2811</v>
      </c>
      <c r="B183" s="151" t="s">
        <v>2814</v>
      </c>
      <c r="C183" s="152" t="s">
        <v>2819</v>
      </c>
      <c r="D183" s="155" t="s">
        <v>2820</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2811</v>
      </c>
      <c r="B184" s="151" t="s">
        <v>2814</v>
      </c>
      <c r="C184" s="152" t="s">
        <v>2821</v>
      </c>
      <c r="D184" s="155" t="s">
        <v>2822</v>
      </c>
      <c r="E184" s="158" t="s">
        <v>2823</v>
      </c>
      <c r="F184" s="161" t="s">
        <v>2363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2811</v>
      </c>
      <c r="B185" s="151" t="s">
        <v>2814</v>
      </c>
      <c r="C185" s="152" t="s">
        <v>2824</v>
      </c>
      <c r="D185" s="155" t="s">
        <v>2825</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2811</v>
      </c>
      <c r="B186" s="151" t="s">
        <v>2814</v>
      </c>
      <c r="C186" s="152" t="s">
        <v>2826</v>
      </c>
      <c r="D186" s="155" t="s">
        <v>2827</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2811</v>
      </c>
      <c r="B187" s="151" t="s">
        <v>2814</v>
      </c>
      <c r="C187" s="152" t="s">
        <v>2828</v>
      </c>
      <c r="D187" s="155" t="s">
        <v>2829</v>
      </c>
      <c r="E187" s="158" t="s">
        <v>2830</v>
      </c>
      <c r="F187" s="161" t="s">
        <v>2363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2811</v>
      </c>
      <c r="B188" s="151" t="s">
        <v>2814</v>
      </c>
      <c r="C188" s="152" t="s">
        <v>2831</v>
      </c>
      <c r="D188" s="155" t="s">
        <v>2832</v>
      </c>
      <c r="E188" s="158" t="s">
        <v>2833</v>
      </c>
      <c r="F188" s="161" t="s">
        <v>2363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2811</v>
      </c>
      <c r="B189" s="151" t="s">
        <v>2814</v>
      </c>
      <c r="C189" s="152" t="s">
        <v>2834</v>
      </c>
      <c r="D189" s="155" t="s">
        <v>2835</v>
      </c>
      <c r="E189" s="158" t="s">
        <v>2836</v>
      </c>
      <c r="F189" s="161" t="s">
        <v>2363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2811</v>
      </c>
      <c r="B190" s="150" t="s">
        <v>2837</v>
      </c>
      <c r="C190" s="148" t="s">
        <v>2838</v>
      </c>
      <c r="D190" s="154" t="s">
        <v>2839</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2811</v>
      </c>
      <c r="B191" s="151" t="s">
        <v>2837</v>
      </c>
      <c r="C191" s="152" t="s">
        <v>2840</v>
      </c>
      <c r="D191" s="155" t="s">
        <v>2841</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2811</v>
      </c>
      <c r="B192" s="151" t="s">
        <v>2837</v>
      </c>
      <c r="C192" s="152" t="s">
        <v>2842</v>
      </c>
      <c r="D192" s="155" t="s">
        <v>2843</v>
      </c>
      <c r="E192" s="158" t="s">
        <v>2844</v>
      </c>
      <c r="F192" s="161" t="s">
        <v>2367</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2811</v>
      </c>
      <c r="B193" s="151" t="s">
        <v>2837</v>
      </c>
      <c r="C193" s="152" t="s">
        <v>2845</v>
      </c>
      <c r="D193" s="155" t="s">
        <v>2846</v>
      </c>
      <c r="E193" s="158" t="s">
        <v>2847</v>
      </c>
      <c r="F193" s="161" t="s">
        <v>2367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2811</v>
      </c>
      <c r="B194" s="151" t="s">
        <v>2837</v>
      </c>
      <c r="C194" s="152" t="s">
        <v>2848</v>
      </c>
      <c r="D194" s="155" t="s">
        <v>2849</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2811</v>
      </c>
      <c r="B195" s="151" t="s">
        <v>2837</v>
      </c>
      <c r="C195" s="152" t="s">
        <v>2850</v>
      </c>
      <c r="D195" s="155" t="s">
        <v>2851</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2811</v>
      </c>
      <c r="B196" s="150" t="s">
        <v>2852</v>
      </c>
      <c r="C196" s="148" t="s">
        <v>2853</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2811</v>
      </c>
      <c r="B197" s="151" t="s">
        <v>2852</v>
      </c>
      <c r="C197" s="152" t="s">
        <v>2854</v>
      </c>
      <c r="D197" s="155" t="s">
        <v>2855</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2811</v>
      </c>
      <c r="B198" s="151" t="s">
        <v>2852</v>
      </c>
      <c r="C198" s="152" t="s">
        <v>2856</v>
      </c>
      <c r="D198" s="155" t="s">
        <v>2857</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2811</v>
      </c>
      <c r="B199" s="150" t="s">
        <v>2858</v>
      </c>
      <c r="C199" s="148" t="s">
        <v>2859</v>
      </c>
      <c r="D199" s="154" t="s">
        <v>2860</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2811</v>
      </c>
      <c r="B200" s="151" t="s">
        <v>2858</v>
      </c>
      <c r="C200" s="152" t="s">
        <v>2861</v>
      </c>
      <c r="D200" s="155" t="s">
        <v>2862</v>
      </c>
      <c r="E200" s="158" t="s">
        <v>2863</v>
      </c>
      <c r="F200" s="161" t="s">
        <v>2377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2811</v>
      </c>
      <c r="B201" s="151" t="s">
        <v>2858</v>
      </c>
      <c r="C201" s="152" t="s">
        <v>2864</v>
      </c>
      <c r="D201" s="155" t="s">
        <v>2865</v>
      </c>
      <c r="E201" s="158" t="s">
        <v>2866</v>
      </c>
      <c r="F201" s="161" t="s">
        <v>2363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2811</v>
      </c>
      <c r="B202" s="151" t="s">
        <v>2858</v>
      </c>
      <c r="C202" s="152" t="s">
        <v>2867</v>
      </c>
      <c r="D202" s="155" t="s">
        <v>2868</v>
      </c>
      <c r="E202" s="158" t="s">
        <v>2869</v>
      </c>
      <c r="F202" s="161" t="s">
        <v>2363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2811</v>
      </c>
      <c r="B203" s="151" t="s">
        <v>2858</v>
      </c>
      <c r="C203" s="152" t="s">
        <v>2870</v>
      </c>
      <c r="D203" s="155" t="s">
        <v>2871</v>
      </c>
      <c r="E203" s="158" t="s">
        <v>2872</v>
      </c>
      <c r="F203" s="161" t="s">
        <v>2363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2811</v>
      </c>
      <c r="B204" s="151" t="s">
        <v>2858</v>
      </c>
      <c r="C204" s="152" t="s">
        <v>2873</v>
      </c>
      <c r="D204" s="155" t="s">
        <v>2874</v>
      </c>
      <c r="E204" s="158" t="s">
        <v>2875</v>
      </c>
      <c r="F204" s="161" t="s">
        <v>2363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2811</v>
      </c>
      <c r="B205" s="150" t="s">
        <v>2876</v>
      </c>
      <c r="C205" s="148" t="s">
        <v>2877</v>
      </c>
      <c r="D205" s="154" t="s">
        <v>2878</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2811</v>
      </c>
      <c r="B206" s="151" t="s">
        <v>2876</v>
      </c>
      <c r="C206" s="152" t="s">
        <v>2879</v>
      </c>
      <c r="D206" s="155" t="s">
        <v>2880</v>
      </c>
      <c r="E206" s="158" t="s">
        <v>2881</v>
      </c>
      <c r="F206" s="161" t="s">
        <v>2367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2811</v>
      </c>
      <c r="B207" s="151" t="s">
        <v>2876</v>
      </c>
      <c r="C207" s="152" t="s">
        <v>2882</v>
      </c>
      <c r="D207" s="155" t="s">
        <v>2883</v>
      </c>
      <c r="E207" s="158" t="s">
        <v>2884</v>
      </c>
      <c r="F207" s="161" t="s">
        <v>2367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2811</v>
      </c>
      <c r="B208" s="151" t="s">
        <v>2876</v>
      </c>
      <c r="C208" s="152" t="s">
        <v>2885</v>
      </c>
      <c r="D208" s="155" t="s">
        <v>2886</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2811</v>
      </c>
      <c r="B209" s="150" t="s">
        <v>2887</v>
      </c>
      <c r="C209" s="148" t="s">
        <v>2888</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2811</v>
      </c>
      <c r="B210" s="151" t="s">
        <v>2887</v>
      </c>
      <c r="C210" s="152" t="s">
        <v>2889</v>
      </c>
      <c r="D210" s="155" t="s">
        <v>2890</v>
      </c>
      <c r="E210" s="158"/>
      <c r="F210" s="161" t="s">
        <v>25</v>
      </c>
      <c r="G210" s="164">
        <f>IF(COUNTIF(H210:AU210,"&lt;&gt;")=0,"",SUMPRODUCT(((Recommendations[ImplStatus]="Implemented")+(Recommendations[ImplStatus]="Compensated"))*ISNUMBER(MATCH(Recommendations[Id],H210:AU210,0)))/COUNTIF(H210:AU210,"&lt;&gt;"))</f>
        <v>0</v>
      </c>
      <c r="H210" s="167" t="s">
        <v>154</v>
      </c>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2891</v>
      </c>
      <c r="B211" s="149" t="s">
        <v>25</v>
      </c>
      <c r="C211" s="147" t="s">
        <v>2892</v>
      </c>
      <c r="D211" s="153" t="s">
        <v>2893</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2891</v>
      </c>
      <c r="B212" s="150" t="s">
        <v>2894</v>
      </c>
      <c r="C212" s="148" t="s">
        <v>2895</v>
      </c>
      <c r="D212" s="154" t="s">
        <v>2896</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2891</v>
      </c>
      <c r="B213" s="151" t="s">
        <v>2894</v>
      </c>
      <c r="C213" s="152" t="s">
        <v>2897</v>
      </c>
      <c r="D213" s="155" t="s">
        <v>2898</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2891</v>
      </c>
      <c r="B214" s="151" t="s">
        <v>2894</v>
      </c>
      <c r="C214" s="152" t="s">
        <v>2899</v>
      </c>
      <c r="D214" s="155" t="s">
        <v>2900</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2891</v>
      </c>
      <c r="B215" s="151" t="s">
        <v>2894</v>
      </c>
      <c r="C215" s="152" t="s">
        <v>2901</v>
      </c>
      <c r="D215" s="155" t="s">
        <v>2902</v>
      </c>
      <c r="E215" s="158" t="s">
        <v>2903</v>
      </c>
      <c r="F215" s="161" t="s">
        <v>2367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2891</v>
      </c>
      <c r="B216" s="151" t="s">
        <v>2894</v>
      </c>
      <c r="C216" s="152" t="s">
        <v>2904</v>
      </c>
      <c r="D216" s="155" t="s">
        <v>2905</v>
      </c>
      <c r="E216" s="158" t="s">
        <v>2906</v>
      </c>
      <c r="F216" s="161" t="s">
        <v>2363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2891</v>
      </c>
      <c r="B217" s="150" t="s">
        <v>2852</v>
      </c>
      <c r="C217" s="148" t="s">
        <v>2907</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2891</v>
      </c>
      <c r="B218" s="151" t="s">
        <v>2852</v>
      </c>
      <c r="C218" s="152" t="s">
        <v>2908</v>
      </c>
      <c r="D218" s="155" t="s">
        <v>2909</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2891</v>
      </c>
      <c r="B219" s="151" t="s">
        <v>2852</v>
      </c>
      <c r="C219" s="152" t="s">
        <v>2910</v>
      </c>
      <c r="D219" s="155" t="s">
        <v>2911</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2891</v>
      </c>
      <c r="B220" s="150" t="s">
        <v>2912</v>
      </c>
      <c r="C220" s="148" t="s">
        <v>2913</v>
      </c>
      <c r="D220" s="154" t="s">
        <v>2914</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2891</v>
      </c>
      <c r="B221" s="151" t="s">
        <v>2912</v>
      </c>
      <c r="C221" s="152" t="s">
        <v>2915</v>
      </c>
      <c r="D221" s="155" t="s">
        <v>2916</v>
      </c>
      <c r="E221" s="158" t="s">
        <v>2917</v>
      </c>
      <c r="F221" s="161" t="s">
        <v>2363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2891</v>
      </c>
      <c r="B222" s="151" t="s">
        <v>2912</v>
      </c>
      <c r="C222" s="152" t="s">
        <v>2918</v>
      </c>
      <c r="D222" s="155" t="s">
        <v>2919</v>
      </c>
      <c r="E222" s="158" t="s">
        <v>2920</v>
      </c>
      <c r="F222" s="161" t="s">
        <v>2363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2891</v>
      </c>
      <c r="B223" s="151" t="s">
        <v>2912</v>
      </c>
      <c r="C223" s="152" t="s">
        <v>2921</v>
      </c>
      <c r="D223" s="155" t="s">
        <v>2922</v>
      </c>
      <c r="E223" s="158" t="s">
        <v>2923</v>
      </c>
      <c r="F223" s="161" t="s">
        <v>2363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2891</v>
      </c>
      <c r="B224" s="151" t="s">
        <v>2912</v>
      </c>
      <c r="C224" s="152" t="s">
        <v>2924</v>
      </c>
      <c r="D224" s="155" t="s">
        <v>2925</v>
      </c>
      <c r="E224" s="158" t="s">
        <v>2926</v>
      </c>
      <c r="F224" s="161" t="s">
        <v>2363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2891</v>
      </c>
      <c r="B225" s="151" t="s">
        <v>2912</v>
      </c>
      <c r="C225" s="152" t="s">
        <v>2927</v>
      </c>
      <c r="D225" s="155" t="s">
        <v>2928</v>
      </c>
      <c r="E225" s="158" t="s">
        <v>2929</v>
      </c>
      <c r="F225" s="161" t="s">
        <v>2363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2891</v>
      </c>
      <c r="B226" s="168" t="s">
        <v>2912</v>
      </c>
      <c r="C226" s="169" t="s">
        <v>2930</v>
      </c>
      <c r="D226" s="170" t="s">
        <v>2931</v>
      </c>
      <c r="E226" s="171" t="s">
        <v>2932</v>
      </c>
      <c r="F226" s="172" t="s">
        <v>2363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497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IFERROR(INDEX('Recommendations'!$I$2:$I$71, MATCH(H2,'Recommendations'!$B$2:$B$71,0))="Implemented", FALSE))</xm:f>
            <x14:dxf>
              <font>
                <color rgb="FF000000"/>
              </font>
              <fill>
                <patternFill>
                  <bgColor rgb="FF3C7D22"/>
                </patternFill>
              </fill>
            </x14:dxf>
          </x14:cfRule>
          <x14:cfRule type="expression" priority="2" id="{00000000-000E-0000-0700-000002000000}">
            <xm:f>AND(H2&lt;&gt;"", IFERROR(INDEX('Recommendations'!$I$2:$I$71, MATCH(H2,'Recommendations'!$B$2:$B$71,0))="Compensated", FALSE))</xm:f>
            <x14:dxf>
              <font>
                <color rgb="FF000000"/>
              </font>
              <fill>
                <patternFill>
                  <bgColor rgb="FFC6E0B4"/>
                </patternFill>
              </fill>
            </x14:dxf>
          </x14:cfRule>
          <x14:cfRule type="expression" priority="3" id="{00000000-000E-0000-0700-000003000000}">
            <xm:f>AND(H2&lt;&gt;"", IFERROR(INDEX('Recommendations'!$I$2:$I$71, MATCH(H2,'Recommendations'!$B$2:$B$71,0))="Testing", FALSE))</xm:f>
            <x14:dxf>
              <font>
                <color rgb="FF000000"/>
              </font>
              <fill>
                <patternFill>
                  <bgColor rgb="FFFFC000"/>
                </patternFill>
              </fill>
            </x14:dxf>
          </x14:cfRule>
          <x14:cfRule type="expression" priority="4" id="{00000000-000E-0000-0700-000004000000}">
            <xm:f>AND(H2&lt;&gt;"", IFERROR(INDEX('Recommendations'!$I$2:$I$71, MATCH(H2,'Recommendations'!$B$2:$B$71,0))="Failed", FALSE))</xm:f>
            <x14:dxf>
              <font>
                <color rgb="FF000000"/>
              </font>
              <fill>
                <patternFill>
                  <bgColor rgb="FFD82891"/>
                </patternFill>
              </fill>
            </x14:dxf>
          </x14:cfRule>
          <x14:cfRule type="expression" priority="5" id="{00000000-000E-0000-0700-000005000000}">
            <xm:f>AND(H2&lt;&gt;"", IFERROR(INDEX('Recommendations'!$I$2:$I$71, MATCH(H2,'Recommendations'!$B$2:$B$71,0))="Risk Accepted", FALSE))</xm:f>
            <x14:dxf>
              <font>
                <color rgb="FF000000"/>
              </font>
              <fill>
                <patternFill>
                  <bgColor rgb="FFD9D9D9"/>
                </patternFill>
              </fill>
            </x14:dxf>
          </x14:cfRule>
          <x14:cfRule type="expression" priority="6" id="{00000000-000E-0000-0700-000006000000}">
            <xm:f>AND(H2&lt;&gt;"", IFERROR(INDEX('Recommendations'!$I$2:$I$71, MATCH(H2,'Recommendations'!$B$2:$B$71,0))="N/A",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2350</v>
      </c>
      <c r="B1" s="207" t="s">
        <v>2933</v>
      </c>
      <c r="C1" s="207" t="s">
        <v>2934</v>
      </c>
      <c r="D1" s="207" t="s">
        <v>2935</v>
      </c>
      <c r="E1" s="207" t="s">
        <v>1659</v>
      </c>
      <c r="F1" s="207" t="s">
        <v>747</v>
      </c>
      <c r="G1" s="207" t="s">
        <v>748</v>
      </c>
      <c r="H1" s="207" t="s">
        <v>749</v>
      </c>
      <c r="I1" s="207" t="s">
        <v>750</v>
      </c>
      <c r="J1" s="207" t="s">
        <v>751</v>
      </c>
      <c r="K1" s="207" t="s">
        <v>752</v>
      </c>
      <c r="L1" s="207" t="s">
        <v>753</v>
      </c>
      <c r="M1" s="207" t="s">
        <v>754</v>
      </c>
      <c r="N1" s="207" t="s">
        <v>755</v>
      </c>
      <c r="O1" s="207" t="s">
        <v>756</v>
      </c>
      <c r="P1" s="207" t="s">
        <v>757</v>
      </c>
      <c r="Q1" s="207" t="s">
        <v>758</v>
      </c>
      <c r="R1" s="207" t="s">
        <v>759</v>
      </c>
      <c r="S1" s="207" t="s">
        <v>760</v>
      </c>
      <c r="T1" s="207" t="s">
        <v>761</v>
      </c>
      <c r="U1" s="207" t="s">
        <v>762</v>
      </c>
      <c r="V1" s="207" t="s">
        <v>763</v>
      </c>
      <c r="W1" s="207" t="s">
        <v>764</v>
      </c>
      <c r="X1" s="207" t="s">
        <v>765</v>
      </c>
      <c r="Y1" s="207" t="s">
        <v>766</v>
      </c>
      <c r="Z1" s="207" t="s">
        <v>767</v>
      </c>
      <c r="AA1" s="207" t="s">
        <v>768</v>
      </c>
      <c r="AB1" s="207" t="s">
        <v>769</v>
      </c>
      <c r="AC1" s="207" t="s">
        <v>770</v>
      </c>
      <c r="AD1" s="207" t="s">
        <v>771</v>
      </c>
      <c r="AE1" s="207" t="s">
        <v>772</v>
      </c>
      <c r="AF1" s="207" t="s">
        <v>773</v>
      </c>
      <c r="AG1" s="207" t="s">
        <v>774</v>
      </c>
      <c r="AH1" s="207" t="s">
        <v>775</v>
      </c>
      <c r="AI1" s="207" t="s">
        <v>776</v>
      </c>
      <c r="AJ1" s="207" t="s">
        <v>777</v>
      </c>
      <c r="AK1" s="207" t="s">
        <v>778</v>
      </c>
      <c r="AL1" s="207" t="s">
        <v>779</v>
      </c>
      <c r="AM1" s="207" t="s">
        <v>780</v>
      </c>
      <c r="AN1" s="207" t="s">
        <v>781</v>
      </c>
      <c r="AO1" s="207" t="s">
        <v>782</v>
      </c>
      <c r="AP1" s="207" t="s">
        <v>783</v>
      </c>
      <c r="AQ1" s="207" t="s">
        <v>784</v>
      </c>
      <c r="AR1" s="207" t="s">
        <v>785</v>
      </c>
      <c r="AS1" s="207" t="s">
        <v>786</v>
      </c>
      <c r="AT1" s="208" t="s">
        <v>787</v>
      </c>
    </row>
    <row r="2" spans="1:46" ht="60" customHeight="1" outlineLevel="1" x14ac:dyDescent="0.35">
      <c r="A2" s="200" t="s">
        <v>588</v>
      </c>
      <c r="B2" s="186" t="s">
        <v>2936</v>
      </c>
      <c r="C2" s="186"/>
      <c r="D2" s="189" t="s">
        <v>2937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588</v>
      </c>
      <c r="B3" s="187" t="s">
        <v>2936</v>
      </c>
      <c r="C3" s="188" t="s">
        <v>2938</v>
      </c>
      <c r="D3" s="190" t="s">
        <v>2939</v>
      </c>
      <c r="E3" s="190" t="s">
        <v>2940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588</v>
      </c>
      <c r="B4" s="187" t="s">
        <v>2936</v>
      </c>
      <c r="C4" s="188" t="s">
        <v>2941</v>
      </c>
      <c r="D4" s="190" t="s">
        <v>2942</v>
      </c>
      <c r="E4" s="190" t="s">
        <v>2943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588</v>
      </c>
      <c r="B5" s="187" t="s">
        <v>2936</v>
      </c>
      <c r="C5" s="188" t="s">
        <v>2944</v>
      </c>
      <c r="D5" s="190" t="s">
        <v>2945</v>
      </c>
      <c r="E5" s="190" t="s">
        <v>2946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588</v>
      </c>
      <c r="B6" s="187" t="s">
        <v>2936</v>
      </c>
      <c r="C6" s="188" t="s">
        <v>2947</v>
      </c>
      <c r="D6" s="190" t="s">
        <v>2948</v>
      </c>
      <c r="E6" s="190" t="s">
        <v>2949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588</v>
      </c>
      <c r="B7" s="187" t="s">
        <v>2936</v>
      </c>
      <c r="C7" s="188" t="s">
        <v>2950</v>
      </c>
      <c r="D7" s="190" t="s">
        <v>2951</v>
      </c>
      <c r="E7" s="190" t="s">
        <v>2952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588</v>
      </c>
      <c r="B8" s="187" t="s">
        <v>2936</v>
      </c>
      <c r="C8" s="188" t="s">
        <v>2953</v>
      </c>
      <c r="D8" s="190" t="s">
        <v>2954</v>
      </c>
      <c r="E8" s="190" t="s">
        <v>2955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588</v>
      </c>
      <c r="B9" s="187" t="s">
        <v>2936</v>
      </c>
      <c r="C9" s="188" t="s">
        <v>2956</v>
      </c>
      <c r="D9" s="190" t="s">
        <v>2957</v>
      </c>
      <c r="E9" s="190" t="s">
        <v>2958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588</v>
      </c>
      <c r="B10" s="187" t="s">
        <v>2936</v>
      </c>
      <c r="C10" s="188" t="s">
        <v>2959</v>
      </c>
      <c r="D10" s="190" t="s">
        <v>2960</v>
      </c>
      <c r="E10" s="190" t="s">
        <v>2961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588</v>
      </c>
      <c r="B11" s="187" t="s">
        <v>2936</v>
      </c>
      <c r="C11" s="188" t="s">
        <v>2962</v>
      </c>
      <c r="D11" s="190" t="s">
        <v>2963</v>
      </c>
      <c r="E11" s="190" t="s">
        <v>2964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588</v>
      </c>
      <c r="B12" s="187" t="s">
        <v>2936</v>
      </c>
      <c r="C12" s="188" t="s">
        <v>2965</v>
      </c>
      <c r="D12" s="190" t="s">
        <v>2966</v>
      </c>
      <c r="E12" s="190" t="s">
        <v>2967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588</v>
      </c>
      <c r="B13" s="187" t="s">
        <v>2936</v>
      </c>
      <c r="C13" s="188" t="s">
        <v>2968</v>
      </c>
      <c r="D13" s="190" t="s">
        <v>2969</v>
      </c>
      <c r="E13" s="190" t="s">
        <v>2970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588</v>
      </c>
      <c r="B14" s="187" t="s">
        <v>2936</v>
      </c>
      <c r="C14" s="188" t="s">
        <v>2971</v>
      </c>
      <c r="D14" s="190" t="s">
        <v>2972</v>
      </c>
      <c r="E14" s="190" t="s">
        <v>2973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588</v>
      </c>
      <c r="B15" s="187" t="s">
        <v>2936</v>
      </c>
      <c r="C15" s="188" t="s">
        <v>2974</v>
      </c>
      <c r="D15" s="190" t="s">
        <v>2975</v>
      </c>
      <c r="E15" s="190" t="s">
        <v>2976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588</v>
      </c>
      <c r="B16" s="187" t="s">
        <v>2936</v>
      </c>
      <c r="C16" s="188" t="s">
        <v>2977</v>
      </c>
      <c r="D16" s="190" t="s">
        <v>2978</v>
      </c>
      <c r="E16" s="190" t="s">
        <v>2979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588</v>
      </c>
      <c r="B17" s="187" t="s">
        <v>2936</v>
      </c>
      <c r="C17" s="188" t="s">
        <v>2980</v>
      </c>
      <c r="D17" s="190" t="s">
        <v>2981</v>
      </c>
      <c r="E17" s="190" t="s">
        <v>2982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588</v>
      </c>
      <c r="B18" s="187" t="s">
        <v>2936</v>
      </c>
      <c r="C18" s="188" t="s">
        <v>2983</v>
      </c>
      <c r="D18" s="190" t="s">
        <v>2984</v>
      </c>
      <c r="E18" s="190" t="s">
        <v>2985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588</v>
      </c>
      <c r="B19" s="186" t="s">
        <v>2986</v>
      </c>
      <c r="C19" s="186"/>
      <c r="D19" s="189" t="s">
        <v>2987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588</v>
      </c>
      <c r="B20" s="187" t="s">
        <v>2986</v>
      </c>
      <c r="C20" s="188" t="s">
        <v>2988</v>
      </c>
      <c r="D20" s="190" t="s">
        <v>2989</v>
      </c>
      <c r="E20" s="190" t="s">
        <v>2990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588</v>
      </c>
      <c r="B21" s="187" t="s">
        <v>2986</v>
      </c>
      <c r="C21" s="188" t="s">
        <v>2991</v>
      </c>
      <c r="D21" s="190" t="s">
        <v>2992</v>
      </c>
      <c r="E21" s="190" t="s">
        <v>2993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588</v>
      </c>
      <c r="B22" s="187" t="s">
        <v>2986</v>
      </c>
      <c r="C22" s="188" t="s">
        <v>2994</v>
      </c>
      <c r="D22" s="190" t="s">
        <v>2995</v>
      </c>
      <c r="E22" s="190" t="s">
        <v>2996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588</v>
      </c>
      <c r="B23" s="187" t="s">
        <v>2986</v>
      </c>
      <c r="C23" s="188" t="s">
        <v>2997</v>
      </c>
      <c r="D23" s="190" t="s">
        <v>2998</v>
      </c>
      <c r="E23" s="190" t="s">
        <v>2999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588</v>
      </c>
      <c r="B24" s="187" t="s">
        <v>2986</v>
      </c>
      <c r="C24" s="188" t="s">
        <v>3000</v>
      </c>
      <c r="D24" s="190" t="s">
        <v>3001</v>
      </c>
      <c r="E24" s="190" t="s">
        <v>3002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588</v>
      </c>
      <c r="B25" s="187" t="s">
        <v>2986</v>
      </c>
      <c r="C25" s="188" t="s">
        <v>3003</v>
      </c>
      <c r="D25" s="190" t="s">
        <v>3004</v>
      </c>
      <c r="E25" s="190" t="s">
        <v>3005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588</v>
      </c>
      <c r="B26" s="187" t="s">
        <v>2986</v>
      </c>
      <c r="C26" s="188" t="s">
        <v>3006</v>
      </c>
      <c r="D26" s="190" t="s">
        <v>3007</v>
      </c>
      <c r="E26" s="190" t="s">
        <v>3008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588</v>
      </c>
      <c r="B27" s="187" t="s">
        <v>2986</v>
      </c>
      <c r="C27" s="188" t="s">
        <v>3009</v>
      </c>
      <c r="D27" s="190" t="s">
        <v>3010</v>
      </c>
      <c r="E27" s="190" t="s">
        <v>3011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588</v>
      </c>
      <c r="B28" s="187" t="s">
        <v>2986</v>
      </c>
      <c r="C28" s="188" t="s">
        <v>3012</v>
      </c>
      <c r="D28" s="190" t="s">
        <v>3013</v>
      </c>
      <c r="E28" s="190" t="s">
        <v>3014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588</v>
      </c>
      <c r="B29" s="187" t="s">
        <v>2986</v>
      </c>
      <c r="C29" s="188" t="s">
        <v>3015</v>
      </c>
      <c r="D29" s="190" t="s">
        <v>3016</v>
      </c>
      <c r="E29" s="190" t="s">
        <v>3017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588</v>
      </c>
      <c r="B30" s="187" t="s">
        <v>2986</v>
      </c>
      <c r="C30" s="188" t="s">
        <v>3018</v>
      </c>
      <c r="D30" s="190" t="s">
        <v>3019</v>
      </c>
      <c r="E30" s="190" t="s">
        <v>3020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588</v>
      </c>
      <c r="B31" s="187" t="s">
        <v>2986</v>
      </c>
      <c r="C31" s="188" t="s">
        <v>3021</v>
      </c>
      <c r="D31" s="190" t="s">
        <v>3022</v>
      </c>
      <c r="E31" s="190" t="s">
        <v>3023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3024</v>
      </c>
      <c r="B32" s="186"/>
      <c r="C32" s="186"/>
      <c r="D32" s="189" t="s">
        <v>3025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3024</v>
      </c>
      <c r="B33" s="187"/>
      <c r="C33" s="188" t="s">
        <v>3026</v>
      </c>
      <c r="D33" s="190" t="s">
        <v>3027</v>
      </c>
      <c r="E33" s="190" t="s">
        <v>3028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3024</v>
      </c>
      <c r="B34" s="187"/>
      <c r="C34" s="188" t="s">
        <v>3029</v>
      </c>
      <c r="D34" s="190" t="s">
        <v>3030</v>
      </c>
      <c r="E34" s="190" t="s">
        <v>3031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3024</v>
      </c>
      <c r="B35" s="187"/>
      <c r="C35" s="188" t="s">
        <v>3032</v>
      </c>
      <c r="D35" s="190" t="s">
        <v>3033</v>
      </c>
      <c r="E35" s="190" t="s">
        <v>3034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3024</v>
      </c>
      <c r="B36" s="186" t="s">
        <v>3035</v>
      </c>
      <c r="C36" s="186"/>
      <c r="D36" s="189" t="s">
        <v>3036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3024</v>
      </c>
      <c r="B37" s="187" t="s">
        <v>3035</v>
      </c>
      <c r="C37" s="188" t="s">
        <v>3037</v>
      </c>
      <c r="D37" s="190" t="s">
        <v>3038</v>
      </c>
      <c r="E37" s="190" t="s">
        <v>3039</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3024</v>
      </c>
      <c r="B38" s="187" t="s">
        <v>3035</v>
      </c>
      <c r="C38" s="188" t="s">
        <v>3040</v>
      </c>
      <c r="D38" s="190" t="s">
        <v>3041</v>
      </c>
      <c r="E38" s="190" t="s">
        <v>3042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3024</v>
      </c>
      <c r="B39" s="187" t="s">
        <v>3035</v>
      </c>
      <c r="C39" s="188" t="s">
        <v>3043</v>
      </c>
      <c r="D39" s="190" t="s">
        <v>3044</v>
      </c>
      <c r="E39" s="190" t="s">
        <v>3045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3024</v>
      </c>
      <c r="B40" s="187" t="s">
        <v>3035</v>
      </c>
      <c r="C40" s="188" t="s">
        <v>3046</v>
      </c>
      <c r="D40" s="190" t="s">
        <v>3047</v>
      </c>
      <c r="E40" s="190" t="s">
        <v>3048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3024</v>
      </c>
      <c r="B41" s="187" t="s">
        <v>3035</v>
      </c>
      <c r="C41" s="188" t="s">
        <v>3049</v>
      </c>
      <c r="D41" s="190" t="s">
        <v>3050</v>
      </c>
      <c r="E41" s="190" t="s">
        <v>3051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3024</v>
      </c>
      <c r="B42" s="187" t="s">
        <v>3035</v>
      </c>
      <c r="C42" s="188" t="s">
        <v>3052</v>
      </c>
      <c r="D42" s="190" t="s">
        <v>3053</v>
      </c>
      <c r="E42" s="190" t="s">
        <v>3054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3024</v>
      </c>
      <c r="B43" s="187" t="s">
        <v>3035</v>
      </c>
      <c r="C43" s="188" t="s">
        <v>3055</v>
      </c>
      <c r="D43" s="190" t="s">
        <v>3056</v>
      </c>
      <c r="E43" s="190" t="s">
        <v>3057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3024</v>
      </c>
      <c r="B44" s="187" t="s">
        <v>3035</v>
      </c>
      <c r="C44" s="188" t="s">
        <v>3058</v>
      </c>
      <c r="D44" s="190" t="s">
        <v>3059</v>
      </c>
      <c r="E44" s="190" t="s">
        <v>3060</v>
      </c>
      <c r="F44" s="192">
        <f>IF(COUNTIF(G44:AT44,"&lt;&gt;")=0,"",SUMPRODUCT(((Recommendations[ImplStatus]="Implemented")+(Recommendations[ImplStatus]="Compensated"))*ISNUMBER(MATCH(Recommendations[Id],G44:AT44,0)))/COUNTIF(G44:AT44,"&lt;&gt;"))</f>
        <v>0</v>
      </c>
      <c r="G44" s="194" t="s">
        <v>479</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3024</v>
      </c>
      <c r="B45" s="187" t="s">
        <v>3035</v>
      </c>
      <c r="C45" s="188" t="s">
        <v>3061</v>
      </c>
      <c r="D45" s="190" t="s">
        <v>3062</v>
      </c>
      <c r="E45" s="190" t="s">
        <v>3063</v>
      </c>
      <c r="F45" s="192">
        <f>IF(COUNTIF(G45:AT45,"&lt;&gt;")=0,"",SUMPRODUCT(((Recommendations[ImplStatus]="Implemented")+(Recommendations[ImplStatus]="Compensated"))*ISNUMBER(MATCH(Recommendations[Id],G45:AT45,0)))/COUNTIF(G45:AT45,"&lt;&gt;"))</f>
        <v>0</v>
      </c>
      <c r="G45" s="194" t="s">
        <v>479</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3024</v>
      </c>
      <c r="B46" s="187" t="s">
        <v>3035</v>
      </c>
      <c r="C46" s="188" t="s">
        <v>3064</v>
      </c>
      <c r="D46" s="190" t="s">
        <v>3065</v>
      </c>
      <c r="E46" s="190" t="s">
        <v>3066</v>
      </c>
      <c r="F46" s="192">
        <f>IF(COUNTIF(G46:AT46,"&lt;&gt;")=0,"",SUMPRODUCT(((Recommendations[ImplStatus]="Implemented")+(Recommendations[ImplStatus]="Compensated"))*ISNUMBER(MATCH(Recommendations[Id],G46:AT46,0)))/COUNTIF(G46:AT46,"&lt;&gt;"))</f>
        <v>0</v>
      </c>
      <c r="G46" s="194" t="s">
        <v>225</v>
      </c>
      <c r="H46" s="194" t="s">
        <v>245</v>
      </c>
      <c r="I46" s="194" t="s">
        <v>444</v>
      </c>
      <c r="J46" s="194" t="s">
        <v>452</v>
      </c>
      <c r="K46" s="194" t="s">
        <v>458</v>
      </c>
      <c r="L46" s="194" t="s">
        <v>465</v>
      </c>
      <c r="M46" s="194" t="s">
        <v>472</v>
      </c>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3024</v>
      </c>
      <c r="B47" s="187" t="s">
        <v>3035</v>
      </c>
      <c r="C47" s="188" t="s">
        <v>3067</v>
      </c>
      <c r="D47" s="190" t="s">
        <v>3068</v>
      </c>
      <c r="E47" s="190" t="s">
        <v>3069</v>
      </c>
      <c r="F47" s="192">
        <f>IF(COUNTIF(G47:AT47,"&lt;&gt;")=0,"",SUMPRODUCT(((Recommendations[ImplStatus]="Implemented")+(Recommendations[ImplStatus]="Compensated"))*ISNUMBER(MATCH(Recommendations[Id],G47:AT47,0)))/COUNTIF(G47:AT47,"&lt;&gt;"))</f>
        <v>0</v>
      </c>
      <c r="G47" s="194" t="s">
        <v>452</v>
      </c>
      <c r="H47" s="194" t="s">
        <v>458</v>
      </c>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3024</v>
      </c>
      <c r="B48" s="187" t="s">
        <v>3035</v>
      </c>
      <c r="C48" s="188" t="s">
        <v>3070</v>
      </c>
      <c r="D48" s="190" t="s">
        <v>3071</v>
      </c>
      <c r="E48" s="190" t="s">
        <v>3072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3024</v>
      </c>
      <c r="B49" s="187" t="s">
        <v>3035</v>
      </c>
      <c r="C49" s="188" t="s">
        <v>3073</v>
      </c>
      <c r="D49" s="190" t="s">
        <v>3074</v>
      </c>
      <c r="E49" s="190" t="s">
        <v>3075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3024</v>
      </c>
      <c r="B50" s="187" t="s">
        <v>3035</v>
      </c>
      <c r="C50" s="188" t="s">
        <v>3076</v>
      </c>
      <c r="D50" s="190" t="s">
        <v>3077</v>
      </c>
      <c r="E50" s="190" t="s">
        <v>3078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3024</v>
      </c>
      <c r="B51" s="186" t="s">
        <v>3079</v>
      </c>
      <c r="C51" s="186"/>
      <c r="D51" s="189" t="s">
        <v>3080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3024</v>
      </c>
      <c r="B52" s="187" t="s">
        <v>3079</v>
      </c>
      <c r="C52" s="188" t="s">
        <v>3081</v>
      </c>
      <c r="D52" s="190" t="s">
        <v>3082</v>
      </c>
      <c r="E52" s="190" t="s">
        <v>3083</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3024</v>
      </c>
      <c r="B53" s="187" t="s">
        <v>3079</v>
      </c>
      <c r="C53" s="188" t="s">
        <v>3084</v>
      </c>
      <c r="D53" s="190" t="s">
        <v>3085</v>
      </c>
      <c r="E53" s="190" t="s">
        <v>3086</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3024</v>
      </c>
      <c r="B54" s="187" t="s">
        <v>3079</v>
      </c>
      <c r="C54" s="188" t="s">
        <v>3087</v>
      </c>
      <c r="D54" s="190" t="s">
        <v>3088</v>
      </c>
      <c r="E54" s="190" t="s">
        <v>3089</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3024</v>
      </c>
      <c r="B55" s="187" t="s">
        <v>3079</v>
      </c>
      <c r="C55" s="188" t="s">
        <v>3090</v>
      </c>
      <c r="D55" s="190" t="s">
        <v>3091</v>
      </c>
      <c r="E55" s="190" t="s">
        <v>3092</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3024</v>
      </c>
      <c r="B56" s="187" t="s">
        <v>3079</v>
      </c>
      <c r="C56" s="188" t="s">
        <v>3093</v>
      </c>
      <c r="D56" s="190" t="s">
        <v>3094</v>
      </c>
      <c r="E56" s="190" t="s">
        <v>3095</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3024</v>
      </c>
      <c r="B57" s="187" t="s">
        <v>3079</v>
      </c>
      <c r="C57" s="188" t="s">
        <v>3096</v>
      </c>
      <c r="D57" s="190" t="s">
        <v>3097</v>
      </c>
      <c r="E57" s="190" t="s">
        <v>3098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3024</v>
      </c>
      <c r="B58" s="187" t="s">
        <v>3079</v>
      </c>
      <c r="C58" s="188" t="s">
        <v>3099</v>
      </c>
      <c r="D58" s="190" t="s">
        <v>3100</v>
      </c>
      <c r="E58" s="190" t="s">
        <v>3101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3024</v>
      </c>
      <c r="B59" s="187" t="s">
        <v>3079</v>
      </c>
      <c r="C59" s="188" t="s">
        <v>3102</v>
      </c>
      <c r="D59" s="190" t="s">
        <v>3103</v>
      </c>
      <c r="E59" s="190" t="s">
        <v>3104</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3024</v>
      </c>
      <c r="B60" s="187" t="s">
        <v>3105</v>
      </c>
      <c r="C60" s="188" t="s">
        <v>3106</v>
      </c>
      <c r="D60" s="190" t="s">
        <v>3107</v>
      </c>
      <c r="E60" s="190" t="s">
        <v>3108</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3024</v>
      </c>
      <c r="B61" s="187" t="s">
        <v>3105</v>
      </c>
      <c r="C61" s="188" t="s">
        <v>3109</v>
      </c>
      <c r="D61" s="190" t="s">
        <v>3110</v>
      </c>
      <c r="E61" s="190" t="s">
        <v>3111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3024</v>
      </c>
      <c r="B62" s="186" t="s">
        <v>3112</v>
      </c>
      <c r="C62" s="186"/>
      <c r="D62" s="189" t="s">
        <v>3113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3024</v>
      </c>
      <c r="B63" s="187" t="s">
        <v>3112</v>
      </c>
      <c r="C63" s="188" t="s">
        <v>3114</v>
      </c>
      <c r="D63" s="190" t="s">
        <v>3115</v>
      </c>
      <c r="E63" s="190" t="s">
        <v>3116</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3024</v>
      </c>
      <c r="B64" s="187" t="s">
        <v>3112</v>
      </c>
      <c r="C64" s="188" t="s">
        <v>3117</v>
      </c>
      <c r="D64" s="190" t="s">
        <v>3118</v>
      </c>
      <c r="E64" s="190" t="s">
        <v>3119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3024</v>
      </c>
      <c r="B65" s="187" t="s">
        <v>3112</v>
      </c>
      <c r="C65" s="188" t="s">
        <v>3120</v>
      </c>
      <c r="D65" s="190" t="s">
        <v>3121</v>
      </c>
      <c r="E65" s="190" t="s">
        <v>3122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3024</v>
      </c>
      <c r="B66" s="187" t="s">
        <v>3112</v>
      </c>
      <c r="C66" s="188" t="s">
        <v>3123</v>
      </c>
      <c r="D66" s="190" t="s">
        <v>3124</v>
      </c>
      <c r="E66" s="190" t="s">
        <v>3125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3024</v>
      </c>
      <c r="B67" s="187" t="s">
        <v>3112</v>
      </c>
      <c r="C67" s="188" t="s">
        <v>3126</v>
      </c>
      <c r="D67" s="190" t="s">
        <v>3127</v>
      </c>
      <c r="E67" s="190" t="s">
        <v>3128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3024</v>
      </c>
      <c r="B68" s="187" t="s">
        <v>3112</v>
      </c>
      <c r="C68" s="188" t="s">
        <v>3129</v>
      </c>
      <c r="D68" s="190" t="s">
        <v>3130</v>
      </c>
      <c r="E68" s="190" t="s">
        <v>3131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3024</v>
      </c>
      <c r="B69" s="187" t="s">
        <v>3112</v>
      </c>
      <c r="C69" s="188" t="s">
        <v>3132</v>
      </c>
      <c r="D69" s="190" t="s">
        <v>3133</v>
      </c>
      <c r="E69" s="190" t="s">
        <v>3134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3024</v>
      </c>
      <c r="B70" s="187" t="s">
        <v>3112</v>
      </c>
      <c r="C70" s="188" t="s">
        <v>3135</v>
      </c>
      <c r="D70" s="190" t="s">
        <v>3136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3024</v>
      </c>
      <c r="B71" s="187" t="s">
        <v>3112</v>
      </c>
      <c r="C71" s="188" t="s">
        <v>3137</v>
      </c>
      <c r="D71" s="190" t="s">
        <v>3138</v>
      </c>
      <c r="E71" s="190" t="s">
        <v>3139</v>
      </c>
      <c r="F71" s="192">
        <f>IF(COUNTIF(G71:AT71,"&lt;&gt;")=0,"",SUMPRODUCT(((Recommendations[ImplStatus]="Implemented")+(Recommendations[ImplStatus]="Compensated"))*ISNUMBER(MATCH(Recommendations[Id],G71:AT71,0)))/COUNTIF(G71:AT71,"&lt;&gt;"))</f>
        <v>0</v>
      </c>
      <c r="G71" s="194" t="s">
        <v>239</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3024</v>
      </c>
      <c r="B72" s="187" t="s">
        <v>3112</v>
      </c>
      <c r="C72" s="188" t="s">
        <v>3140</v>
      </c>
      <c r="D72" s="190" t="s">
        <v>3141</v>
      </c>
      <c r="E72" s="190" t="s">
        <v>3142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3024</v>
      </c>
      <c r="B73" s="187" t="s">
        <v>3112</v>
      </c>
      <c r="C73" s="188" t="s">
        <v>3143</v>
      </c>
      <c r="D73" s="190" t="s">
        <v>3144</v>
      </c>
      <c r="E73" s="190" t="s">
        <v>3145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3024</v>
      </c>
      <c r="B74" s="187" t="s">
        <v>3112</v>
      </c>
      <c r="C74" s="188" t="s">
        <v>3146</v>
      </c>
      <c r="D74" s="190" t="s">
        <v>3147</v>
      </c>
      <c r="E74" s="190" t="s">
        <v>3148</v>
      </c>
      <c r="F74" s="192">
        <f>IF(COUNTIF(G74:AT74,"&lt;&gt;")=0,"",SUMPRODUCT(((Recommendations[ImplStatus]="Implemented")+(Recommendations[ImplStatus]="Compensated"))*ISNUMBER(MATCH(Recommendations[Id],G74:AT74,0)))/COUNTIF(G74:AT74,"&lt;&gt;"))</f>
        <v>0</v>
      </c>
      <c r="G74" s="194" t="s">
        <v>239</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3024</v>
      </c>
      <c r="B75" s="187" t="s">
        <v>3112</v>
      </c>
      <c r="C75" s="188" t="s">
        <v>3149</v>
      </c>
      <c r="D75" s="190" t="s">
        <v>3150</v>
      </c>
      <c r="E75" s="190" t="s">
        <v>3151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3024</v>
      </c>
      <c r="B76" s="187" t="s">
        <v>3112</v>
      </c>
      <c r="C76" s="188" t="s">
        <v>3152</v>
      </c>
      <c r="D76" s="190" t="s">
        <v>3153</v>
      </c>
      <c r="E76" s="190" t="s">
        <v>3154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3024</v>
      </c>
      <c r="B77" s="187" t="s">
        <v>3112</v>
      </c>
      <c r="C77" s="188" t="s">
        <v>3155</v>
      </c>
      <c r="D77" s="190" t="s">
        <v>3156</v>
      </c>
      <c r="E77" s="190" t="s">
        <v>3157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3024</v>
      </c>
      <c r="B78" s="187" t="s">
        <v>3112</v>
      </c>
      <c r="C78" s="188" t="s">
        <v>3158</v>
      </c>
      <c r="D78" s="190" t="s">
        <v>3159</v>
      </c>
      <c r="E78" s="190" t="s">
        <v>3160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3024</v>
      </c>
      <c r="B79" s="186" t="s">
        <v>3112</v>
      </c>
      <c r="C79" s="186"/>
      <c r="D79" s="189" t="s">
        <v>3161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3162</v>
      </c>
      <c r="B80" s="187"/>
      <c r="C80" s="188" t="s">
        <v>3163</v>
      </c>
      <c r="D80" s="190" t="s">
        <v>3164</v>
      </c>
      <c r="E80" s="190" t="s">
        <v>3165</v>
      </c>
      <c r="F80" s="192">
        <f>IF(COUNTIF(G80:AT80,"&lt;&gt;")=0,"",SUMPRODUCT(((Recommendations[ImplStatus]="Implemented")+(Recommendations[ImplStatus]="Compensated"))*ISNUMBER(MATCH(Recommendations[Id],G80:AT80,0)))/COUNTIF(G80:AT80,"&lt;&gt;"))</f>
        <v>0</v>
      </c>
      <c r="G80" s="194" t="s">
        <v>182</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3162</v>
      </c>
      <c r="B81" s="187"/>
      <c r="C81" s="188" t="s">
        <v>3166</v>
      </c>
      <c r="D81" s="190" t="s">
        <v>3167</v>
      </c>
      <c r="E81" s="190" t="s">
        <v>3168</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3162</v>
      </c>
      <c r="B82" s="187"/>
      <c r="C82" s="188" t="s">
        <v>3169</v>
      </c>
      <c r="D82" s="190" t="s">
        <v>3170</v>
      </c>
      <c r="E82" s="190" t="s">
        <v>3171</v>
      </c>
      <c r="F82" s="192">
        <f>IF(COUNTIF(G82:AT82,"&lt;&gt;")=0,"",SUMPRODUCT(((Recommendations[ImplStatus]="Implemented")+(Recommendations[ImplStatus]="Compensated"))*ISNUMBER(MATCH(Recommendations[Id],G82:AT82,0)))/COUNTIF(G82:AT82,"&lt;&gt;"))</f>
        <v>0</v>
      </c>
      <c r="G82" s="194" t="s">
        <v>126</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3162</v>
      </c>
      <c r="B83" s="187"/>
      <c r="C83" s="188" t="s">
        <v>3172</v>
      </c>
      <c r="D83" s="190" t="s">
        <v>3173</v>
      </c>
      <c r="E83" s="190" t="s">
        <v>3174</v>
      </c>
      <c r="F83" s="192">
        <f>IF(COUNTIF(G83:AT83,"&lt;&gt;")=0,"",SUMPRODUCT(((Recommendations[ImplStatus]="Implemented")+(Recommendations[ImplStatus]="Compensated"))*ISNUMBER(MATCH(Recommendations[Id],G83:AT83,0)))/COUNTIF(G83:AT83,"&lt;&gt;"))</f>
        <v>0</v>
      </c>
      <c r="G83" s="194" t="s">
        <v>140</v>
      </c>
      <c r="H83" s="194" t="s">
        <v>147</v>
      </c>
      <c r="I83" s="194" t="s">
        <v>189</v>
      </c>
      <c r="J83" s="194" t="s">
        <v>196</v>
      </c>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3162</v>
      </c>
      <c r="B84" s="186"/>
      <c r="C84" s="186"/>
      <c r="D84" s="189" t="s">
        <v>3175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3176</v>
      </c>
      <c r="B85" s="187"/>
      <c r="C85" s="188" t="s">
        <v>3177</v>
      </c>
      <c r="D85" s="190" t="s">
        <v>3178</v>
      </c>
      <c r="E85" s="190" t="s">
        <v>3179</v>
      </c>
      <c r="F85" s="192">
        <f>IF(COUNTIF(G85:AT85,"&lt;&gt;")=0,"",SUMPRODUCT(((Recommendations[ImplStatus]="Implemented")+(Recommendations[ImplStatus]="Compensated"))*ISNUMBER(MATCH(Recommendations[Id],G85:AT85,0)))/COUNTIF(G85:AT85,"&lt;&gt;"))</f>
        <v>0</v>
      </c>
      <c r="G85" s="194" t="s">
        <v>18</v>
      </c>
      <c r="H85" s="194" t="s">
        <v>98</v>
      </c>
      <c r="I85" s="194" t="s">
        <v>147</v>
      </c>
      <c r="J85" s="194" t="s">
        <v>161</v>
      </c>
      <c r="K85" s="194" t="s">
        <v>189</v>
      </c>
      <c r="L85" s="194" t="s">
        <v>196</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3176</v>
      </c>
      <c r="B86" s="187"/>
      <c r="C86" s="188" t="s">
        <v>3180</v>
      </c>
      <c r="D86" s="190" t="s">
        <v>3181</v>
      </c>
      <c r="E86" s="190" t="s">
        <v>3182</v>
      </c>
      <c r="F86" s="192">
        <f>IF(COUNTIF(G86:AT86,"&lt;&gt;")=0,"",SUMPRODUCT(((Recommendations[ImplStatus]="Implemented")+(Recommendations[ImplStatus]="Compensated"))*ISNUMBER(MATCH(Recommendations[Id],G86:AT86,0)))/COUNTIF(G86:AT86,"&lt;&gt;"))</f>
        <v>0</v>
      </c>
      <c r="G86" s="194" t="s">
        <v>18</v>
      </c>
      <c r="H86" s="194" t="s">
        <v>76</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3176</v>
      </c>
      <c r="B87" s="187"/>
      <c r="C87" s="188" t="s">
        <v>3183</v>
      </c>
      <c r="D87" s="190" t="s">
        <v>3184</v>
      </c>
      <c r="E87" s="190" t="s">
        <v>3185</v>
      </c>
      <c r="F87" s="192">
        <f>IF(COUNTIF(G87:AT87,"&lt;&gt;")=0,"",SUMPRODUCT(((Recommendations[ImplStatus]="Implemented")+(Recommendations[ImplStatus]="Compensated"))*ISNUMBER(MATCH(Recommendations[Id],G87:AT87,0)))/COUNTIF(G87:AT87,"&lt;&gt;"))</f>
        <v>0</v>
      </c>
      <c r="G87" s="194" t="s">
        <v>36</v>
      </c>
      <c r="H87" s="194" t="s">
        <v>76</v>
      </c>
      <c r="I87" s="194" t="s">
        <v>98</v>
      </c>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3176</v>
      </c>
      <c r="B88" s="187"/>
      <c r="C88" s="188" t="s">
        <v>3186</v>
      </c>
      <c r="D88" s="190" t="s">
        <v>3187</v>
      </c>
      <c r="E88" s="190" t="s">
        <v>3188</v>
      </c>
      <c r="F88" s="192">
        <f>IF(COUNTIF(G88:AT88,"&lt;&gt;")=0,"",SUMPRODUCT(((Recommendations[ImplStatus]="Implemented")+(Recommendations[ImplStatus]="Compensated"))*ISNUMBER(MATCH(Recommendations[Id],G88:AT88,0)))/COUNTIF(G88:AT88,"&lt;&gt;"))</f>
        <v>0</v>
      </c>
      <c r="G88" s="194" t="s">
        <v>345</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3176</v>
      </c>
      <c r="B89" s="187"/>
      <c r="C89" s="188" t="s">
        <v>3189</v>
      </c>
      <c r="D89" s="190" t="s">
        <v>3190</v>
      </c>
      <c r="E89" s="190" t="s">
        <v>3191</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3176</v>
      </c>
      <c r="B90" s="186" t="s">
        <v>3192</v>
      </c>
      <c r="C90" s="186"/>
      <c r="D90" s="189" t="s">
        <v>3193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3176</v>
      </c>
      <c r="B91" s="187" t="s">
        <v>3192</v>
      </c>
      <c r="C91" s="188" t="s">
        <v>3194</v>
      </c>
      <c r="D91" s="190" t="s">
        <v>3195</v>
      </c>
      <c r="E91" s="190" t="s">
        <v>3196</v>
      </c>
      <c r="F91" s="192">
        <f>IF(COUNTIF(G91:AT91,"&lt;&gt;")=0,"",SUMPRODUCT(((Recommendations[ImplStatus]="Implemented")+(Recommendations[ImplStatus]="Compensated"))*ISNUMBER(MATCH(Recommendations[Id],G91:AT91,0)))/COUNTIF(G91:AT91,"&lt;&gt;"))</f>
        <v>0</v>
      </c>
      <c r="G91" s="194" t="s">
        <v>105</v>
      </c>
      <c r="H91" s="194" t="s">
        <v>112</v>
      </c>
      <c r="I91" s="194" t="s">
        <v>133</v>
      </c>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3176</v>
      </c>
      <c r="B92" s="187" t="s">
        <v>3192</v>
      </c>
      <c r="C92" s="188" t="s">
        <v>3197</v>
      </c>
      <c r="D92" s="190" t="s">
        <v>3198</v>
      </c>
      <c r="E92" s="190" t="s">
        <v>3199</v>
      </c>
      <c r="F92" s="192">
        <f>IF(COUNTIF(G92:AT92,"&lt;&gt;")=0,"",SUMPRODUCT(((Recommendations[ImplStatus]="Implemented")+(Recommendations[ImplStatus]="Compensated"))*ISNUMBER(MATCH(Recommendations[Id],G92:AT92,0)))/COUNTIF(G92:AT92,"&lt;&gt;"))</f>
        <v>0</v>
      </c>
      <c r="G92" s="194" t="s">
        <v>105</v>
      </c>
      <c r="H92" s="194" t="s">
        <v>112</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3192</v>
      </c>
      <c r="C93" s="188" t="s">
        <v>3200</v>
      </c>
      <c r="D93" s="190" t="s">
        <v>3201</v>
      </c>
      <c r="E93" s="190" t="s">
        <v>3202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3192</v>
      </c>
      <c r="C94" s="188" t="s">
        <v>3203</v>
      </c>
      <c r="D94" s="190" t="s">
        <v>3204</v>
      </c>
      <c r="E94" s="190" t="s">
        <v>3205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3192</v>
      </c>
      <c r="C95" s="188" t="s">
        <v>3206</v>
      </c>
      <c r="D95" s="190" t="s">
        <v>3207</v>
      </c>
      <c r="E95" s="190" t="s">
        <v>3208</v>
      </c>
      <c r="F95" s="192">
        <f>IF(COUNTIF(G95:AT95,"&lt;&gt;")=0,"",SUMPRODUCT(((Recommendations[ImplStatus]="Implemented")+(Recommendations[ImplStatus]="Compensated"))*ISNUMBER(MATCH(Recommendations[Id],G95:AT95,0)))/COUNTIF(G95:AT95,"&lt;&gt;"))</f>
        <v>0</v>
      </c>
      <c r="G95" s="194" t="s">
        <v>84</v>
      </c>
      <c r="H95" s="194" t="s">
        <v>91</v>
      </c>
      <c r="I95" s="194" t="s">
        <v>119</v>
      </c>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3192</v>
      </c>
      <c r="C96" s="188" t="s">
        <v>3209</v>
      </c>
      <c r="D96" s="190" t="s">
        <v>3210</v>
      </c>
      <c r="E96" s="190" t="s">
        <v>3211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3192</v>
      </c>
      <c r="C97" s="188" t="s">
        <v>3212</v>
      </c>
      <c r="D97" s="190" t="s">
        <v>3213</v>
      </c>
      <c r="E97" s="190" t="s">
        <v>3214</v>
      </c>
      <c r="F97" s="192">
        <f>IF(COUNTIF(G97:AT97,"&lt;&gt;")=0,"",SUMPRODUCT(((Recommendations[ImplStatus]="Implemented")+(Recommendations[ImplStatus]="Compensated"))*ISNUMBER(MATCH(Recommendations[Id],G97:AT97,0)))/COUNTIF(G97:AT97,"&lt;&gt;"))</f>
        <v>0</v>
      </c>
      <c r="G97" s="194" t="s">
        <v>84</v>
      </c>
      <c r="H97" s="194" t="s">
        <v>91</v>
      </c>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3192</v>
      </c>
      <c r="C98" s="188" t="s">
        <v>3215</v>
      </c>
      <c r="D98" s="190" t="s">
        <v>3216</v>
      </c>
      <c r="E98" s="190" t="s">
        <v>3217</v>
      </c>
      <c r="F98" s="192">
        <f>IF(COUNTIF(G98:AT98,"&lt;&gt;")=0,"",SUMPRODUCT(((Recommendations[ImplStatus]="Implemented")+(Recommendations[ImplStatus]="Compensated"))*ISNUMBER(MATCH(Recommendations[Id],G98:AT98,0)))/COUNTIF(G98:AT98,"&lt;&gt;"))</f>
        <v>0</v>
      </c>
      <c r="G98" s="194" t="s">
        <v>119</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3218</v>
      </c>
      <c r="C99" s="186"/>
      <c r="D99" s="189" t="s">
        <v>3219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3218</v>
      </c>
      <c r="C100" s="188" t="s">
        <v>3220</v>
      </c>
      <c r="D100" s="190" t="s">
        <v>3221</v>
      </c>
      <c r="E100" s="190" t="s">
        <v>3222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3218</v>
      </c>
      <c r="C101" s="188" t="s">
        <v>3223</v>
      </c>
      <c r="D101" s="190" t="s">
        <v>3224</v>
      </c>
      <c r="E101" s="190" t="s">
        <v>3225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3218</v>
      </c>
      <c r="C102" s="188" t="s">
        <v>3226</v>
      </c>
      <c r="D102" s="190" t="s">
        <v>3227</v>
      </c>
      <c r="E102" s="190" t="s">
        <v>3228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3218</v>
      </c>
      <c r="C103" s="188" t="s">
        <v>3229</v>
      </c>
      <c r="D103" s="190" t="s">
        <v>3230</v>
      </c>
      <c r="E103" s="190" t="s">
        <v>3231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3218</v>
      </c>
      <c r="C104" s="196" t="s">
        <v>3232</v>
      </c>
      <c r="D104" s="197" t="s">
        <v>3233</v>
      </c>
      <c r="E104" s="197" t="s">
        <v>3234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497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IFERROR(INDEX('Recommendations'!$I$2:$I$71, MATCH(G2,'Recommendations'!$B$2:$B$71,0))="Implemented", FALSE))</xm:f>
            <x14:dxf>
              <font>
                <color rgb="FF000000"/>
              </font>
              <fill>
                <patternFill>
                  <bgColor rgb="FF3C7D22"/>
                </patternFill>
              </fill>
            </x14:dxf>
          </x14:cfRule>
          <x14:cfRule type="expression" priority="2" id="{00000000-000E-0000-0800-000002000000}">
            <xm:f>AND(G2&lt;&gt;"", IFERROR(INDEX('Recommendations'!$I$2:$I$71, MATCH(G2,'Recommendations'!$B$2:$B$71,0))="Compensated", FALSE))</xm:f>
            <x14:dxf>
              <font>
                <color rgb="FF000000"/>
              </font>
              <fill>
                <patternFill>
                  <bgColor rgb="FFC6E0B4"/>
                </patternFill>
              </fill>
            </x14:dxf>
          </x14:cfRule>
          <x14:cfRule type="expression" priority="3" id="{00000000-000E-0000-0800-000003000000}">
            <xm:f>AND(G2&lt;&gt;"", IFERROR(INDEX('Recommendations'!$I$2:$I$71, MATCH(G2,'Recommendations'!$B$2:$B$71,0))="Testing", FALSE))</xm:f>
            <x14:dxf>
              <font>
                <color rgb="FF000000"/>
              </font>
              <fill>
                <patternFill>
                  <bgColor rgb="FFFFC000"/>
                </patternFill>
              </fill>
            </x14:dxf>
          </x14:cfRule>
          <x14:cfRule type="expression" priority="4" id="{00000000-000E-0000-0800-000004000000}">
            <xm:f>AND(G2&lt;&gt;"", IFERROR(INDEX('Recommendations'!$I$2:$I$71, MATCH(G2,'Recommendations'!$B$2:$B$71,0))="Failed", FALSE))</xm:f>
            <x14:dxf>
              <font>
                <color rgb="FF000000"/>
              </font>
              <fill>
                <patternFill>
                  <bgColor rgb="FFD82891"/>
                </patternFill>
              </fill>
            </x14:dxf>
          </x14:cfRule>
          <x14:cfRule type="expression" priority="5" id="{00000000-000E-0000-0800-000005000000}">
            <xm:f>AND(G2&lt;&gt;"", IFERROR(INDEX('Recommendations'!$I$2:$I$71, MATCH(G2,'Recommendations'!$B$2:$B$71,0))="Risk Accepted", FALSE))</xm:f>
            <x14:dxf>
              <font>
                <color rgb="FF000000"/>
              </font>
              <fill>
                <patternFill>
                  <bgColor rgb="FFD9D9D9"/>
                </patternFill>
              </fill>
            </x14:dxf>
          </x14:cfRule>
          <x14:cfRule type="expression" priority="6" id="{00000000-000E-0000-0800-000006000000}">
            <xm:f>AND(G2&lt;&gt;"", IFERROR(INDEX('Recommendations'!$I$2:$I$71, MATCH(G2,'Recommendations'!$B$2:$B$71,0))="N/A",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Amazon Web Services Foundations Benchmark - SHGIR</dc:title>
  <dc:subject>Generated on: 2026-06-08 21:51:52</dc:subject>
  <dc:creator>Anicet Fopa Tchoffo</dc:creator>
  <cp:keywords>Baseline;Hardening;CIS;Benchmark</cp:keywords>
  <dc:description>Baseline Developed By: Center for Internet Security (CIS)</dc:description>
  <cp:lastModifiedBy>Anicet Fopa Tchoffo</cp:lastModifiedBy>
  <dcterms:modified xsi:type="dcterms:W3CDTF">2026-06-08T20:52:02Z</dcterms:modified>
  <cp:category>CIS</cp:category>
  <cp:contentStatus>Draft</cp:contentStatus>
</cp:coreProperties>
</file>